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ochanatsrichai\Music\Selic\2025\YE'25\PMC\WP\FS'25\File ตลาด\"/>
    </mc:Choice>
  </mc:AlternateContent>
  <xr:revisionPtr revIDLastSave="0" documentId="13_ncr:1_{4C1CA4A7-7E9E-41ED-BAF4-9C2C08DFEA7C}" xr6:coauthVersionLast="47" xr6:coauthVersionMax="47" xr10:uidLastSave="{00000000-0000-0000-0000-000000000000}"/>
  <bookViews>
    <workbookView xWindow="28690" yWindow="-110" windowWidth="29020" windowHeight="15700" tabRatio="720" xr2:uid="{00000000-000D-0000-FFFF-FFFF00000000}"/>
  </bookViews>
  <sheets>
    <sheet name="BS 7-9" sheetId="1" r:id="rId1"/>
    <sheet name="PL 10-11" sheetId="2" r:id="rId2"/>
    <sheet name="SH 12" sheetId="10" r:id="rId3"/>
    <sheet name="SH 13" sheetId="12" r:id="rId4"/>
    <sheet name="SH 14" sheetId="11" r:id="rId5"/>
    <sheet name="SH 15" sheetId="13" r:id="rId6"/>
    <sheet name="CF 16-18" sheetId="5" r:id="rId7"/>
  </sheets>
  <externalReferences>
    <externalReference r:id="rId8"/>
  </externalReferences>
  <definedNames>
    <definedName name="__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6" hidden="1">{#N/A,#N/A,FALSE,"BUDGET"}</definedName>
    <definedName name="___________DET4" localSheetId="1" hidden="1">{#N/A,#N/A,FALSE,"BUDGET"}</definedName>
    <definedName name="___________DET4" hidden="1">{#N/A,#N/A,FALSE,"BUDGET"}</definedName>
    <definedName name="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6" hidden="1">{#N/A,#N/A,FALSE,"BUDGET"}</definedName>
    <definedName name="_________DET4" localSheetId="1" hidden="1">{#N/A,#N/A,FALSE,"BUDGET"}</definedName>
    <definedName name="_________DET4" hidden="1">{#N/A,#N/A,FALSE,"BUDGET"}</definedName>
    <definedName name="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6" hidden="1">{#N/A,#N/A,FALSE,"BUDGET"}</definedName>
    <definedName name="_______DET4" localSheetId="1" hidden="1">{#N/A,#N/A,FALSE,"BUDGET"}</definedName>
    <definedName name="_______DET4" hidden="1">{#N/A,#N/A,FALSE,"BUDGET"}</definedName>
    <definedName name="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6" hidden="1">{#N/A,#N/A,FALSE,"BUDGET"}</definedName>
    <definedName name="______DET4" localSheetId="1" hidden="1">{#N/A,#N/A,FALSE,"BUDGET"}</definedName>
    <definedName name="______DET4" hidden="1">{#N/A,#N/A,FALSE,"BUDGET"}</definedName>
    <definedName name="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6" hidden="1">{#N/A,#N/A,FALSE,"BUDGET"}</definedName>
    <definedName name="_____DET4" localSheetId="1" hidden="1">{#N/A,#N/A,FALSE,"BUDGET"}</definedName>
    <definedName name="_____DET4" hidden="1">{#N/A,#N/A,FALSE,"BUDGET"}</definedName>
    <definedName name="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6" hidden="1">{#N/A,#N/A,FALSE,"BUDGET"}</definedName>
    <definedName name="___DET4" localSheetId="1" hidden="1">{#N/A,#N/A,FALSE,"BUDGET"}</definedName>
    <definedName name="___DET4" hidden="1">{#N/A,#N/A,FALSE,"BUDGET"}</definedName>
    <definedName name="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6" hidden="1">{#N/A,#N/A,FALSE,"BUDGET"}</definedName>
    <definedName name="__DET4" localSheetId="1" hidden="1">{#N/A,#N/A,FALSE,"BUDGET"}</definedName>
    <definedName name="__DET4" hidden="1">{#N/A,#N/A,FALSE,"BUDGET"}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hidden="1">{#N/A,#N/A,FALSE,"BUDGET"}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hidden="1">#REF!</definedName>
    <definedName name="_xlnm._FilterDatabase" localSheetId="2" hidden="1">#REF!</definedName>
    <definedName name="_xlnm._FilterDatabase" localSheetId="3" hidden="1">#REF!</definedName>
    <definedName name="_xlnm._FilterDatabase" localSheetId="4" hidden="1">#REF!</definedName>
    <definedName name="_xlnm._FilterDatabase" localSheetId="5" hidden="1">#REF!</definedName>
    <definedName name="_xlnm._FilterDatabase" hidden="1">#REF!</definedName>
    <definedName name="_Key1" localSheetId="2" hidden="1">[1]คีย์ข้อมูลรายละเอียดต่างๆ!#REF!</definedName>
    <definedName name="_Key1" localSheetId="3" hidden="1">[1]คีย์ข้อมูลรายละเอียดต่างๆ!#REF!</definedName>
    <definedName name="_Key1" localSheetId="4" hidden="1">[1]คีย์ข้อมูลรายละเอียดต่างๆ!#REF!</definedName>
    <definedName name="_Key1" localSheetId="5" hidden="1">[1]คีย์ข้อมูลรายละเอียดต่างๆ!#REF!</definedName>
    <definedName name="_Key1" hidden="1">[1]คีย์ข้อมูลรายละเอียดต่างๆ!#REF!</definedName>
    <definedName name="_Key2" localSheetId="2" hidden="1">#REF!</definedName>
    <definedName name="_Key2" localSheetId="3" hidden="1">#REF!</definedName>
    <definedName name="_Key2" localSheetId="4" hidden="1">#REF!</definedName>
    <definedName name="_Key2" localSheetId="5" hidden="1">#REF!</definedName>
    <definedName name="_Key2" hidden="1">#REF!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rder1" hidden="1">255</definedName>
    <definedName name="_Order2" hidden="1">255</definedName>
    <definedName name="_Parse_In" localSheetId="2" hidden="1">#REF!</definedName>
    <definedName name="_Parse_In" localSheetId="3" hidden="1">#REF!</definedName>
    <definedName name="_Parse_In" localSheetId="4" hidden="1">#REF!</definedName>
    <definedName name="_Parse_In" localSheetId="5" hidden="1">#REF!</definedName>
    <definedName name="_Parse_In" hidden="1">#REF!</definedName>
    <definedName name="_Parse_Out" localSheetId="2" hidden="1">#REF!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hidden="1">#REF!</definedName>
    <definedName name="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" localSheetId="6" hidden="1">{#N/A,#N/A,FALSE,"BUDGET"}</definedName>
    <definedName name="AAAAA" localSheetId="1" hidden="1">{#N/A,#N/A,FALSE,"BUDGET"}</definedName>
    <definedName name="AAAAA" hidden="1">{#N/A,#N/A,FALSE,"BUDGET"}</definedName>
    <definedName name="AAAAA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D" hidden="1">{#N/A,#N/A,FALSE,"BUDGET"}</definedName>
    <definedName name="aoe" localSheetId="6" hidden="1">{"'Model'!$A$1:$N$53"}</definedName>
    <definedName name="aoe" localSheetId="1" hidden="1">{"'Model'!$A$1:$N$53"}</definedName>
    <definedName name="aoe" hidden="1">{"'Model'!$A$1:$N$53"}</definedName>
    <definedName name="AS2DocOpenMode" hidden="1">"AS2DocumentEdit"</definedName>
    <definedName name="audit.test" localSheetId="6" hidden="1">{"FB Assumptions",#N/A,FALSE,"Asu";"FB Cashflow 1",#N/A,FALSE,"F&amp;B";"FB Cashflow 2",#N/A,FALSE,"F&amp;B"}</definedName>
    <definedName name="audit.test" localSheetId="1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6" hidden="1">{"Book Income",#N/A,FALSE,"B&amp;T";"Taxable Income",#N/A,FALSE,"B&amp;T"}</definedName>
    <definedName name="audit.test." localSheetId="1" hidden="1">{"Book Income",#N/A,FALSE,"B&amp;T";"Taxable Income",#N/A,FALSE,"B&amp;T"}</definedName>
    <definedName name="audit.test." hidden="1">{"Book Income",#N/A,FALSE,"B&amp;T";"Taxable Income",#N/A,FALSE,"B&amp;T"}</definedName>
    <definedName name="AW" hidden="1">{#N/A,#N/A,FALSE,"BUDGET"}</definedName>
    <definedName name="az" hidden="1">{#N/A,#N/A,FALSE,"MAIN";#N/A,#N/A,FALSE,"ACTvsBUD"}</definedName>
    <definedName name="bb" localSheetId="6" hidden="1">{"'Eng (page2)'!$A$1:$D$52"}</definedName>
    <definedName name="bb" localSheetId="1" hidden="1">{"'Eng (page2)'!$A$1:$D$52"}</definedName>
    <definedName name="bb" hidden="1">{"'Eng (page2)'!$A$1:$D$52"}</definedName>
    <definedName name="beau" localSheetId="6" hidden="1">{"'Model'!$A$1:$N$53"}</definedName>
    <definedName name="beau" localSheetId="1" hidden="1">{"'Model'!$A$1:$N$53"}</definedName>
    <definedName name="beau" hidden="1">{"'Model'!$A$1:$N$53"}</definedName>
    <definedName name="cash" localSheetId="6" hidden="1">{"'Eng (page2)'!$A$1:$D$52"}</definedName>
    <definedName name="cash" localSheetId="1" hidden="1">{"'Eng (page2)'!$A$1:$D$52"}</definedName>
    <definedName name="cash" hidden="1">{"'Eng (page2)'!$A$1:$D$52"}</definedName>
    <definedName name="cc" localSheetId="6" hidden="1">{"'Eng (page2)'!$A$1:$D$52"}</definedName>
    <definedName name="cc" localSheetId="1" hidden="1">{"'Eng (page2)'!$A$1:$D$52"}</definedName>
    <definedName name="cc" hidden="1">{"'Eng (page2)'!$A$1:$D$52"}</definedName>
    <definedName name="CPPC2001" localSheetId="6" hidden="1">{"'Model'!$A$1:$N$53"}</definedName>
    <definedName name="CPPC2001" localSheetId="1" hidden="1">{"'Model'!$A$1:$N$53"}</definedName>
    <definedName name="CPPC2001" hidden="1">{"'Model'!$A$1:$N$53"}</definedName>
    <definedName name="DET" localSheetId="6" hidden="1">{#N/A,#N/A,FALSE,"MAIN";#N/A,#N/A,FALSE,"ACTvsBUD"}</definedName>
    <definedName name="DET" localSheetId="1" hidden="1">{#N/A,#N/A,FALSE,"MAIN";#N/A,#N/A,FALSE,"ACTvsBUD"}</definedName>
    <definedName name="DET" hidden="1">{#N/A,#N/A,FALSE,"MAIN";#N/A,#N/A,FALSE,"ACTvsBUD"}</definedName>
    <definedName name="gg" localSheetId="6" hidden="1">{"'Eng (page2)'!$A$1:$D$52"}</definedName>
    <definedName name="gg" localSheetId="1" hidden="1">{"'Eng (page2)'!$A$1:$D$52"}</definedName>
    <definedName name="gg" hidden="1">{"'Eng (page2)'!$A$1:$D$52"}</definedName>
    <definedName name="ggb" hidden="1">{#N/A,#N/A,FALSE,"BUDGET"}</definedName>
    <definedName name="GT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hgfgy" localSheetId="6" hidden="1">{"Book Income",#N/A,FALSE,"B&amp;T";"Taxable Income",#N/A,FALSE,"B&amp;T"}</definedName>
    <definedName name="hgfgy" localSheetId="1" hidden="1">{"Book Income",#N/A,FALSE,"B&amp;T";"Taxable Income",#N/A,FALSE,"B&amp;T"}</definedName>
    <definedName name="hgfgy" hidden="1">{"Book Income",#N/A,FALSE,"B&amp;T";"Taxable Income",#N/A,FALSE,"B&amp;T"}</definedName>
    <definedName name="HTML_CodePage" hidden="1">874</definedName>
    <definedName name="HTML_Control" localSheetId="6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Template" hidden="1">"C:\098htm\199h\KPI_Oct199.htm"</definedName>
    <definedName name="HTML_Title" hidden="1">""</definedName>
    <definedName name="iopo" localSheetId="6" hidden="1">{"'Model'!$A$1:$N$53"}</definedName>
    <definedName name="iopo" localSheetId="1" hidden="1">{"'Model'!$A$1:$N$53"}</definedName>
    <definedName name="iopo" hidden="1">{"'Model'!$A$1:$N$53"}</definedName>
    <definedName name="J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ked" localSheetId="6" hidden="1">{"'Model'!$A$1:$N$53"}</definedName>
    <definedName name="ked" localSheetId="1" hidden="1">{"'Model'!$A$1:$N$53"}</definedName>
    <definedName name="ked" hidden="1">{"'Model'!$A$1:$N$53"}</definedName>
    <definedName name="ki" hidden="1">{#N/A,#N/A,FALSE,"MAIN";#N/A,#N/A,FALSE,"ACTvsBUD"}</definedName>
    <definedName name="kjnk" localSheetId="6" hidden="1">{"FB Assumptions",#N/A,FALSE,"Asu";"FB Cashflow 1",#N/A,FALSE,"F&amp;B";"FB Cashflow 2",#N/A,FALSE,"F&amp;B"}</definedName>
    <definedName name="kjnk" localSheetId="1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l" localSheetId="6" hidden="1">{"Book Income",#N/A,FALSE,"B&amp;T";"Taxable Income",#N/A,FALSE,"B&amp;T"}</definedName>
    <definedName name="kl" localSheetId="1" hidden="1">{"Book Income",#N/A,FALSE,"B&amp;T";"Taxable Income",#N/A,FALSE,"B&amp;T"}</definedName>
    <definedName name="kl" hidden="1">{"Book Income",#N/A,FALSE,"B&amp;T";"Taxable Income",#N/A,FALSE,"B&amp;T"}</definedName>
    <definedName name="lo" hidden="1">{#N/A,#N/A,FALSE,"BUDGET"}</definedName>
    <definedName name="MM_Note1.2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6" hidden="1">{"Book Income",#N/A,FALSE,"B&amp;T";"Taxable Income",#N/A,FALSE,"B&amp;T"}</definedName>
    <definedName name="MM_note2" localSheetId="1" hidden="1">{"Book Income",#N/A,FALSE,"B&amp;T";"Taxable Income",#N/A,FALSE,"B&amp;T"}</definedName>
    <definedName name="MM_note2" hidden="1">{"Book Income",#N/A,FALSE,"B&amp;T";"Taxable Income",#N/A,FALSE,"B&amp;T"}</definedName>
    <definedName name="nn" localSheetId="6" hidden="1">{"'Eng (page2)'!$A$1:$D$52"}</definedName>
    <definedName name="nn" localSheetId="1" hidden="1">{"'Eng (page2)'!$A$1:$D$52"}</definedName>
    <definedName name="nn" hidden="1">{"'Eng (page2)'!$A$1:$D$52"}</definedName>
    <definedName name="nut" localSheetId="6" hidden="1">{"Book Income",#N/A,FALSE,"B&amp;T";"Taxable Income",#N/A,FALSE,"B&amp;T"}</definedName>
    <definedName name="nut" localSheetId="1" hidden="1">{"Book Income",#N/A,FALSE,"B&amp;T";"Taxable Income",#N/A,FALSE,"B&amp;T"}</definedName>
    <definedName name="nut" hidden="1">{"Book Income",#N/A,FALSE,"B&amp;T";"Taxable Income",#N/A,FALSE,"B&amp;T"}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CN" hidden="1">{#N/A,#N/A,FALSE,"MAIN";#N/A,#N/A,FALSE,"ACTvsBUD"}</definedName>
    <definedName name="pl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xlnm.Print_Area" localSheetId="0">'BS 7-9'!$A$1:$J$84</definedName>
    <definedName name="_xlnm.Print_Area" localSheetId="6">'CF 16-18'!$A$1:$J$83</definedName>
    <definedName name="_xlnm.Print_Area" localSheetId="1">'PL 10-11'!$A$1:$J$68</definedName>
    <definedName name="_xlnm.Print_Area" localSheetId="2">'SH 12'!$A$1:$X$32</definedName>
    <definedName name="_xlnm.Print_Area" localSheetId="3">'SH 13'!$A$1:$X$33</definedName>
    <definedName name="_xlnm.Print_Area" localSheetId="4">'SH 14'!$A$1:$O$26</definedName>
    <definedName name="_xlnm.Print_Area" localSheetId="5">'SH 15'!$A$1:$O$27</definedName>
    <definedName name="qq" localSheetId="6" hidden="1">{"'Eng (page2)'!$A$1:$D$52"}</definedName>
    <definedName name="qq" localSheetId="1" hidden="1">{"'Eng (page2)'!$A$1:$D$52"}</definedName>
    <definedName name="qq" hidden="1">{"'Eng (page2)'!$A$1:$D$52"}</definedName>
    <definedName name="TextRefCopyRangeCount" hidden="1">5</definedName>
    <definedName name="tun" localSheetId="6" hidden="1">{"'Model'!$A$1:$N$53"}</definedName>
    <definedName name="tun" localSheetId="1" hidden="1">{"'Model'!$A$1:$N$53"}</definedName>
    <definedName name="tun" hidden="1">{"'Model'!$A$1:$N$53"}</definedName>
    <definedName name="wrn.All." localSheetId="6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6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Complete._.Cash._.Flow.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Food_Beverage." localSheetId="6" hidden="1">{"FB Assumptions",#N/A,FALSE,"Asu";"FB Cashflow 1",#N/A,FALSE,"F&amp;B";"FB Cashflow 2",#N/A,FALSE,"F&amp;B"}</definedName>
    <definedName name="wrn.Food_Beverage." localSheetId="1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1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localSheetId="6" hidden="1">{"Golf Assumptions",#N/A,FALSE,"Asu";"Golf PF1",#N/A,FALSE,"Golf";"Golf PF2",#N/A,FALSE,"Golf";"Golf Dep1",#N/A,FALSE,"Golf";"Golf Dep2",#N/A,FALSE,"Golf"}</definedName>
    <definedName name="wrn.Golf." localSheetId="1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6" hidden="1">{"Book Income",#N/A,FALSE,"B&amp;T";"Taxable Income",#N/A,FALSE,"B&amp;T"}</definedName>
    <definedName name="wrn.Income." localSheetId="1" hidden="1">{"Book Income",#N/A,FALSE,"B&amp;T";"Taxable Income",#N/A,FALSE,"B&amp;T"}</definedName>
    <definedName name="wrn.Income." hidden="1">{"Book Income",#N/A,FALSE,"B&amp;T";"Taxable Income",#N/A,FALSE,"B&amp;T"}</definedName>
    <definedName name="wrn.Rent." localSheetId="6" hidden="1">{"Rent1",#N/A,FALSE,"RENT";"Rent2",#N/A,FALSE,"RENT"}</definedName>
    <definedName name="wrn.Rent." localSheetId="1" hidden="1">{"Rent1",#N/A,FALSE,"RENT";"Rent2",#N/A,FALSE,"RENT"}</definedName>
    <definedName name="wrn.Rent." hidden="1">{"Rent1",#N/A,FALSE,"RENT";"Rent2",#N/A,FALSE,"RENT"}</definedName>
    <definedName name="wrn.Sensitive." localSheetId="6" hidden="1">{"Sensitivity1",#N/A,FALSE,"Sensitivity";"Sensitivity2",#N/A,FALSE,"Sensitivity"}</definedName>
    <definedName name="wrn.Sensitive." localSheetId="1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6" hidden="1">{"CF Assumptions",#N/A,FALSE,"Asu";#N/A,#N/A,FALSE,"Summary";#N/A,#N/A,FALSE,"CF (2)";#N/A,#N/A,FALSE,"SM";#N/A,#N/A,FALSE,"C&amp;D";#N/A,#N/A,FALSE,"MGMT";#N/A,#N/A,FALSE,"Notes"}</definedName>
    <definedName name="wrn.Steering._.Committee." localSheetId="1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w" localSheetId="6" hidden="1">{"'Eng (page2)'!$A$1:$D$52"}</definedName>
    <definedName name="ww" localSheetId="1" hidden="1">{"'Eng (page2)'!$A$1:$D$52"}</definedName>
    <definedName name="ww" hidden="1">{"'Eng (page2)'!$A$1:$D$52"}</definedName>
    <definedName name="XRefCopyRangeCount" hidden="1">1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Z_56531E9E_FCD4_49BF_95B1_9E37EC02C614_.wvu.PrintArea" localSheetId="0" hidden="1">'BS 7-9'!$A$1:$H$83</definedName>
    <definedName name="Z_A53525C4_60AD_4A29_9F48_1D9191CFD045_.wvu.PrintArea" localSheetId="0" hidden="1">'BS 7-9'!$A$1:$H$83,'BS 7-9'!#REF!</definedName>
    <definedName name="Z_A53525C4_60AD_4A29_9F48_1D9191CFD045_.wvu.Rows" localSheetId="0" hidden="1">'BS 7-9'!#REF!</definedName>
    <definedName name="Z_D8F0B108_6CF4_4003_956F_ECA8DB6C8E6B_.wvu.PrintArea" localSheetId="0" hidden="1">'BS 7-9'!$A$1:$H$83,'BS 7-9'!#REF!</definedName>
    <definedName name="Z_D8F0B108_6CF4_4003_956F_ECA8DB6C8E6B_.wvu.Rows" localSheetId="0" hidden="1">'BS 7-9'!#REF!</definedName>
    <definedName name="Z_D9AA615B_CF7C_4DD2_8EFB_07C771EE2DED_.wvu.Cols" localSheetId="1" hidden="1">'PL 10-11'!#REF!,'PL 10-11'!#REF!</definedName>
    <definedName name="Z_D9AA615B_CF7C_4DD2_8EFB_07C771EE2DED_.wvu.PrintArea" localSheetId="0" hidden="1">'BS 7-9'!$A$1:$H$83</definedName>
    <definedName name="Z_D9AA615B_CF7C_4DD2_8EFB_07C771EE2DED_.wvu.PrintArea" localSheetId="1" hidden="1">'PL 10-11'!$A$1:$H$33</definedName>
    <definedName name="Z_D9AA615B_CF7C_4DD2_8EFB_07C771EE2DED_.wvu.Rows" localSheetId="0" hidden="1">'BS 7-9'!#REF!,'BS 7-9'!#REF!,'BS 7-9'!#REF!,'BS 7-9'!#REF!,'BS 7-9'!#REF!,'BS 7-9'!#REF!</definedName>
    <definedName name="Z_D9AA615B_CF7C_4DD2_8EFB_07C771EE2DED_.wvu.Rows" localSheetId="1" hidden="1">'PL 10-11'!#REF!,'PL 10-11'!#REF!</definedName>
    <definedName name="Z_F4B66B4C_C0EC_42D2_A092_06E8E5D3B185_.wvu.PrintArea" localSheetId="0" hidden="1">'BS 7-9'!$A$1:$H$83,'BS 7-9'!#REF!</definedName>
    <definedName name="Z_F4B66B4C_C0EC_42D2_A092_06E8E5D3B185_.wvu.Rows" localSheetId="0" hidden="1">'BS 7-9'!#REF!</definedName>
    <definedName name="Z_FD730857_2E5C_4060_8CCE_BD729BAEC1EB_.wvu.PrintArea" localSheetId="0" hidden="1">'BS 7-9'!$A$1:$H$83,'BS 7-9'!#REF!</definedName>
    <definedName name="Z_FD730857_2E5C_4060_8CCE_BD729BAEC1EB_.wvu.Rows" localSheetId="0" hidden="1">'BS 7-9'!#REF!</definedName>
    <definedName name="ZD" localSheetId="6" hidden="1">{"'Eng (page2)'!$A$1:$D$52"}</definedName>
    <definedName name="ZD" localSheetId="1" hidden="1">{"'Eng (page2)'!$A$1:$D$52"}</definedName>
    <definedName name="ZD" hidden="1">{"'Eng (page2)'!$A$1:$D$52"}</definedName>
    <definedName name="zz" localSheetId="6" hidden="1">{"'Eng (page2)'!$A$1:$D$52"}</definedName>
    <definedName name="zz" localSheetId="1" hidden="1">{"'Eng (page2)'!$A$1:$D$52"}</definedName>
    <definedName name="zz" hidden="1">{"'Eng (page2)'!$A$1:$D$52"}</definedName>
    <definedName name="กด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ฟฟ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ร" localSheetId="6" hidden="1">{"'Model'!$A$1:$N$53"}</definedName>
    <definedName name="ร" localSheetId="1" hidden="1">{"'Model'!$A$1:$N$53"}</definedName>
    <definedName name="ร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1" i="1" l="1"/>
  <c r="T17" i="12" l="1"/>
  <c r="X17" i="12" s="1"/>
  <c r="V20" i="12" l="1"/>
  <c r="P20" i="12"/>
  <c r="N20" i="12"/>
  <c r="L20" i="12"/>
  <c r="J20" i="12"/>
  <c r="H20" i="12"/>
  <c r="F20" i="12"/>
  <c r="D20" i="12"/>
  <c r="M18" i="13" l="1"/>
  <c r="I18" i="13"/>
  <c r="G18" i="13"/>
  <c r="E18" i="13"/>
  <c r="K18" i="13"/>
  <c r="O16" i="13"/>
  <c r="R30" i="10" l="1"/>
  <c r="T31" i="12"/>
  <c r="R31" i="12"/>
  <c r="K24" i="11" l="1"/>
  <c r="G22" i="11"/>
  <c r="G17" i="11"/>
  <c r="G26" i="11" s="1"/>
  <c r="F28" i="10"/>
  <c r="F19" i="10"/>
  <c r="F23" i="10" s="1"/>
  <c r="F32" i="10" l="1"/>
  <c r="R20" i="12"/>
  <c r="F29" i="12"/>
  <c r="F24" i="12"/>
  <c r="G23" i="13"/>
  <c r="G27" i="13"/>
  <c r="F33" i="12" l="1"/>
  <c r="O25" i="13"/>
  <c r="I23" i="13"/>
  <c r="E23" i="13"/>
  <c r="O17" i="13"/>
  <c r="O18" i="13" s="1"/>
  <c r="X31" i="12"/>
  <c r="J29" i="12"/>
  <c r="H29" i="12"/>
  <c r="D29" i="12"/>
  <c r="V29" i="12"/>
  <c r="T23" i="12"/>
  <c r="X23" i="12" s="1"/>
  <c r="R23" i="12"/>
  <c r="V24" i="12"/>
  <c r="P24" i="12"/>
  <c r="N24" i="12"/>
  <c r="L24" i="12"/>
  <c r="J24" i="12"/>
  <c r="H24" i="12"/>
  <c r="D24" i="12"/>
  <c r="T18" i="12"/>
  <c r="X18" i="12" l="1"/>
  <c r="X20" i="12" s="1"/>
  <c r="X24" i="12" s="1"/>
  <c r="T20" i="12"/>
  <c r="T24" i="12" s="1"/>
  <c r="R24" i="12"/>
  <c r="N29" i="12"/>
  <c r="D12" i="2"/>
  <c r="F71" i="5" l="1"/>
  <c r="D71" i="5"/>
  <c r="R12" i="10" l="1"/>
  <c r="M22" i="11" l="1"/>
  <c r="O24" i="11"/>
  <c r="I22" i="11"/>
  <c r="E22" i="11"/>
  <c r="M17" i="11"/>
  <c r="K17" i="11"/>
  <c r="I17" i="11"/>
  <c r="E17" i="11"/>
  <c r="O16" i="11"/>
  <c r="O12" i="11"/>
  <c r="T30" i="10"/>
  <c r="X30" i="10" s="1"/>
  <c r="J28" i="10"/>
  <c r="H28" i="10"/>
  <c r="D28" i="10"/>
  <c r="P28" i="10"/>
  <c r="V26" i="10"/>
  <c r="V28" i="10" s="1"/>
  <c r="T22" i="10"/>
  <c r="X22" i="10" s="1"/>
  <c r="R22" i="10"/>
  <c r="V19" i="10"/>
  <c r="V23" i="10" s="1"/>
  <c r="P19" i="10"/>
  <c r="P23" i="10" s="1"/>
  <c r="N19" i="10"/>
  <c r="N23" i="10" s="1"/>
  <c r="L19" i="10"/>
  <c r="L23" i="10" s="1"/>
  <c r="J19" i="10"/>
  <c r="H19" i="10"/>
  <c r="H23" i="10" s="1"/>
  <c r="D19" i="10"/>
  <c r="D23" i="10" s="1"/>
  <c r="T17" i="10"/>
  <c r="X17" i="10" s="1"/>
  <c r="T12" i="10"/>
  <c r="O21" i="11" l="1"/>
  <c r="J32" i="10"/>
  <c r="E26" i="11"/>
  <c r="O17" i="11"/>
  <c r="I26" i="11"/>
  <c r="M26" i="11"/>
  <c r="D32" i="10"/>
  <c r="J23" i="10"/>
  <c r="T27" i="10"/>
  <c r="X27" i="10" s="1"/>
  <c r="R28" i="10"/>
  <c r="P32" i="10"/>
  <c r="T19" i="10"/>
  <c r="T23" i="10" s="1"/>
  <c r="N28" i="10"/>
  <c r="N32" i="10" s="1"/>
  <c r="V32" i="10"/>
  <c r="R19" i="10"/>
  <c r="R23" i="10" s="1"/>
  <c r="X12" i="10"/>
  <c r="X19" i="10"/>
  <c r="X23" i="10" s="1"/>
  <c r="H32" i="10"/>
  <c r="H33" i="12" l="1"/>
  <c r="N33" i="12"/>
  <c r="V33" i="12"/>
  <c r="R32" i="10"/>
  <c r="I27" i="13" l="1"/>
  <c r="E27" i="13"/>
  <c r="D33" i="12"/>
  <c r="J33" i="12"/>
  <c r="D49" i="5"/>
  <c r="F49" i="5"/>
  <c r="J49" i="5"/>
  <c r="H49" i="5"/>
  <c r="H64" i="5"/>
  <c r="H60" i="2" l="1"/>
  <c r="J60" i="2"/>
  <c r="F60" i="2"/>
  <c r="D60" i="2"/>
  <c r="P29" i="12" l="1"/>
  <c r="P33" i="12" s="1"/>
  <c r="T28" i="12"/>
  <c r="X28" i="12" s="1"/>
  <c r="R29" i="12"/>
  <c r="R33" i="12" s="1"/>
  <c r="J25" i="1"/>
  <c r="H25" i="1"/>
  <c r="F25" i="1"/>
  <c r="D25" i="1"/>
  <c r="J56" i="1" l="1"/>
  <c r="F56" i="1"/>
  <c r="J47" i="1"/>
  <c r="F47" i="1"/>
  <c r="J14" i="1"/>
  <c r="F14" i="1"/>
  <c r="F27" i="1" s="1"/>
  <c r="J27" i="1" l="1"/>
  <c r="F58" i="1"/>
  <c r="J58" i="1"/>
  <c r="D64" i="5" l="1"/>
  <c r="F64" i="5"/>
  <c r="J64" i="5"/>
  <c r="H14" i="1" l="1"/>
  <c r="H18" i="2" l="1"/>
  <c r="J18" i="2"/>
  <c r="F18" i="2"/>
  <c r="D18" i="2"/>
  <c r="D56" i="1" l="1"/>
  <c r="D47" i="1"/>
  <c r="D14" i="1"/>
  <c r="D58" i="1" l="1"/>
  <c r="D23" i="2"/>
  <c r="H12" i="2" l="1"/>
  <c r="H23" i="2" l="1"/>
  <c r="F12" i="2" l="1"/>
  <c r="F23" i="2" s="1"/>
  <c r="F25" i="2" s="1"/>
  <c r="H56" i="1" l="1"/>
  <c r="H32" i="1" l="1"/>
  <c r="C68" i="2" l="1"/>
  <c r="J48" i="2"/>
  <c r="F48" i="2"/>
  <c r="H48" i="2"/>
  <c r="D48" i="2"/>
  <c r="D61" i="2" s="1"/>
  <c r="J12" i="2"/>
  <c r="J23" i="2" s="1"/>
  <c r="J25" i="2" s="1"/>
  <c r="H63" i="1"/>
  <c r="D63" i="1"/>
  <c r="D32" i="1"/>
  <c r="D27" i="1" l="1"/>
  <c r="D42" i="5"/>
  <c r="D6" i="5"/>
  <c r="H71" i="5" s="1"/>
  <c r="F42" i="5"/>
  <c r="F6" i="5"/>
  <c r="J71" i="5" s="1"/>
  <c r="J61" i="2"/>
  <c r="F61" i="2"/>
  <c r="H27" i="1"/>
  <c r="H61" i="2"/>
  <c r="H47" i="1"/>
  <c r="H58" i="1" s="1"/>
  <c r="M23" i="13" l="1"/>
  <c r="M27" i="13" s="1"/>
  <c r="O22" i="13"/>
  <c r="J6" i="5"/>
  <c r="J42" i="5"/>
  <c r="H6" i="5"/>
  <c r="H42" i="5"/>
  <c r="D25" i="2" l="1"/>
  <c r="D30" i="2" l="1"/>
  <c r="D62" i="2" l="1"/>
  <c r="D22" i="5"/>
  <c r="D33" i="5" s="1"/>
  <c r="D35" i="5" s="1"/>
  <c r="T27" i="12" l="1"/>
  <c r="L29" i="12"/>
  <c r="D77" i="5"/>
  <c r="D79" i="5" s="1"/>
  <c r="D67" i="2"/>
  <c r="T29" i="12" l="1"/>
  <c r="X27" i="12"/>
  <c r="X29" i="12" s="1"/>
  <c r="F30" i="2" l="1"/>
  <c r="T26" i="10" l="1"/>
  <c r="F62" i="2"/>
  <c r="F67" i="2" s="1"/>
  <c r="F22" i="5"/>
  <c r="F33" i="5" s="1"/>
  <c r="F35" i="5" s="1"/>
  <c r="F77" i="5" s="1"/>
  <c r="F79" i="5" s="1"/>
  <c r="L28" i="10" l="1"/>
  <c r="L32" i="10" s="1"/>
  <c r="L33" i="12" s="1"/>
  <c r="F81" i="1"/>
  <c r="F83" i="1" s="1"/>
  <c r="X26" i="10"/>
  <c r="X28" i="10" s="1"/>
  <c r="X32" i="10" s="1"/>
  <c r="T28" i="10"/>
  <c r="T32" i="10" s="1"/>
  <c r="H25" i="2"/>
  <c r="T12" i="12" l="1"/>
  <c r="H30" i="2"/>
  <c r="D79" i="1" l="1"/>
  <c r="X12" i="12"/>
  <c r="T33" i="12"/>
  <c r="O21" i="13"/>
  <c r="O23" i="13" s="1"/>
  <c r="K23" i="13"/>
  <c r="H22" i="5"/>
  <c r="H33" i="5" s="1"/>
  <c r="H35" i="5" s="1"/>
  <c r="H62" i="2"/>
  <c r="H67" i="2" s="1"/>
  <c r="D83" i="1" l="1"/>
  <c r="X33" i="12"/>
  <c r="H77" i="5"/>
  <c r="H79" i="5" s="1"/>
  <c r="J30" i="2" l="1"/>
  <c r="K22" i="11" l="1"/>
  <c r="K26" i="11" s="1"/>
  <c r="O20" i="11"/>
  <c r="O22" i="11" s="1"/>
  <c r="O26" i="11" s="1"/>
  <c r="J62" i="2"/>
  <c r="J67" i="2" s="1"/>
  <c r="J81" i="1" l="1"/>
  <c r="J83" i="1" s="1"/>
  <c r="J22" i="5"/>
  <c r="K27" i="13" l="1"/>
  <c r="O12" i="13"/>
  <c r="J33" i="5"/>
  <c r="J35" i="5" s="1"/>
  <c r="J77" i="5" s="1"/>
  <c r="J79" i="5" s="1"/>
  <c r="O27" i="13" l="1"/>
  <c r="H81" i="1"/>
  <c r="H83" i="1" l="1"/>
</calcChain>
</file>

<file path=xl/sharedStrings.xml><?xml version="1.0" encoding="utf-8"?>
<sst xmlns="http://schemas.openxmlformats.org/spreadsheetml/2006/main" count="411" uniqueCount="206">
  <si>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</si>
  <si>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</si>
  <si>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</si>
  <si>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</si>
  <si>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</si>
  <si>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</si>
  <si>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</si>
  <si>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</si>
  <si>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</si>
  <si>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</si>
  <si>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</si>
  <si>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</si>
  <si>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</si>
  <si>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</si>
  <si>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</si>
  <si>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</si>
  <si>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</si>
  <si>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</si>
  <si>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</si>
  <si>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</si>
  <si>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</si>
  <si>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</si>
  <si>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</si>
  <si>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</si>
  <si>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</si>
  <si>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</si>
  <si>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</si>
  <si>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</si>
  <si>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</si>
  <si>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</si>
  <si>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</si>
  <si>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กำไรสะสม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</si>
  <si>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</si>
  <si>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</si>
  <si>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 </t>
  </si>
  <si>
    <t>รวมหนี้สินและส่วนของผู้ถือหุ้น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</si>
  <si>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</si>
  <si>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</si>
  <si>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</si>
  <si>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</si>
  <si>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</si>
  <si>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</si>
  <si>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</si>
  <si>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</si>
  <si>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</si>
  <si>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</si>
  <si>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</si>
  <si>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</si>
  <si>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</si>
  <si>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รายการที่อาจถูกจัดประเภทใหม่ไว้ใน</t>
  </si>
  <si>
    <t xml:space="preserve">   กำไรหรือขาดทุนในภายหลัง</t>
  </si>
  <si>
    <t>รวมรายการที่อาจถูกจัดประเภทใหม่ไว้ใน</t>
  </si>
  <si>
    <t>รายการที่จะไม่ถูกจัดประเภทใหม่ไว้ใน</t>
  </si>
  <si>
    <t>รวมรายการที่จะไม่ถูกจัดประเภทใหม่ไว้ใน</t>
  </si>
  <si>
    <t>องค์ประกอบอื่น</t>
  </si>
  <si>
    <t>ของส่วนของผู้ถือหุ้น</t>
  </si>
  <si>
    <t>รวม</t>
  </si>
  <si>
    <t>ส่วนของ</t>
  </si>
  <si>
    <t>ส่วนได้เสีย</t>
  </si>
  <si>
    <t xml:space="preserve"> ทุนสำรอง</t>
  </si>
  <si>
    <t>ผู้ถือหุ้น</t>
  </si>
  <si>
    <t>ที่ไม่มีอำนาจ</t>
  </si>
  <si>
    <t xml:space="preserve">  และชำระแล้ว </t>
  </si>
  <si>
    <t>ตามกฎหมาย</t>
  </si>
  <si>
    <t>ยังไม่ได้จัดสรร</t>
  </si>
  <si>
    <t>งบการเงิน</t>
  </si>
  <si>
    <t>ควบคุม</t>
  </si>
  <si>
    <t>รายการกับผู้ถือหุ้นที่บันทึกโดยตรงเข้าส่วนของผู้ถือหุ้น</t>
  </si>
  <si>
    <t>โอนไปสำรองตามกฎหมาย</t>
  </si>
  <si>
    <t>กระแสเงินสดจากกิจกรรมดำเนินงาน</t>
  </si>
  <si>
    <t>ค่าเสื่อมราคาและค่าตัดจำหน่าย</t>
  </si>
  <si>
    <t>ประมาณการหนี้สินสำหรับผลประโยชน์พนักงาน</t>
  </si>
  <si>
    <t>การเปลี่ยนแปลงในสินทรัพย์และหนี้สินดำเนินงาน</t>
  </si>
  <si>
    <t xml:space="preserve">ลูกหนี้การค้า </t>
  </si>
  <si>
    <t>สินค้าคงเหลือ</t>
  </si>
  <si>
    <t>สินทรัพย์ไม่หมุนเวียนอื่น</t>
  </si>
  <si>
    <t>ภาษีเงินได้จ่ายออก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</si>
  <si>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</si>
  <si>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</si>
  <si>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</si>
  <si>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</si>
  <si>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ดอกเบี้ยจ่าย</t>
  </si>
  <si>
    <t>ผลกระทบของอัตราแลกเปลี่ยนที่มีต่อเงินสดและ</t>
  </si>
  <si>
    <t>ภาษีเงินได้นิติบุคคลค้างจ่าย</t>
  </si>
  <si>
    <t>ลูกหนี้หมุนเวียนอื่น</t>
  </si>
  <si>
    <t>เจ้าหนี้หมุนเวียนอื่น</t>
  </si>
  <si>
    <t>เจ้าหนี้ไม่หมุนเวียนอื่น</t>
  </si>
  <si>
    <t>ส่วนของหนี้สินตามสัญญาเช่า</t>
  </si>
  <si>
    <t>หนี้สินตามสัญญาเช่า</t>
  </si>
  <si>
    <t>ปรับรายการที่กระทบกำไรเป็นเงินสดรับ (จ่าย)</t>
  </si>
  <si>
    <t xml:space="preserve"> </t>
  </si>
  <si>
    <t>กำไรจากกิจกรรมดำเนินงาน</t>
  </si>
  <si>
    <t>สำรอง</t>
  </si>
  <si>
    <t>การแปลงค่า</t>
  </si>
  <si>
    <t>เงินสดจ่ายชำระหนี้สินตามสัญญาเช่า</t>
  </si>
  <si>
    <t>ผลกำไรจากอัตราแลกเปลี่ยนสุทธิ</t>
  </si>
  <si>
    <t>เงินสดจ่ายเพื่อซื้อที่ดิน อาคารและอุปกรณ์</t>
  </si>
  <si>
    <t>เงินสดรับจากการขายอุปกรณ์</t>
  </si>
  <si>
    <t xml:space="preserve">กระแสเงินสดสุทธิได้มาจากกิจกรรมดำเนินงาน </t>
  </si>
  <si>
    <t>ผลขาดทุนจากการปรับมูลค่าสินค้า</t>
  </si>
  <si>
    <t>องค์ประกอบอื่นของส่วนของผู้ถือหุ้น</t>
  </si>
  <si>
    <t>เงินสดรับจากการออกหุ้นทุน</t>
  </si>
  <si>
    <t>สำหรับปีสิ้นสุดวันที่ 31 ธันวาคม</t>
  </si>
  <si>
    <t>(พันบาท)</t>
  </si>
  <si>
    <t>งบกำไรขาดทุน</t>
  </si>
  <si>
    <t>งบกำไรขาดทุนเบ็ดเสร็จ</t>
  </si>
  <si>
    <t>ภายใต้การควบคุมเดียวกัน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</si>
  <si>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</si>
  <si>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</si>
  <si>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 xml:space="preserve">    การเปลี่ยนแปลงส่วนได้เสียจากการปรับโครงสร้างธุรกิจ</t>
  </si>
  <si>
    <t xml:space="preserve">    การซื้อธุรกิจภายใต้การควบคุมเดียวกัน</t>
  </si>
  <si>
    <t>รวมรายการกับผู้เป็นเจ้าของที่บันทึกโดยตรงเข้าส่วนของผู้ถือหุ้น</t>
  </si>
  <si>
    <t>งบกระแสเงินสด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</si>
  <si>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</si>
  <si>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</si>
  <si>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ค่าความนิยม</t>
  </si>
  <si>
    <t>สินทรัพย์ไม่มีตัวตนอื่น</t>
  </si>
  <si>
    <t>เงินลงทุนในตราสารทุน</t>
  </si>
  <si>
    <t>ส่วนขาดจากการรวมธุรกิจ</t>
  </si>
  <si>
    <t>ของผลประโยชน์พนักงานที่กำหนดไว้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</si>
  <si>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</si>
  <si>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</si>
  <si>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หนี้สินภาษีเงินได้รอการตัดบัญชี</t>
  </si>
  <si>
    <t>การเปลี่ยนแปลง</t>
  </si>
  <si>
    <t>ในมูลค่ายุติธรรม</t>
  </si>
  <si>
    <t xml:space="preserve"> ที่กำหนดให้วัดมูลค่าด้วยมูลค่ายุติธรรม</t>
  </si>
  <si>
    <t xml:space="preserve"> ผ่านกำไรขาดทุนเบ็ดเสร็จอื่น</t>
  </si>
  <si>
    <t>รวมองค์ประกอบ</t>
  </si>
  <si>
    <t>อื่นของส่วนของ</t>
  </si>
  <si>
    <t>ควบคุมเดียวกัน</t>
  </si>
  <si>
    <t>ภายใต้การ</t>
  </si>
  <si>
    <t>การรวมธุรกิจ</t>
  </si>
  <si>
    <t>ส่วนขาดจาก</t>
  </si>
  <si>
    <t>เงินมัดจำเครื่องจักร</t>
  </si>
  <si>
    <t>กำไร (ขาดทุน) เบ็ดเสร็จอื่น</t>
  </si>
  <si>
    <t>ให้ผู้ถือหุ้นของบริษัทใหญ่</t>
  </si>
  <si>
    <t>เงินทุนที่ได้รับจากผู้ถือหุ้นและการจัดสรรส่วนทุน</t>
  </si>
  <si>
    <t>เพิ่มหุ้นสามัญ</t>
  </si>
  <si>
    <t>รวมเงินทุนที่ได้รับจากผู้ถือหุ้นและการจัดสรรส่วนทุน</t>
  </si>
  <si>
    <t>กำไร</t>
  </si>
  <si>
    <t>รวมกำไร (ขาดทุน) เบ็ดเสร็จสำหรับปี</t>
  </si>
  <si>
    <t>เงินสดจ่ายเพื่อมัดจำเครื่องจักร</t>
  </si>
  <si>
    <t>เงินสดจ่ายเพื่อชำระค่าธรรมเนียมเงินกู้ยืมระยะยาว</t>
  </si>
  <si>
    <t>จากสถาบันการเงิน</t>
  </si>
  <si>
    <t>ก่อนผลกระทบของอัตราแลกเปลี่ยน</t>
  </si>
  <si>
    <t>รายการเทียบเท่าเงินสด</t>
  </si>
  <si>
    <t>เจ้าหนี้จากการซื้อสินทรัพย์</t>
  </si>
  <si>
    <t>การซื้อสินทรัพย์โดยการทำสัญญาเช่า</t>
  </si>
  <si>
    <t>รายการที่ไม่ใช่เงินสด ณ วันสิ้นปี</t>
  </si>
  <si>
    <t>เงินสดรับจากเงินกู้ยืมระยะยาวจากสถาบันการเงิน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</si>
  <si>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</si>
  <si>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ทุนจดทะเบียน</t>
  </si>
  <si>
    <t xml:space="preserve">ทุนที่ออกและชำระแล้ว    </t>
  </si>
  <si>
    <t>กำไรจากการจำหน่ายอุปกรณ์</t>
  </si>
  <si>
    <t>4, 6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</si>
  <si>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</si>
  <si>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4, 7</t>
  </si>
  <si>
    <t>เงินทุนที่ได้รับจากผู้ถือหุ้นและการจัดสรรส่วนทุนให้ผู้ถือหุ้น</t>
  </si>
  <si>
    <t>รวมเงินทุนที่ได้รับจากผู้ถือหุ้นและการจัดสรรส่วนทุนให้ผู้ถือหุ้น</t>
  </si>
  <si>
    <t>ที่ถึงกำหนดชำระภายในหนึ่งปี</t>
  </si>
  <si>
    <t>ผลประโยชน์พนักงาน</t>
  </si>
  <si>
    <t>จัดสรรแล้ว</t>
  </si>
  <si>
    <t>ทุนสำรองตามกฎหมาย</t>
  </si>
  <si>
    <t>4, 14</t>
  </si>
  <si>
    <t>4</t>
  </si>
  <si>
    <t>เงินสดจ่ายเพื่อชำระคืนเงินกู้ยืมระยะสั้น</t>
  </si>
  <si>
    <t>เงินสดจ่ายเพื่อชำระคืนเงินกู้ยืมระยะยาว</t>
  </si>
  <si>
    <t>ทุนที่ออก</t>
  </si>
  <si>
    <t>เจ้าหนี้ซื้อสินทรัพย์</t>
  </si>
  <si>
    <t>งบฐานะการเงิน</t>
  </si>
  <si>
    <t>งบการเปลี่ยนแปลงส่วนของผู้ถือหุ้น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</si>
  <si>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</si>
  <si>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</si>
  <si>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</si>
  <si>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ส่วนเกิน</t>
  </si>
  <si>
    <t>มูลค่าหุ้น</t>
  </si>
  <si>
    <t>สามัญ</t>
  </si>
  <si>
    <t>ส่วนเกินมูลค่าหุ้นสามัญ</t>
  </si>
  <si>
    <t>ผลต่างของอัตราแลกเปลี่ยนจากการแปลงค่างบการเงิน</t>
  </si>
  <si>
    <t>กระแสเงินสดสุทธิใช้ไปในกิจกรรมลงทุน</t>
  </si>
  <si>
    <t xml:space="preserve">กระแสเงินสดสุทธิได้มาจาก (ใช้ไปใน) กิจกรรมดำเนินงาน </t>
  </si>
  <si>
    <t>ผลขาดทุนจากการด้อยค่าด้านเครดิตที่คาดว่าจะเกิดขึ้น</t>
  </si>
  <si>
    <t>บริษัท พีเอ็มซี เลเบิล แมททีเรียลส์ จำกัด (มหาชน) และบริษัทย่อย</t>
  </si>
  <si>
    <t>กำไรสำหรับปี</t>
  </si>
  <si>
    <t>ผลขาดทุนจากการวัดมูลค่าใหม่</t>
  </si>
  <si>
    <t>บริษัทใหญ่</t>
  </si>
  <si>
    <t>9, 10, 15</t>
  </si>
  <si>
    <t>สำหรับปีสิ้นสุดวันที่ 31 ธันวาคม 2568</t>
  </si>
  <si>
    <t>ยอดคงเหลือ ณ วันที่ 1 มกราคม 2568</t>
  </si>
  <si>
    <t>ยอดคงเหลือ ณ วันที่ 31 ธันวาคม 2568</t>
  </si>
  <si>
    <t>หุ้นปันผล</t>
  </si>
  <si>
    <t>เงินปันผล</t>
  </si>
  <si>
    <t>เงินปันผลจ่ายให้ผู้ถือหุ้นของบริษัท</t>
  </si>
  <si>
    <t>กระแสเงินสดสุทธิได้มาจาก (ใช้ไปใน) กิจกรรมจัดหาเงิน</t>
  </si>
  <si>
    <t>11, 19</t>
  </si>
  <si>
    <t>4, 19</t>
  </si>
  <si>
    <t>ผลขาดทุนจากเงินลงทุนในตราสารทุน</t>
  </si>
  <si>
    <t>กลับรายการการจ่ายโดยใช้หุ้นเป็นเกณฑ์</t>
  </si>
  <si>
    <t>ขาดทุนจากการด้อยค่าด้านเครดิตที่คาดว่าจะเกิดขึ้น</t>
  </si>
  <si>
    <t>กำไรขาดทุนเบ็ดเสร็จสำหรับปี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</si>
  <si>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</si>
  <si>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</si>
  <si>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กำไรขาดทุนเบ็ดเสร็จอื่น</t>
  </si>
  <si>
    <t>การแบ่งปันกำไรขาดทุนเบ็ดเสร็จรวม</t>
  </si>
  <si>
    <t>(กำไร) ขาดทุนจากอัตราแลกเปลี่ยนที่ยังไม่เกิดขึ้น</t>
  </si>
  <si>
    <t>(กำไร) ขาดทุนจากการปรับมูลค่ายุติธรรม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</si>
</sst>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[$-107041E]d\ mmmm\ yyyy;@"/>
    <numFmt numFmtId="166" formatCode="_(* #,##0_);_(* \(#,##0\);_(* &quot;-&quot;??_);_(@_)"/>
    <numFmt numFmtId="167" formatCode="_(* #,##0.00_);_(* \(#,##0.00\);_(* &quot;-&quot;_);_(@_)"/>
    <numFmt numFmtId="168" formatCode="_(* #,##0.000_);_(* \(#,##0.000\);_(* &quot;-&quot;??_);_(@_)"/>
    <numFmt numFmtId="169" formatCode="#,##0,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sz val="15"/>
      <color theme="1"/>
      <name val="Angsana New"/>
      <family val="1"/>
    </font>
    <font>
      <b/>
      <i/>
      <sz val="15"/>
      <name val="Angsana New"/>
      <family val="1"/>
    </font>
    <font>
      <sz val="11"/>
      <color indexed="8"/>
      <name val="Calibri"/>
      <family val="2"/>
    </font>
    <font>
      <sz val="14"/>
      <name val="AngsanaUPC"/>
      <family val="1"/>
    </font>
    <font>
      <i/>
      <sz val="15"/>
      <color theme="1"/>
      <name val="Angsana New"/>
      <family val="1"/>
    </font>
    <font>
      <sz val="15"/>
      <color indexed="9"/>
      <name val="Angsana New"/>
      <family val="1"/>
    </font>
    <font>
      <sz val="15"/>
      <color indexed="8"/>
      <name val="Angsana New"/>
      <family val="1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5"/>
      <color theme="1"/>
      <name val="Angsana New"/>
      <family val="1"/>
    </font>
    <font>
      <b/>
      <i/>
      <sz val="15"/>
      <color theme="1"/>
      <name val="Angsana New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65" fontId="2" fillId="0" borderId="0"/>
    <xf numFmtId="165" fontId="2" fillId="0" borderId="0"/>
    <xf numFmtId="43" fontId="8" fillId="0" borderId="0" applyFont="0" applyFill="0" applyBorder="0" applyAlignment="0" applyProtection="0"/>
    <xf numFmtId="0" fontId="9" fillId="0" borderId="0"/>
    <xf numFmtId="165" fontId="13" fillId="0" borderId="0"/>
    <xf numFmtId="0" fontId="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</cellStyleXfs>
  <cellXfs count="248">
    <xf numFmtId="0" fontId="0" fillId="0" borderId="0" xfId="0"/>
    <xf numFmtId="49" fontId="3" fillId="0" borderId="0" xfId="2" applyNumberFormat="1" applyFont="1" applyAlignment="1" applyProtection="1">
      <alignment vertical="center"/>
      <protection locked="0"/>
    </xf>
    <xf numFmtId="165" fontId="4" fillId="0" borderId="0" xfId="2" applyFont="1" applyAlignment="1" applyProtection="1">
      <alignment horizontal="center" vertical="center"/>
      <protection locked="0"/>
    </xf>
    <xf numFmtId="41" fontId="4" fillId="0" borderId="0" xfId="2" applyNumberFormat="1" applyFont="1" applyAlignment="1" applyProtection="1">
      <alignment horizontal="center" vertical="center"/>
      <protection locked="0"/>
    </xf>
    <xf numFmtId="169" fontId="2" fillId="0" borderId="0" xfId="2" applyNumberForma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43" fontId="2" fillId="0" borderId="0" xfId="1" applyFont="1" applyFill="1" applyProtection="1">
      <protection locked="0"/>
    </xf>
    <xf numFmtId="49" fontId="5" fillId="0" borderId="0" xfId="2" applyNumberFormat="1" applyFont="1" applyAlignment="1" applyProtection="1">
      <alignment vertical="center"/>
      <protection locked="0"/>
    </xf>
    <xf numFmtId="165" fontId="5" fillId="0" borderId="0" xfId="2" applyFont="1" applyAlignment="1" applyProtection="1">
      <alignment horizontal="center" vertical="center"/>
      <protection locked="0"/>
    </xf>
    <xf numFmtId="165" fontId="5" fillId="0" borderId="0" xfId="2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1" fontId="2" fillId="0" borderId="0" xfId="2" applyNumberFormat="1" applyAlignment="1" applyProtection="1">
      <alignment horizontal="center" vertical="center"/>
      <protection locked="0"/>
    </xf>
    <xf numFmtId="0" fontId="3" fillId="0" borderId="0" xfId="2" applyNumberFormat="1" applyFont="1" applyAlignment="1" applyProtection="1">
      <alignment vertical="center"/>
      <protection locked="0"/>
    </xf>
    <xf numFmtId="0" fontId="4" fillId="0" borderId="0" xfId="2" applyNumberFormat="1" applyFont="1" applyAlignment="1" applyProtection="1">
      <alignment horizontal="center" vertical="center"/>
      <protection locked="0"/>
    </xf>
    <xf numFmtId="0" fontId="2" fillId="0" borderId="0" xfId="2" applyNumberFormat="1" applyAlignment="1" applyProtection="1">
      <alignment horizontal="center" vertical="center"/>
      <protection locked="0"/>
    </xf>
    <xf numFmtId="165" fontId="2" fillId="0" borderId="0" xfId="2" applyAlignment="1" applyProtection="1">
      <alignment vertical="center"/>
      <protection locked="0"/>
    </xf>
    <xf numFmtId="165" fontId="4" fillId="0" borderId="0" xfId="2" applyFont="1" applyAlignment="1" applyProtection="1">
      <alignment vertical="center"/>
      <protection locked="0"/>
    </xf>
    <xf numFmtId="165" fontId="4" fillId="0" borderId="0" xfId="2" applyFont="1" applyAlignment="1" applyProtection="1">
      <alignment horizontal="center" vertical="center" wrapText="1"/>
      <protection locked="0"/>
    </xf>
    <xf numFmtId="49" fontId="7" fillId="0" borderId="0" xfId="2" applyNumberFormat="1" applyFont="1" applyAlignment="1" applyProtection="1">
      <alignment vertical="center"/>
      <protection locked="0"/>
    </xf>
    <xf numFmtId="165" fontId="7" fillId="0" borderId="0" xfId="2" applyFont="1" applyAlignment="1" applyProtection="1">
      <alignment horizontal="center" vertical="center"/>
      <protection locked="0"/>
    </xf>
    <xf numFmtId="41" fontId="7" fillId="0" borderId="0" xfId="2" applyNumberFormat="1" applyFont="1" applyAlignment="1" applyProtection="1">
      <alignment horizontal="center" vertical="center"/>
      <protection locked="0"/>
    </xf>
    <xf numFmtId="169" fontId="2" fillId="0" borderId="0" xfId="2" applyNumberFormat="1" applyAlignment="1" applyProtection="1">
      <alignment horizontal="right" vertical="center" wrapText="1"/>
      <protection locked="0"/>
    </xf>
    <xf numFmtId="49" fontId="2" fillId="0" borderId="0" xfId="2" applyNumberFormat="1" applyAlignment="1" applyProtection="1">
      <alignment vertical="center"/>
      <protection locked="0"/>
    </xf>
    <xf numFmtId="0" fontId="4" fillId="0" borderId="0" xfId="2" quotePrefix="1" applyNumberFormat="1" applyFont="1" applyAlignment="1" applyProtection="1">
      <alignment horizontal="center" vertical="center"/>
      <protection locked="0"/>
    </xf>
    <xf numFmtId="165" fontId="4" fillId="0" borderId="0" xfId="2" quotePrefix="1" applyFont="1" applyAlignment="1" applyProtection="1">
      <alignment horizontal="center" vertical="center"/>
      <protection locked="0"/>
    </xf>
    <xf numFmtId="41" fontId="6" fillId="0" borderId="0" xfId="0" applyNumberFormat="1" applyFont="1" applyProtection="1">
      <protection locked="0"/>
    </xf>
    <xf numFmtId="166" fontId="2" fillId="0" borderId="0" xfId="1" quotePrefix="1" applyNumberFormat="1" applyFont="1" applyFill="1" applyAlignment="1" applyProtection="1">
      <alignment horizontal="center" vertical="center"/>
      <protection locked="0"/>
    </xf>
    <xf numFmtId="41" fontId="2" fillId="0" borderId="0" xfId="1" quotePrefix="1" applyNumberFormat="1" applyFont="1" applyFill="1" applyAlignment="1" applyProtection="1">
      <alignment horizontal="center" vertical="center"/>
      <protection locked="0"/>
    </xf>
    <xf numFmtId="1" fontId="4" fillId="0" borderId="0" xfId="2" quotePrefix="1" applyNumberFormat="1" applyFont="1" applyAlignment="1" applyProtection="1">
      <alignment horizontal="center" vertical="center"/>
      <protection locked="0"/>
    </xf>
    <xf numFmtId="41" fontId="2" fillId="0" borderId="0" xfId="1" applyNumberFormat="1" applyFont="1" applyFill="1" applyAlignment="1" applyProtection="1">
      <alignment vertical="center"/>
      <protection locked="0"/>
    </xf>
    <xf numFmtId="41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5" fillId="0" borderId="0" xfId="1" applyNumberFormat="1" applyFont="1" applyFill="1" applyBorder="1" applyAlignment="1" applyProtection="1">
      <alignment horizontal="right" vertical="center"/>
      <protection locked="0"/>
    </xf>
    <xf numFmtId="49" fontId="2" fillId="0" borderId="0" xfId="3" applyNumberFormat="1" applyAlignment="1" applyProtection="1">
      <alignment vertical="center"/>
      <protection locked="0"/>
    </xf>
    <xf numFmtId="41" fontId="2" fillId="0" borderId="0" xfId="1" applyNumberFormat="1" applyFont="1" applyFill="1" applyAlignment="1" applyProtection="1">
      <alignment horizontal="right" vertical="center"/>
      <protection locked="0"/>
    </xf>
    <xf numFmtId="41" fontId="4" fillId="0" borderId="0" xfId="1" quotePrefix="1" applyNumberFormat="1" applyFont="1" applyFill="1" applyAlignment="1" applyProtection="1">
      <alignment horizontal="center" vertical="center"/>
      <protection locked="0"/>
    </xf>
    <xf numFmtId="166" fontId="4" fillId="0" borderId="0" xfId="1" quotePrefix="1" applyNumberFormat="1" applyFont="1" applyFill="1" applyAlignment="1" applyProtection="1">
      <alignment horizontal="center" vertical="center"/>
      <protection locked="0"/>
    </xf>
    <xf numFmtId="41" fontId="6" fillId="0" borderId="0" xfId="1" applyNumberFormat="1" applyFont="1" applyFill="1" applyAlignment="1" applyProtection="1">
      <alignment vertical="center"/>
      <protection locked="0"/>
    </xf>
    <xf numFmtId="165" fontId="2" fillId="0" borderId="0" xfId="2" applyProtection="1">
      <protection locked="0"/>
    </xf>
    <xf numFmtId="43" fontId="2" fillId="0" borderId="0" xfId="1" applyFont="1" applyFill="1" applyAlignment="1" applyProtection="1">
      <protection locked="0"/>
    </xf>
    <xf numFmtId="169" fontId="5" fillId="0" borderId="0" xfId="1" applyNumberFormat="1" applyFont="1" applyFill="1" applyBorder="1" applyAlignment="1" applyProtection="1">
      <alignment horizontal="right" vertical="center"/>
      <protection locked="0"/>
    </xf>
    <xf numFmtId="169" fontId="2" fillId="0" borderId="0" xfId="4" applyNumberFormat="1" applyFont="1" applyFill="1" applyAlignment="1" applyProtection="1">
      <alignment horizontal="right" vertical="center"/>
      <protection locked="0"/>
    </xf>
    <xf numFmtId="0" fontId="2" fillId="0" borderId="0" xfId="2" applyNumberFormat="1" applyProtection="1">
      <protection locked="0"/>
    </xf>
    <xf numFmtId="0" fontId="7" fillId="0" borderId="0" xfId="2" applyNumberFormat="1" applyFont="1" applyAlignment="1" applyProtection="1">
      <alignment horizontal="center" vertical="center"/>
      <protection locked="0"/>
    </xf>
    <xf numFmtId="41" fontId="7" fillId="0" borderId="0" xfId="1" applyNumberFormat="1" applyFont="1" applyFill="1" applyAlignment="1" applyProtection="1">
      <alignment horizontal="center" vertical="center"/>
      <protection locked="0"/>
    </xf>
    <xf numFmtId="166" fontId="7" fillId="0" borderId="0" xfId="1" applyNumberFormat="1" applyFont="1" applyFill="1" applyAlignment="1" applyProtection="1">
      <alignment horizontal="center" vertical="center"/>
      <protection locked="0"/>
    </xf>
    <xf numFmtId="169" fontId="2" fillId="0" borderId="0" xfId="1" applyNumberFormat="1" applyFont="1" applyFill="1" applyAlignment="1" applyProtection="1">
      <alignment horizontal="right" vertical="center" wrapText="1"/>
      <protection locked="0"/>
    </xf>
    <xf numFmtId="166" fontId="2" fillId="0" borderId="0" xfId="1" applyNumberFormat="1" applyFont="1" applyFill="1" applyAlignment="1" applyProtection="1">
      <protection locked="0"/>
    </xf>
    <xf numFmtId="165" fontId="2" fillId="0" borderId="0" xfId="2" applyAlignment="1" applyProtection="1">
      <alignment horizontal="left" vertical="center" indent="1"/>
      <protection locked="0"/>
    </xf>
    <xf numFmtId="166" fontId="2" fillId="0" borderId="0" xfId="1" applyNumberFormat="1" applyFont="1" applyFill="1" applyAlignment="1" applyProtection="1">
      <alignment horizontal="center" vertical="center"/>
      <protection locked="0"/>
    </xf>
    <xf numFmtId="41" fontId="4" fillId="0" borderId="0" xfId="1" applyNumberFormat="1" applyFont="1" applyFill="1" applyAlignment="1" applyProtection="1">
      <alignment horizontal="center" vertical="center"/>
      <protection locked="0"/>
    </xf>
    <xf numFmtId="166" fontId="4" fillId="0" borderId="0" xfId="1" applyNumberFormat="1" applyFont="1" applyFill="1" applyAlignment="1" applyProtection="1">
      <alignment horizontal="center" vertical="center"/>
      <protection locked="0"/>
    </xf>
    <xf numFmtId="41" fontId="4" fillId="0" borderId="0" xfId="1" applyNumberFormat="1" applyFont="1" applyFill="1" applyAlignment="1" applyProtection="1">
      <alignment vertical="center"/>
      <protection locked="0"/>
    </xf>
    <xf numFmtId="166" fontId="2" fillId="0" borderId="0" xfId="1" applyNumberFormat="1" applyFont="1" applyFill="1" applyAlignment="1" applyProtection="1">
      <alignment vertical="center"/>
      <protection locked="0"/>
    </xf>
    <xf numFmtId="0" fontId="2" fillId="0" borderId="0" xfId="5" applyFont="1" applyAlignment="1" applyProtection="1">
      <alignment vertical="center"/>
      <protection locked="0"/>
    </xf>
    <xf numFmtId="166" fontId="2" fillId="0" borderId="0" xfId="1" applyNumberFormat="1" applyFont="1" applyFill="1" applyAlignment="1" applyProtection="1">
      <alignment horizontal="right" vertical="center"/>
      <protection locked="0"/>
    </xf>
    <xf numFmtId="49" fontId="2" fillId="0" borderId="0" xfId="2" applyNumberFormat="1" applyAlignment="1" applyProtection="1">
      <alignment horizontal="left" vertical="center" indent="1"/>
      <protection locked="0"/>
    </xf>
    <xf numFmtId="41" fontId="5" fillId="0" borderId="0" xfId="1" quotePrefix="1" applyNumberFormat="1" applyFont="1" applyFill="1" applyBorder="1" applyAlignment="1" applyProtection="1">
      <alignment horizontal="right" vertical="center"/>
      <protection locked="0"/>
    </xf>
    <xf numFmtId="166" fontId="5" fillId="0" borderId="0" xfId="1" quotePrefix="1" applyNumberFormat="1" applyFont="1" applyFill="1" applyBorder="1" applyAlignment="1" applyProtection="1">
      <alignment horizontal="right" vertical="center"/>
      <protection locked="0"/>
    </xf>
    <xf numFmtId="169" fontId="4" fillId="0" borderId="0" xfId="1" applyNumberFormat="1" applyFont="1" applyFill="1" applyAlignment="1" applyProtection="1">
      <alignment horizontal="right" vertical="center"/>
      <protection locked="0"/>
    </xf>
    <xf numFmtId="41" fontId="2" fillId="0" borderId="2" xfId="1" applyNumberFormat="1" applyFont="1" applyFill="1" applyBorder="1" applyAlignment="1" applyProtection="1">
      <alignment horizontal="right" vertical="center"/>
      <protection locked="0"/>
    </xf>
    <xf numFmtId="41" fontId="2" fillId="0" borderId="0" xfId="1" applyNumberFormat="1" applyFont="1" applyFill="1" applyBorder="1" applyAlignment="1" applyProtection="1">
      <alignment horizontal="right" vertical="center"/>
      <protection locked="0"/>
    </xf>
    <xf numFmtId="166" fontId="2" fillId="0" borderId="0" xfId="1" applyNumberFormat="1" applyFont="1" applyFill="1" applyBorder="1" applyAlignment="1" applyProtection="1">
      <alignment horizontal="right" vertical="center"/>
      <protection locked="0"/>
    </xf>
    <xf numFmtId="41" fontId="2" fillId="0" borderId="0" xfId="1" applyNumberFormat="1" applyFont="1" applyFill="1" applyAlignment="1" applyProtection="1">
      <alignment horizontal="center" vertical="center"/>
      <protection locked="0"/>
    </xf>
    <xf numFmtId="49" fontId="2" fillId="0" borderId="0" xfId="2" applyNumberFormat="1" applyAlignment="1" applyProtection="1">
      <alignment horizontal="left" vertical="center" wrapText="1" indent="2"/>
      <protection locked="0"/>
    </xf>
    <xf numFmtId="0" fontId="5" fillId="0" borderId="0" xfId="0" applyFont="1" applyAlignment="1" applyProtection="1">
      <alignment horizontal="left" vertical="center"/>
      <protection locked="0"/>
    </xf>
    <xf numFmtId="41" fontId="5" fillId="0" borderId="0" xfId="1" applyNumberFormat="1" applyFont="1" applyFill="1" applyBorder="1" applyAlignment="1" applyProtection="1">
      <alignment horizontal="center" vertical="center"/>
      <protection locked="0"/>
    </xf>
    <xf numFmtId="41" fontId="2" fillId="0" borderId="4" xfId="2" applyNumberFormat="1" applyBorder="1" applyAlignment="1" applyProtection="1">
      <alignment vertical="center"/>
      <protection locked="0"/>
    </xf>
    <xf numFmtId="41" fontId="2" fillId="0" borderId="0" xfId="2" applyNumberFormat="1" applyAlignment="1" applyProtection="1">
      <alignment vertical="center"/>
      <protection locked="0"/>
    </xf>
    <xf numFmtId="169" fontId="2" fillId="0" borderId="0" xfId="2" applyNumberFormat="1" applyAlignment="1" applyProtection="1">
      <alignment horizontal="right"/>
      <protection locked="0"/>
    </xf>
    <xf numFmtId="43" fontId="2" fillId="0" borderId="0" xfId="1" applyFont="1" applyFill="1" applyBorder="1" applyAlignment="1" applyProtection="1">
      <protection locked="0"/>
    </xf>
    <xf numFmtId="0" fontId="10" fillId="0" borderId="0" xfId="0" applyFont="1" applyProtection="1">
      <protection locked="0"/>
    </xf>
    <xf numFmtId="169" fontId="6" fillId="0" borderId="0" xfId="0" applyNumberFormat="1" applyFont="1" applyAlignment="1" applyProtection="1">
      <alignment horizontal="right"/>
      <protection locked="0"/>
    </xf>
    <xf numFmtId="41" fontId="5" fillId="0" borderId="1" xfId="1" applyNumberFormat="1" applyFont="1" applyFill="1" applyBorder="1" applyAlignment="1" applyProtection="1">
      <alignment horizontal="right" vertical="center"/>
    </xf>
    <xf numFmtId="41" fontId="5" fillId="0" borderId="2" xfId="1" applyNumberFormat="1" applyFont="1" applyFill="1" applyBorder="1" applyAlignment="1" applyProtection="1">
      <alignment horizontal="right" vertical="center"/>
    </xf>
    <xf numFmtId="41" fontId="5" fillId="0" borderId="1" xfId="1" quotePrefix="1" applyNumberFormat="1" applyFont="1" applyFill="1" applyBorder="1" applyAlignment="1" applyProtection="1">
      <alignment horizontal="right" vertical="center"/>
    </xf>
    <xf numFmtId="41" fontId="5" fillId="0" borderId="4" xfId="1" applyNumberFormat="1" applyFont="1" applyFill="1" applyBorder="1" applyAlignment="1" applyProtection="1">
      <alignment horizontal="right" vertical="center"/>
    </xf>
    <xf numFmtId="41" fontId="2" fillId="0" borderId="0" xfId="1" applyNumberFormat="1" applyFont="1" applyFill="1" applyAlignment="1" applyProtection="1">
      <alignment vertical="center"/>
    </xf>
    <xf numFmtId="41" fontId="5" fillId="0" borderId="3" xfId="1" applyNumberFormat="1" applyFont="1" applyFill="1" applyBorder="1" applyAlignment="1" applyProtection="1">
      <alignment horizontal="center" vertical="center"/>
    </xf>
    <xf numFmtId="41" fontId="2" fillId="0" borderId="0" xfId="1" quotePrefix="1" applyNumberFormat="1" applyFont="1" applyFill="1" applyAlignment="1" applyProtection="1">
      <alignment horizontal="center" vertical="center"/>
    </xf>
    <xf numFmtId="41" fontId="2" fillId="0" borderId="0" xfId="1" applyNumberFormat="1" applyFont="1" applyFill="1" applyAlignment="1" applyProtection="1">
      <alignment horizontal="center" vertical="center"/>
    </xf>
    <xf numFmtId="43" fontId="2" fillId="0" borderId="0" xfId="4" applyFont="1" applyFill="1" applyBorder="1" applyAlignment="1" applyProtection="1">
      <alignment vertical="center"/>
      <protection locked="0"/>
    </xf>
    <xf numFmtId="41" fontId="2" fillId="0" borderId="0" xfId="4" applyNumberFormat="1" applyFont="1" applyFill="1" applyBorder="1" applyAlignment="1" applyProtection="1">
      <alignment vertical="center"/>
      <protection locked="0"/>
    </xf>
    <xf numFmtId="0" fontId="2" fillId="0" borderId="0" xfId="2" applyNumberFormat="1" applyAlignment="1" applyProtection="1">
      <alignment vertical="center"/>
      <protection locked="0"/>
    </xf>
    <xf numFmtId="0" fontId="2" fillId="0" borderId="0" xfId="4" applyNumberFormat="1" applyFont="1" applyFill="1" applyBorder="1" applyAlignment="1" applyProtection="1">
      <alignment vertical="center"/>
      <protection locked="0"/>
    </xf>
    <xf numFmtId="165" fontId="4" fillId="0" borderId="0" xfId="2" applyFont="1" applyAlignment="1" applyProtection="1">
      <alignment vertical="center" wrapText="1"/>
      <protection locked="0"/>
    </xf>
    <xf numFmtId="43" fontId="11" fillId="0" borderId="0" xfId="1" applyFont="1" applyFill="1" applyBorder="1" applyAlignment="1" applyProtection="1">
      <alignment vertical="center"/>
      <protection locked="0"/>
    </xf>
    <xf numFmtId="41" fontId="2" fillId="0" borderId="0" xfId="1" quotePrefix="1" applyNumberFormat="1" applyFont="1" applyFill="1" applyBorder="1" applyAlignment="1" applyProtection="1">
      <alignment horizontal="right" vertical="center"/>
      <protection locked="0"/>
    </xf>
    <xf numFmtId="166" fontId="2" fillId="0" borderId="0" xfId="1" quotePrefix="1" applyNumberFormat="1" applyFont="1" applyFill="1" applyBorder="1" applyAlignment="1" applyProtection="1">
      <alignment horizontal="right" vertical="center"/>
      <protection locked="0"/>
    </xf>
    <xf numFmtId="43" fontId="2" fillId="0" borderId="0" xfId="1" applyFont="1" applyFill="1" applyAlignment="1" applyProtection="1">
      <alignment horizontal="right" vertical="center"/>
      <protection locked="0"/>
    </xf>
    <xf numFmtId="49" fontId="12" fillId="0" borderId="0" xfId="2" applyNumberFormat="1" applyFont="1" applyAlignment="1" applyProtection="1">
      <alignment vertical="center"/>
      <protection locked="0"/>
    </xf>
    <xf numFmtId="39" fontId="2" fillId="0" borderId="0" xfId="4" applyNumberFormat="1" applyFont="1" applyFill="1" applyBorder="1" applyAlignment="1" applyProtection="1">
      <alignment vertical="center"/>
      <protection locked="0"/>
    </xf>
    <xf numFmtId="166" fontId="2" fillId="0" borderId="0" xfId="4" quotePrefix="1" applyNumberFormat="1" applyFont="1" applyFill="1" applyBorder="1" applyAlignment="1" applyProtection="1">
      <alignment horizontal="right" vertical="center"/>
      <protection locked="0"/>
    </xf>
    <xf numFmtId="41" fontId="2" fillId="0" borderId="4" xfId="4" quotePrefix="1" applyNumberFormat="1" applyFont="1" applyFill="1" applyBorder="1" applyAlignment="1" applyProtection="1">
      <alignment horizontal="right" vertical="center"/>
      <protection locked="0"/>
    </xf>
    <xf numFmtId="166" fontId="12" fillId="0" borderId="0" xfId="4" applyNumberFormat="1" applyFont="1" applyFill="1" applyAlignment="1" applyProtection="1">
      <alignment horizontal="right" vertical="center"/>
      <protection locked="0"/>
    </xf>
    <xf numFmtId="166" fontId="4" fillId="0" borderId="0" xfId="4" quotePrefix="1" applyNumberFormat="1" applyFont="1" applyFill="1" applyBorder="1" applyAlignment="1" applyProtection="1">
      <alignment horizontal="center" vertical="center"/>
      <protection locked="0"/>
    </xf>
    <xf numFmtId="166" fontId="5" fillId="0" borderId="0" xfId="4" quotePrefix="1" applyNumberFormat="1" applyFont="1" applyFill="1" applyBorder="1" applyAlignment="1" applyProtection="1">
      <alignment horizontal="right" vertical="center"/>
      <protection locked="0"/>
    </xf>
    <xf numFmtId="166" fontId="5" fillId="0" borderId="0" xfId="4" applyNumberFormat="1" applyFont="1" applyFill="1" applyBorder="1" applyAlignment="1" applyProtection="1">
      <alignment horizontal="right" vertical="center"/>
      <protection locked="0"/>
    </xf>
    <xf numFmtId="41" fontId="2" fillId="0" borderId="0" xfId="4" applyNumberFormat="1" applyFont="1" applyFill="1" applyAlignment="1" applyProtection="1">
      <alignment horizontal="right" vertical="center"/>
      <protection locked="0"/>
    </xf>
    <xf numFmtId="166" fontId="2" fillId="0" borderId="0" xfId="4" applyNumberFormat="1" applyFont="1" applyFill="1" applyAlignment="1" applyProtection="1">
      <alignment horizontal="right" vertical="center"/>
      <protection locked="0"/>
    </xf>
    <xf numFmtId="43" fontId="2" fillId="0" borderId="0" xfId="1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right" vertical="center"/>
      <protection locked="0"/>
    </xf>
    <xf numFmtId="41" fontId="2" fillId="0" borderId="0" xfId="4" quotePrefix="1" applyNumberFormat="1" applyFont="1" applyFill="1" applyBorder="1" applyAlignment="1" applyProtection="1">
      <alignment horizontal="right" vertical="center"/>
      <protection locked="0"/>
    </xf>
    <xf numFmtId="166" fontId="12" fillId="0" borderId="0" xfId="4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/>
      <protection locked="0"/>
    </xf>
    <xf numFmtId="41" fontId="5" fillId="0" borderId="0" xfId="4" quotePrefix="1" applyNumberFormat="1" applyFont="1" applyFill="1" applyBorder="1" applyAlignment="1" applyProtection="1">
      <alignment horizontal="right" vertical="center"/>
      <protection locked="0"/>
    </xf>
    <xf numFmtId="41" fontId="2" fillId="0" borderId="0" xfId="4" applyNumberFormat="1" applyFont="1" applyFill="1" applyBorder="1" applyAlignment="1" applyProtection="1">
      <alignment horizontal="right" vertical="center"/>
      <protection locked="0"/>
    </xf>
    <xf numFmtId="166" fontId="2" fillId="0" borderId="0" xfId="4" applyNumberFormat="1" applyFont="1" applyFill="1" applyBorder="1" applyAlignment="1" applyProtection="1">
      <alignment horizontal="right" vertical="center"/>
      <protection locked="0"/>
    </xf>
    <xf numFmtId="41" fontId="2" fillId="0" borderId="0" xfId="1" applyNumberFormat="1" applyFont="1" applyFill="1" applyBorder="1" applyAlignment="1" applyProtection="1">
      <alignment vertical="center"/>
      <protection locked="0"/>
    </xf>
    <xf numFmtId="49" fontId="2" fillId="0" borderId="0" xfId="2" applyNumberFormat="1" applyAlignment="1" applyProtection="1">
      <alignment horizontal="left" vertical="center"/>
      <protection locked="0"/>
    </xf>
    <xf numFmtId="41" fontId="2" fillId="0" borderId="4" xfId="4" applyNumberFormat="1" applyFont="1" applyFill="1" applyBorder="1" applyAlignment="1" applyProtection="1">
      <alignment horizontal="right" vertical="center"/>
      <protection locked="0"/>
    </xf>
    <xf numFmtId="41" fontId="2" fillId="0" borderId="4" xfId="1" applyNumberFormat="1" applyFont="1" applyFill="1" applyBorder="1" applyAlignment="1" applyProtection="1">
      <alignment vertical="center"/>
      <protection locked="0"/>
    </xf>
    <xf numFmtId="166" fontId="5" fillId="0" borderId="0" xfId="4" applyNumberFormat="1" applyFont="1" applyFill="1" applyAlignment="1" applyProtection="1">
      <alignment horizontal="right" vertical="center"/>
      <protection locked="0"/>
    </xf>
    <xf numFmtId="41" fontId="5" fillId="0" borderId="0" xfId="2" applyNumberFormat="1" applyFont="1" applyAlignment="1" applyProtection="1">
      <alignment horizontal="right" vertical="center"/>
      <protection locked="0"/>
    </xf>
    <xf numFmtId="39" fontId="5" fillId="0" borderId="0" xfId="2" applyNumberFormat="1" applyFont="1" applyAlignment="1" applyProtection="1">
      <alignment horizontal="right" vertical="center"/>
      <protection locked="0"/>
    </xf>
    <xf numFmtId="41" fontId="2" fillId="0" borderId="0" xfId="2" applyNumberFormat="1" applyAlignment="1" applyProtection="1">
      <alignment horizontal="right" vertical="center"/>
      <protection locked="0"/>
    </xf>
    <xf numFmtId="166" fontId="2" fillId="0" borderId="0" xfId="2" applyNumberFormat="1" applyAlignment="1" applyProtection="1">
      <alignment horizontal="right" vertical="center"/>
      <protection locked="0"/>
    </xf>
    <xf numFmtId="43" fontId="5" fillId="0" borderId="0" xfId="1" applyFont="1" applyFill="1" applyBorder="1" applyAlignment="1" applyProtection="1">
      <alignment horizontal="right" vertical="center"/>
      <protection locked="0"/>
    </xf>
    <xf numFmtId="43" fontId="5" fillId="0" borderId="0" xfId="4" applyFont="1" applyFill="1" applyBorder="1" applyAlignment="1" applyProtection="1">
      <alignment vertical="center"/>
      <protection locked="0"/>
    </xf>
    <xf numFmtId="167" fontId="2" fillId="0" borderId="0" xfId="4" applyNumberFormat="1" applyFont="1" applyFill="1" applyBorder="1" applyAlignment="1" applyProtection="1">
      <alignment vertical="center"/>
      <protection locked="0"/>
    </xf>
    <xf numFmtId="168" fontId="5" fillId="0" borderId="2" xfId="1" quotePrefix="1" applyNumberFormat="1" applyFont="1" applyFill="1" applyBorder="1" applyAlignment="1" applyProtection="1">
      <alignment horizontal="right" vertical="center"/>
      <protection locked="0"/>
    </xf>
    <xf numFmtId="168" fontId="5" fillId="0" borderId="0" xfId="1" applyNumberFormat="1" applyFont="1" applyFill="1" applyBorder="1" applyAlignment="1" applyProtection="1">
      <alignment horizontal="right" vertical="center"/>
      <protection locked="0"/>
    </xf>
    <xf numFmtId="168" fontId="2" fillId="0" borderId="0" xfId="1" applyNumberFormat="1" applyFont="1" applyFill="1" applyBorder="1" applyAlignment="1" applyProtection="1">
      <alignment vertical="center"/>
      <protection locked="0"/>
    </xf>
    <xf numFmtId="168" fontId="5" fillId="0" borderId="0" xfId="1" applyNumberFormat="1" applyFont="1" applyFill="1" applyAlignment="1" applyProtection="1">
      <alignment horizontal="right" vertical="center"/>
      <protection locked="0"/>
    </xf>
    <xf numFmtId="165" fontId="5" fillId="0" borderId="0" xfId="2" applyFont="1" applyAlignment="1" applyProtection="1">
      <alignment vertical="center" wrapText="1"/>
      <protection locked="0"/>
    </xf>
    <xf numFmtId="37" fontId="2" fillId="0" borderId="0" xfId="2" applyNumberFormat="1" applyAlignment="1" applyProtection="1">
      <alignment horizontal="right" vertical="center"/>
      <protection locked="0"/>
    </xf>
    <xf numFmtId="43" fontId="2" fillId="0" borderId="0" xfId="1" applyFont="1" applyFill="1" applyAlignment="1" applyProtection="1">
      <alignment vertical="center"/>
      <protection locked="0"/>
    </xf>
    <xf numFmtId="165" fontId="7" fillId="0" borderId="0" xfId="2" applyFont="1" applyAlignment="1" applyProtection="1">
      <alignment vertical="center"/>
      <protection locked="0"/>
    </xf>
    <xf numFmtId="41" fontId="2" fillId="0" borderId="4" xfId="2" quotePrefix="1" applyNumberFormat="1" applyBorder="1" applyAlignment="1" applyProtection="1">
      <alignment horizontal="right" vertical="center"/>
      <protection locked="0"/>
    </xf>
    <xf numFmtId="41" fontId="2" fillId="0" borderId="0" xfId="2" applyNumberFormat="1" applyProtection="1">
      <protection locked="0"/>
    </xf>
    <xf numFmtId="41" fontId="5" fillId="0" borderId="0" xfId="2" quotePrefix="1" applyNumberFormat="1" applyFont="1" applyAlignment="1" applyProtection="1">
      <alignment horizontal="right" vertical="center"/>
      <protection locked="0"/>
    </xf>
    <xf numFmtId="41" fontId="2" fillId="0" borderId="0" xfId="2" quotePrefix="1" applyNumberFormat="1" applyAlignment="1" applyProtection="1">
      <alignment horizontal="right" vertical="center"/>
      <protection locked="0"/>
    </xf>
    <xf numFmtId="43" fontId="5" fillId="0" borderId="0" xfId="1" applyFont="1" applyFill="1" applyAlignment="1" applyProtection="1">
      <alignment vertical="center"/>
      <protection locked="0"/>
    </xf>
    <xf numFmtId="165" fontId="4" fillId="0" borderId="0" xfId="2" applyFont="1" applyProtection="1">
      <protection locked="0"/>
    </xf>
    <xf numFmtId="41" fontId="5" fillId="0" borderId="1" xfId="4" quotePrefix="1" applyNumberFormat="1" applyFont="1" applyFill="1" applyBorder="1" applyAlignment="1" applyProtection="1">
      <alignment horizontal="right" vertical="center"/>
    </xf>
    <xf numFmtId="41" fontId="5" fillId="0" borderId="0" xfId="4" quotePrefix="1" applyNumberFormat="1" applyFont="1" applyFill="1" applyBorder="1" applyAlignment="1" applyProtection="1">
      <alignment horizontal="right" vertical="center"/>
    </xf>
    <xf numFmtId="41" fontId="5" fillId="0" borderId="5" xfId="4" quotePrefix="1" applyNumberFormat="1" applyFont="1" applyFill="1" applyBorder="1" applyAlignment="1" applyProtection="1">
      <alignment horizontal="right" vertical="center"/>
    </xf>
    <xf numFmtId="41" fontId="2" fillId="0" borderId="0" xfId="2" applyNumberFormat="1" applyAlignment="1">
      <alignment horizontal="right" vertical="center"/>
    </xf>
    <xf numFmtId="41" fontId="5" fillId="0" borderId="5" xfId="1" applyNumberFormat="1" applyFont="1" applyFill="1" applyBorder="1" applyAlignment="1" applyProtection="1">
      <alignment horizontal="right" vertical="center"/>
    </xf>
    <xf numFmtId="41" fontId="5" fillId="0" borderId="4" xfId="2" quotePrefix="1" applyNumberFormat="1" applyFont="1" applyBorder="1" applyAlignment="1">
      <alignment horizontal="right" vertical="center"/>
    </xf>
    <xf numFmtId="41" fontId="5" fillId="0" borderId="4" xfId="4" applyNumberFormat="1" applyFont="1" applyFill="1" applyBorder="1" applyAlignment="1" applyProtection="1">
      <alignment vertical="center"/>
    </xf>
    <xf numFmtId="41" fontId="2" fillId="0" borderId="0" xfId="4" quotePrefix="1" applyNumberFormat="1" applyFont="1" applyFill="1" applyAlignment="1" applyProtection="1">
      <alignment horizontal="right" vertical="center"/>
    </xf>
    <xf numFmtId="41" fontId="5" fillId="0" borderId="0" xfId="2" applyNumberFormat="1" applyFont="1" applyAlignment="1" applyProtection="1">
      <alignment vertical="center"/>
      <protection locked="0"/>
    </xf>
    <xf numFmtId="41" fontId="5" fillId="0" borderId="0" xfId="4" applyNumberFormat="1" applyFont="1" applyFill="1" applyAlignment="1" applyProtection="1">
      <alignment vertical="center"/>
      <protection locked="0"/>
    </xf>
    <xf numFmtId="15" fontId="2" fillId="0" borderId="0" xfId="2" applyNumberFormat="1" applyAlignment="1" applyProtection="1">
      <alignment vertical="center"/>
      <protection locked="0"/>
    </xf>
    <xf numFmtId="166" fontId="5" fillId="0" borderId="0" xfId="1" applyNumberFormat="1" applyFont="1" applyFill="1" applyAlignment="1" applyProtection="1">
      <alignment vertical="center"/>
      <protection locked="0"/>
    </xf>
    <xf numFmtId="165" fontId="3" fillId="0" borderId="0" xfId="2" applyFont="1" applyAlignment="1" applyProtection="1">
      <alignment vertical="center"/>
      <protection locked="0"/>
    </xf>
    <xf numFmtId="165" fontId="2" fillId="0" borderId="0" xfId="2" applyAlignment="1" applyProtection="1">
      <alignment horizontal="center" vertical="center"/>
      <protection locked="0"/>
    </xf>
    <xf numFmtId="41" fontId="2" fillId="0" borderId="4" xfId="2" applyNumberFormat="1" applyBorder="1" applyAlignment="1" applyProtection="1">
      <alignment horizontal="center" vertical="center"/>
      <protection locked="0"/>
    </xf>
    <xf numFmtId="166" fontId="2" fillId="0" borderId="0" xfId="1" applyNumberFormat="1" applyFont="1" applyFill="1" applyBorder="1" applyAlignment="1" applyProtection="1">
      <alignment horizontal="center" vertical="center"/>
      <protection locked="0"/>
    </xf>
    <xf numFmtId="165" fontId="2" fillId="0" borderId="0" xfId="2" applyAlignment="1" applyProtection="1">
      <alignment horizontal="center"/>
      <protection locked="0"/>
    </xf>
    <xf numFmtId="41" fontId="2" fillId="0" borderId="0" xfId="2" applyNumberFormat="1" applyAlignment="1" applyProtection="1">
      <alignment horizontal="center"/>
      <protection locked="0"/>
    </xf>
    <xf numFmtId="165" fontId="5" fillId="0" borderId="0" xfId="2" applyFont="1" applyProtection="1">
      <protection locked="0"/>
    </xf>
    <xf numFmtId="41" fontId="2" fillId="0" borderId="0" xfId="4" applyNumberFormat="1" applyFont="1" applyFill="1" applyBorder="1" applyAlignment="1" applyProtection="1">
      <alignment horizontal="center" vertical="center"/>
      <protection locked="0"/>
    </xf>
    <xf numFmtId="43" fontId="5" fillId="0" borderId="0" xfId="1" applyFont="1" applyFill="1" applyAlignment="1" applyProtection="1"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0" xfId="2" applyNumberFormat="1" applyFont="1" applyAlignment="1" applyProtection="1">
      <alignment vertical="center"/>
      <protection locked="0"/>
    </xf>
    <xf numFmtId="166" fontId="5" fillId="0" borderId="0" xfId="1" applyNumberFormat="1" applyFont="1" applyFill="1" applyBorder="1" applyAlignment="1" applyProtection="1">
      <alignment vertical="center"/>
      <protection locked="0"/>
    </xf>
    <xf numFmtId="165" fontId="7" fillId="0" borderId="0" xfId="2" applyFont="1" applyAlignment="1" applyProtection="1">
      <alignment horizontal="left" vertical="center" indent="1"/>
      <protection locked="0"/>
    </xf>
    <xf numFmtId="165" fontId="7" fillId="0" borderId="0" xfId="2" applyFont="1" applyAlignment="1" applyProtection="1">
      <alignment horizontal="left" vertical="center" indent="2"/>
      <protection locked="0"/>
    </xf>
    <xf numFmtId="0" fontId="2" fillId="0" borderId="0" xfId="6" applyNumberFormat="1" applyFont="1" applyAlignment="1" applyProtection="1">
      <alignment horizontal="left" vertical="center" indent="1"/>
      <protection locked="0"/>
    </xf>
    <xf numFmtId="0" fontId="4" fillId="0" borderId="0" xfId="6" applyNumberFormat="1" applyFont="1" applyAlignment="1" applyProtection="1">
      <alignment horizontal="center" vertical="center"/>
      <protection locked="0"/>
    </xf>
    <xf numFmtId="0" fontId="7" fillId="0" borderId="0" xfId="6" applyNumberFormat="1" applyFont="1" applyAlignment="1" applyProtection="1">
      <alignment horizontal="left" vertical="center" indent="1"/>
      <protection locked="0"/>
    </xf>
    <xf numFmtId="41" fontId="2" fillId="0" borderId="3" xfId="2" applyNumberFormat="1" applyBorder="1" applyAlignment="1" applyProtection="1">
      <alignment vertical="center"/>
      <protection locked="0"/>
    </xf>
    <xf numFmtId="0" fontId="7" fillId="0" borderId="0" xfId="6" applyNumberFormat="1" applyFont="1" applyAlignment="1" applyProtection="1">
      <alignment horizontal="left" vertical="center" indent="2"/>
      <protection locked="0"/>
    </xf>
    <xf numFmtId="0" fontId="7" fillId="0" borderId="0" xfId="6" applyNumberFormat="1" applyFont="1" applyAlignment="1" applyProtection="1">
      <alignment horizontal="left" vertical="center"/>
      <protection locked="0"/>
    </xf>
    <xf numFmtId="41" fontId="5" fillId="0" borderId="0" xfId="4" applyNumberFormat="1" applyFont="1" applyFill="1" applyBorder="1" applyAlignment="1" applyProtection="1">
      <alignment vertical="center"/>
      <protection locked="0"/>
    </xf>
    <xf numFmtId="41" fontId="2" fillId="0" borderId="4" xfId="1" applyNumberFormat="1" applyFont="1" applyFill="1" applyBorder="1" applyAlignment="1" applyProtection="1">
      <alignment horizontal="right" vertical="center"/>
      <protection locked="0"/>
    </xf>
    <xf numFmtId="166" fontId="2" fillId="0" borderId="4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43" fontId="2" fillId="0" borderId="0" xfId="1" applyFont="1" applyFill="1" applyAlignment="1" applyProtection="1">
      <alignment horizontal="center" vertical="center"/>
      <protection locked="0"/>
    </xf>
    <xf numFmtId="165" fontId="2" fillId="0" borderId="0" xfId="2" applyAlignment="1" applyProtection="1">
      <alignment horizontal="left" vertical="center"/>
      <protection locked="0"/>
    </xf>
    <xf numFmtId="41" fontId="5" fillId="0" borderId="0" xfId="4" applyNumberFormat="1" applyFont="1" applyFill="1" applyBorder="1" applyAlignment="1" applyProtection="1">
      <alignment horizontal="right" vertical="center"/>
      <protection locked="0"/>
    </xf>
    <xf numFmtId="169" fontId="2" fillId="0" borderId="0" xfId="1" applyNumberFormat="1" applyFont="1" applyFill="1" applyAlignment="1" applyProtection="1">
      <alignment horizontal="right" vertical="center"/>
      <protection locked="0"/>
    </xf>
    <xf numFmtId="166" fontId="2" fillId="0" borderId="0" xfId="2" applyNumberFormat="1" applyAlignment="1" applyProtection="1">
      <alignment vertical="center"/>
      <protection locked="0"/>
    </xf>
    <xf numFmtId="166" fontId="2" fillId="0" borderId="4" xfId="1" applyNumberFormat="1" applyFont="1" applyFill="1" applyBorder="1" applyAlignment="1" applyProtection="1">
      <alignment vertical="center"/>
      <protection locked="0"/>
    </xf>
    <xf numFmtId="41" fontId="2" fillId="0" borderId="4" xfId="2" applyNumberFormat="1" applyBorder="1" applyAlignment="1" applyProtection="1">
      <alignment horizontal="right" vertical="center"/>
      <protection locked="0"/>
    </xf>
    <xf numFmtId="166" fontId="5" fillId="0" borderId="0" xfId="4" applyNumberFormat="1" applyFont="1" applyFill="1" applyAlignment="1" applyProtection="1">
      <alignment vertical="center"/>
      <protection locked="0"/>
    </xf>
    <xf numFmtId="41" fontId="2" fillId="0" borderId="0" xfId="4" applyNumberFormat="1" applyFont="1" applyFill="1" applyAlignment="1" applyProtection="1">
      <protection locked="0"/>
    </xf>
    <xf numFmtId="41" fontId="5" fillId="0" borderId="0" xfId="2" applyNumberFormat="1" applyFont="1" applyAlignment="1">
      <alignment vertical="center"/>
    </xf>
    <xf numFmtId="41" fontId="2" fillId="0" borderId="0" xfId="2" applyNumberFormat="1" applyAlignment="1">
      <alignment vertical="center"/>
    </xf>
    <xf numFmtId="166" fontId="5" fillId="0" borderId="4" xfId="1" applyNumberFormat="1" applyFont="1" applyFill="1" applyBorder="1" applyAlignment="1" applyProtection="1">
      <alignment vertical="center"/>
    </xf>
    <xf numFmtId="41" fontId="5" fillId="0" borderId="1" xfId="4" applyNumberFormat="1" applyFont="1" applyFill="1" applyBorder="1" applyAlignment="1" applyProtection="1">
      <alignment vertical="center"/>
    </xf>
    <xf numFmtId="41" fontId="2" fillId="0" borderId="0" xfId="2" applyNumberFormat="1" applyAlignment="1">
      <alignment horizontal="center" vertical="center"/>
    </xf>
    <xf numFmtId="41" fontId="2" fillId="0" borderId="4" xfId="2" applyNumberFormat="1" applyBorder="1" applyAlignment="1">
      <alignment horizontal="center" vertical="center"/>
    </xf>
    <xf numFmtId="41" fontId="2" fillId="0" borderId="0" xfId="2" applyNumberFormat="1"/>
    <xf numFmtId="41" fontId="6" fillId="0" borderId="0" xfId="1" applyNumberFormat="1" applyFont="1" applyFill="1" applyAlignment="1" applyProtection="1">
      <alignment vertical="center"/>
    </xf>
    <xf numFmtId="41" fontId="5" fillId="0" borderId="1" xfId="4" applyNumberFormat="1" applyFont="1" applyFill="1" applyBorder="1" applyAlignment="1" applyProtection="1">
      <alignment horizontal="right" vertical="center"/>
    </xf>
    <xf numFmtId="41" fontId="2" fillId="0" borderId="4" xfId="2" applyNumberFormat="1" applyBorder="1" applyAlignment="1">
      <alignment horizontal="right" vertical="center"/>
    </xf>
    <xf numFmtId="166" fontId="5" fillId="0" borderId="0" xfId="1" applyNumberFormat="1" applyFont="1" applyFill="1" applyBorder="1" applyAlignment="1" applyProtection="1">
      <alignment vertical="center"/>
    </xf>
    <xf numFmtId="165" fontId="3" fillId="0" borderId="0" xfId="2" applyFont="1" applyAlignment="1" applyProtection="1">
      <alignment horizontal="center" vertical="center"/>
      <protection locked="0"/>
    </xf>
    <xf numFmtId="41" fontId="3" fillId="0" borderId="0" xfId="2" applyNumberFormat="1" applyFont="1" applyAlignment="1" applyProtection="1">
      <alignment vertical="center"/>
      <protection locked="0"/>
    </xf>
    <xf numFmtId="41" fontId="3" fillId="0" borderId="0" xfId="4" applyNumberFormat="1" applyFont="1" applyFill="1" applyAlignment="1" applyProtection="1">
      <alignment vertical="center"/>
      <protection locked="0"/>
    </xf>
    <xf numFmtId="15" fontId="14" fillId="0" borderId="0" xfId="2" applyNumberFormat="1" applyFont="1" applyAlignment="1" applyProtection="1">
      <alignment vertical="center"/>
      <protection locked="0"/>
    </xf>
    <xf numFmtId="165" fontId="14" fillId="0" borderId="0" xfId="2" applyFont="1" applyProtection="1">
      <protection locked="0"/>
    </xf>
    <xf numFmtId="41" fontId="5" fillId="0" borderId="0" xfId="2" applyNumberFormat="1" applyFont="1" applyAlignment="1" applyProtection="1">
      <alignment horizontal="center" vertical="center"/>
      <protection locked="0"/>
    </xf>
    <xf numFmtId="166" fontId="2" fillId="0" borderId="0" xfId="4" applyNumberFormat="1" applyFont="1" applyFill="1" applyBorder="1" applyAlignment="1" applyProtection="1">
      <alignment horizontal="center" vertical="center"/>
      <protection locked="0"/>
    </xf>
    <xf numFmtId="166" fontId="5" fillId="0" borderId="0" xfId="4" applyNumberFormat="1" applyFont="1" applyFill="1" applyBorder="1" applyAlignment="1" applyProtection="1">
      <alignment vertical="center"/>
      <protection locked="0"/>
    </xf>
    <xf numFmtId="41" fontId="2" fillId="0" borderId="0" xfId="4" applyNumberFormat="1" applyFont="1" applyFill="1" applyProtection="1">
      <protection locked="0"/>
    </xf>
    <xf numFmtId="41" fontId="5" fillId="0" borderId="1" xfId="2" applyNumberFormat="1" applyFont="1" applyBorder="1" applyAlignment="1">
      <alignment horizontal="right" vertical="center"/>
    </xf>
    <xf numFmtId="41" fontId="2" fillId="0" borderId="0" xfId="4" applyNumberFormat="1" applyFont="1" applyFill="1" applyBorder="1" applyAlignment="1" applyProtection="1">
      <alignment horizontal="center" vertical="center"/>
    </xf>
    <xf numFmtId="41" fontId="5" fillId="0" borderId="2" xfId="4" applyNumberFormat="1" applyFont="1" applyFill="1" applyBorder="1" applyAlignment="1" applyProtection="1">
      <alignment vertical="center"/>
    </xf>
    <xf numFmtId="43" fontId="14" fillId="0" borderId="0" xfId="1" applyFont="1" applyFill="1" applyProtection="1">
      <protection locked="0"/>
    </xf>
    <xf numFmtId="43" fontId="5" fillId="0" borderId="0" xfId="1" applyFont="1" applyFill="1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41" fontId="15" fillId="0" borderId="0" xfId="0" applyNumberFormat="1" applyFont="1" applyAlignment="1" applyProtection="1">
      <alignment vertical="center"/>
      <protection locked="0"/>
    </xf>
    <xf numFmtId="41" fontId="15" fillId="0" borderId="0" xfId="1" applyNumberFormat="1" applyFont="1" applyFill="1" applyAlignment="1" applyProtection="1">
      <alignment vertical="center"/>
      <protection locked="0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41" fontId="6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66" fontId="6" fillId="0" borderId="0" xfId="1" applyNumberFormat="1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quotePrefix="1" applyFont="1" applyAlignment="1" applyProtection="1">
      <alignment horizontal="center" vertical="center"/>
      <protection locked="0"/>
    </xf>
    <xf numFmtId="166" fontId="6" fillId="0" borderId="0" xfId="1" applyNumberFormat="1" applyFont="1" applyFill="1" applyBorder="1" applyAlignment="1" applyProtection="1">
      <alignment vertical="center"/>
      <protection locked="0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41" fontId="6" fillId="0" borderId="4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6" fontId="17" fillId="0" borderId="0" xfId="1" applyNumberFormat="1" applyFont="1" applyFill="1" applyBorder="1" applyAlignment="1" applyProtection="1">
      <alignment vertical="center"/>
      <protection locked="0"/>
    </xf>
    <xf numFmtId="166" fontId="17" fillId="0" borderId="0" xfId="1" applyNumberFormat="1" applyFont="1" applyFill="1" applyAlignment="1" applyProtection="1">
      <alignment vertical="center"/>
      <protection locked="0"/>
    </xf>
    <xf numFmtId="41" fontId="17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41" fontId="6" fillId="0" borderId="4" xfId="0" applyNumberFormat="1" applyFont="1" applyBorder="1" applyProtection="1">
      <protection locked="0"/>
    </xf>
    <xf numFmtId="41" fontId="17" fillId="0" borderId="0" xfId="1" applyNumberFormat="1" applyFont="1" applyFill="1" applyAlignment="1" applyProtection="1">
      <alignment vertical="center"/>
      <protection locked="0"/>
    </xf>
    <xf numFmtId="43" fontId="6" fillId="0" borderId="0" xfId="1" applyFont="1" applyFill="1" applyAlignment="1" applyProtection="1">
      <alignment vertical="center"/>
      <protection locked="0"/>
    </xf>
    <xf numFmtId="41" fontId="6" fillId="0" borderId="0" xfId="1" applyNumberFormat="1" applyFont="1" applyFill="1" applyProtection="1">
      <protection locked="0"/>
    </xf>
    <xf numFmtId="0" fontId="2" fillId="0" borderId="0" xfId="2" applyNumberFormat="1" applyAlignment="1">
      <alignment horizontal="center" vertical="center"/>
    </xf>
    <xf numFmtId="41" fontId="6" fillId="0" borderId="3" xfId="1" applyNumberFormat="1" applyFont="1" applyFill="1" applyBorder="1" applyAlignment="1" applyProtection="1">
      <alignment vertical="center"/>
    </xf>
    <xf numFmtId="41" fontId="17" fillId="0" borderId="1" xfId="1" applyNumberFormat="1" applyFont="1" applyFill="1" applyBorder="1" applyAlignment="1" applyProtection="1">
      <alignment vertical="center"/>
    </xf>
    <xf numFmtId="41" fontId="17" fillId="0" borderId="0" xfId="1" applyNumberFormat="1" applyFont="1" applyFill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41" fontId="17" fillId="0" borderId="2" xfId="1" applyNumberFormat="1" applyFont="1" applyFill="1" applyBorder="1" applyAlignment="1" applyProtection="1">
      <alignment vertical="center"/>
    </xf>
    <xf numFmtId="41" fontId="2" fillId="0" borderId="0" xfId="4" applyNumberFormat="1" applyFont="1" applyFill="1" applyAlignment="1" applyProtection="1">
      <alignment vertical="center"/>
      <protection locked="0"/>
    </xf>
    <xf numFmtId="165" fontId="4" fillId="0" borderId="0" xfId="2" applyFont="1" applyAlignment="1" applyProtection="1">
      <alignment horizontal="center" vertical="center" wrapText="1"/>
      <protection locked="0"/>
    </xf>
    <xf numFmtId="1" fontId="5" fillId="0" borderId="0" xfId="2" applyNumberFormat="1" applyFont="1" applyAlignment="1">
      <alignment horizontal="center" vertical="center"/>
    </xf>
    <xf numFmtId="37" fontId="5" fillId="0" borderId="0" xfId="2" applyNumberFormat="1" applyFont="1" applyAlignment="1" applyProtection="1">
      <alignment horizontal="center" vertical="center"/>
      <protection locked="0"/>
    </xf>
    <xf numFmtId="169" fontId="2" fillId="0" borderId="0" xfId="2" applyNumberFormat="1" applyAlignment="1" applyProtection="1">
      <alignment horizontal="center" vertical="center"/>
      <protection locked="0"/>
    </xf>
    <xf numFmtId="41" fontId="2" fillId="0" borderId="0" xfId="2" applyNumberFormat="1" applyAlignment="1" applyProtection="1">
      <alignment horizontal="center" vertical="center"/>
      <protection locked="0"/>
    </xf>
    <xf numFmtId="165" fontId="5" fillId="0" borderId="0" xfId="2" applyFont="1" applyAlignment="1" applyProtection="1">
      <alignment horizontal="center" vertical="center"/>
      <protection locked="0"/>
    </xf>
    <xf numFmtId="37" fontId="2" fillId="0" borderId="0" xfId="2" applyNumberFormat="1" applyAlignment="1" applyProtection="1">
      <alignment horizontal="center" vertical="center"/>
      <protection locked="0"/>
    </xf>
    <xf numFmtId="165" fontId="2" fillId="0" borderId="4" xfId="2" applyBorder="1" applyAlignment="1" applyProtection="1">
      <alignment horizontal="center" vertical="center"/>
      <protection locked="0"/>
    </xf>
    <xf numFmtId="41" fontId="2" fillId="0" borderId="4" xfId="2" applyNumberFormat="1" applyBorder="1" applyAlignment="1" applyProtection="1">
      <alignment horizontal="center" vertical="center"/>
      <protection locked="0"/>
    </xf>
    <xf numFmtId="165" fontId="4" fillId="0" borderId="0" xfId="2" applyFont="1" applyAlignment="1" applyProtection="1">
      <alignment horizontal="center" vertical="center"/>
      <protection locked="0"/>
    </xf>
    <xf numFmtId="1" fontId="2" fillId="0" borderId="0" xfId="2" applyNumberFormat="1" applyAlignment="1" applyProtection="1">
      <alignment horizontal="center" vertical="center"/>
      <protection locked="0"/>
    </xf>
  </cellXfs>
  <cellStyles count="12">
    <cellStyle name="Comma" xfId="1" builtinId="3"/>
    <cellStyle name="Comma 2" xfId="4" xr:uid="{00000000-0005-0000-0000-000001000000}"/>
    <cellStyle name="Comma 2 2" xfId="9" xr:uid="{00000000-0005-0000-0000-000002000000}"/>
    <cellStyle name="Comma 3" xfId="8" xr:uid="{00000000-0005-0000-0000-000003000000}"/>
    <cellStyle name="Comma 4" xfId="11" xr:uid="{00000000-0005-0000-0000-000004000000}"/>
    <cellStyle name="Normal" xfId="0" builtinId="0"/>
    <cellStyle name="Normal 2" xfId="7" xr:uid="{00000000-0005-0000-0000-000006000000}"/>
    <cellStyle name="Normal 21 4" xfId="6" xr:uid="{00000000-0005-0000-0000-000007000000}"/>
    <cellStyle name="Normal 3" xfId="10" xr:uid="{00000000-0005-0000-0000-000008000000}"/>
    <cellStyle name="Normal 6" xfId="3" xr:uid="{00000000-0005-0000-0000-000009000000}"/>
    <cellStyle name="Normal_FS_CHPP_Q1'51" xfId="5" xr:uid="{00000000-0005-0000-0000-00000A000000}"/>
    <cellStyle name="ปกติ_2009 Q1 PTT UT - TH (26-may-09)" xfId="2" xr:uid="{00000000-0005-0000-0000-00000C000000}"/>
  </cellStyles>
  <dxfs count="0"/>
  <tableStyles count="0" defaultTableStyle="TableStyleMedium2" defaultPivotStyle="PivotStyleLight16"/>
  <colors>
    <mruColors>
      <color rgb="FF00FFFF"/>
      <color rgb="FF9EF3FE"/>
      <color rgb="FF99FFCC"/>
      <color rgb="FF6BEB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f\C\Documents%20and%20Settings\Administrator\Application%20Data\Microsoft\Excel\C\C\C\C\E\Rack&#3626;&#3640;&#3619;&#3614;&#3621;\NewCPF\Cpf44\Old44\DataWork\C_Tower30\C_43_q1_sgv\DataWork\C_cpf15\BangkokFeedmill\FORM_C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  <sheetName val="925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autoPageBreaks="0" fitToPage="1"/>
  </sheetPr>
  <dimension ref="A1:J84"/>
  <sheetViews>
    <sheetView tabSelected="1" zoomScaleNormal="100" zoomScaleSheetLayoutView="85" workbookViewId="0"/>
  </sheetViews>
  <sheetFormatPr defaultColWidth="8.81640625" defaultRowHeight="22.5" customHeight="1"/>
  <cols>
    <col min="1" max="1" width="33.453125" style="10" customWidth="1"/>
    <col min="2" max="2" width="8.1796875" style="70" customWidth="1"/>
    <col min="3" max="3" width="1.1796875" style="10" customWidth="1"/>
    <col min="4" max="4" width="13.1796875" style="25" customWidth="1"/>
    <col min="5" max="5" width="1.1796875" style="25" customWidth="1"/>
    <col min="6" max="6" width="13.1796875" style="25" customWidth="1"/>
    <col min="7" max="7" width="1.1796875" style="10" customWidth="1"/>
    <col min="8" max="8" width="13.1796875" style="71" customWidth="1"/>
    <col min="9" max="9" width="1.1796875" style="71" customWidth="1"/>
    <col min="10" max="10" width="13.1796875" style="71" customWidth="1"/>
    <col min="11" max="16384" width="8.81640625" style="10"/>
  </cols>
  <sheetData>
    <row r="1" spans="1:10" s="5" customFormat="1" ht="22.5" customHeight="1">
      <c r="A1" s="1" t="s">
        <v>182</v>
      </c>
      <c r="B1" s="2"/>
      <c r="C1" s="2"/>
      <c r="D1" s="3"/>
      <c r="E1" s="3"/>
      <c r="F1" s="3"/>
      <c r="G1" s="2"/>
      <c r="H1" s="4"/>
      <c r="I1" s="4"/>
      <c r="J1" s="4"/>
    </row>
    <row r="2" spans="1:10" s="5" customFormat="1" ht="22.5" customHeight="1">
      <c r="A2" s="1" t="s">
        <v>169</v>
      </c>
      <c r="B2" s="2"/>
      <c r="C2" s="2"/>
      <c r="D2" s="3"/>
      <c r="E2" s="3"/>
      <c r="F2" s="3"/>
      <c r="G2" s="2"/>
      <c r="H2" s="4"/>
      <c r="I2" s="4"/>
      <c r="J2" s="4"/>
    </row>
    <row r="3" spans="1:10" s="5" customFormat="1" ht="22.5" customHeight="1">
      <c r="A3" s="1"/>
      <c r="B3" s="2"/>
      <c r="C3" s="2"/>
      <c r="D3" s="3"/>
      <c r="E3" s="3"/>
      <c r="F3" s="3"/>
      <c r="G3" s="2"/>
      <c r="H3" s="4"/>
      <c r="I3" s="4"/>
      <c r="J3" s="4"/>
    </row>
    <row r="4" spans="1:10" ht="22.5" customHeight="1">
      <c r="A4" s="7"/>
      <c r="B4" s="2"/>
      <c r="C4" s="2"/>
      <c r="D4" s="242" t="s">
        <v>0</v>
      </c>
      <c r="E4" s="242"/>
      <c r="F4" s="242"/>
      <c r="G4" s="9"/>
      <c r="H4" s="239" t="s">
        <v>1</v>
      </c>
      <c r="I4" s="239"/>
      <c r="J4" s="239"/>
    </row>
    <row r="5" spans="1:10" ht="22.5" customHeight="1">
      <c r="A5" s="7"/>
      <c r="B5" s="2"/>
      <c r="C5" s="2"/>
      <c r="D5" s="241" t="s">
        <v>2</v>
      </c>
      <c r="E5" s="241"/>
      <c r="F5" s="241"/>
      <c r="G5" s="11"/>
      <c r="H5" s="240" t="s">
        <v>2</v>
      </c>
      <c r="I5" s="240"/>
      <c r="J5" s="240"/>
    </row>
    <row r="6" spans="1:10" ht="22.5" customHeight="1">
      <c r="A6" s="12" t="s">
        <v>3</v>
      </c>
      <c r="B6" s="13" t="s">
        <v>4</v>
      </c>
      <c r="C6" s="13"/>
      <c r="D6" s="14">
        <v>2568</v>
      </c>
      <c r="E6" s="14"/>
      <c r="F6" s="14">
        <v>2567</v>
      </c>
      <c r="G6" s="14"/>
      <c r="H6" s="14">
        <v>2568</v>
      </c>
      <c r="I6" s="14"/>
      <c r="J6" s="14">
        <v>2567</v>
      </c>
    </row>
    <row r="7" spans="1:10" ht="22.5" customHeight="1">
      <c r="A7" s="15"/>
      <c r="B7" s="16"/>
      <c r="C7" s="15"/>
      <c r="D7" s="237" t="s">
        <v>103</v>
      </c>
      <c r="E7" s="237"/>
      <c r="F7" s="237"/>
      <c r="G7" s="237"/>
      <c r="H7" s="237"/>
      <c r="I7" s="237"/>
      <c r="J7" s="237"/>
    </row>
    <row r="8" spans="1:10" ht="22.5" customHeight="1">
      <c r="A8" s="18" t="s">
        <v>5</v>
      </c>
      <c r="B8" s="19"/>
      <c r="C8" s="19"/>
      <c r="D8" s="20"/>
      <c r="E8" s="20"/>
      <c r="F8" s="20"/>
      <c r="G8" s="19"/>
      <c r="H8" s="21"/>
      <c r="I8" s="21"/>
      <c r="J8" s="21"/>
    </row>
    <row r="9" spans="1:10" ht="22.5" customHeight="1">
      <c r="A9" s="22" t="s">
        <v>6</v>
      </c>
      <c r="B9" s="23">
        <v>5</v>
      </c>
      <c r="C9" s="24"/>
      <c r="D9" s="25">
        <v>128594</v>
      </c>
      <c r="F9" s="25">
        <v>143866</v>
      </c>
      <c r="G9" s="26"/>
      <c r="H9" s="27">
        <v>112654</v>
      </c>
      <c r="I9" s="27"/>
      <c r="J9" s="27">
        <v>133977</v>
      </c>
    </row>
    <row r="10" spans="1:10" ht="22.5" customHeight="1">
      <c r="A10" s="22" t="s">
        <v>7</v>
      </c>
      <c r="B10" s="23" t="s">
        <v>154</v>
      </c>
      <c r="C10" s="28"/>
      <c r="D10" s="25">
        <v>167293</v>
      </c>
      <c r="F10" s="25">
        <v>187629</v>
      </c>
      <c r="G10" s="26"/>
      <c r="H10" s="27">
        <v>170725</v>
      </c>
      <c r="I10" s="27"/>
      <c r="J10" s="27">
        <v>186798</v>
      </c>
    </row>
    <row r="11" spans="1:10" ht="22.5" customHeight="1">
      <c r="A11" s="22" t="s">
        <v>84</v>
      </c>
      <c r="B11" s="23">
        <v>4</v>
      </c>
      <c r="C11" s="24"/>
      <c r="D11" s="25">
        <v>52151</v>
      </c>
      <c r="F11" s="25">
        <v>58218</v>
      </c>
      <c r="G11" s="26"/>
      <c r="H11" s="29">
        <v>48479</v>
      </c>
      <c r="I11" s="29"/>
      <c r="J11" s="29">
        <v>53700</v>
      </c>
    </row>
    <row r="12" spans="1:10" ht="22.5" customHeight="1">
      <c r="A12" s="22" t="s">
        <v>8</v>
      </c>
      <c r="B12" s="23">
        <v>7</v>
      </c>
      <c r="C12" s="28"/>
      <c r="D12" s="25">
        <v>219486</v>
      </c>
      <c r="F12" s="25">
        <v>234807</v>
      </c>
      <c r="G12" s="26"/>
      <c r="H12" s="29">
        <v>197937</v>
      </c>
      <c r="I12" s="29"/>
      <c r="J12" s="29">
        <v>212796</v>
      </c>
    </row>
    <row r="13" spans="1:10" ht="22.5" customHeight="1">
      <c r="A13" s="22" t="s">
        <v>9</v>
      </c>
      <c r="B13" s="23"/>
      <c r="C13" s="24"/>
      <c r="D13" s="25">
        <v>1337</v>
      </c>
      <c r="F13" s="25">
        <v>1308</v>
      </c>
      <c r="G13" s="26"/>
      <c r="H13" s="29">
        <v>1337</v>
      </c>
      <c r="I13" s="29"/>
      <c r="J13" s="29">
        <v>1305</v>
      </c>
    </row>
    <row r="14" spans="1:10" ht="22.5" customHeight="1">
      <c r="A14" s="7" t="s">
        <v>10</v>
      </c>
      <c r="B14" s="13"/>
      <c r="C14" s="2"/>
      <c r="D14" s="72">
        <f>SUM(D9:D13)</f>
        <v>568861</v>
      </c>
      <c r="E14" s="30"/>
      <c r="F14" s="72">
        <f>SUM(F9:F13)</f>
        <v>625828</v>
      </c>
      <c r="G14" s="31"/>
      <c r="H14" s="72">
        <f>SUM(H9:H13)</f>
        <v>531132</v>
      </c>
      <c r="I14" s="30"/>
      <c r="J14" s="72">
        <f>SUM(J9:J13)</f>
        <v>588576</v>
      </c>
    </row>
    <row r="15" spans="1:10" ht="22.5" customHeight="1">
      <c r="A15" s="32"/>
      <c r="B15" s="23"/>
      <c r="C15" s="28"/>
      <c r="D15" s="27"/>
      <c r="E15" s="27"/>
      <c r="F15" s="27"/>
      <c r="G15" s="26"/>
      <c r="H15" s="33"/>
      <c r="I15" s="33"/>
      <c r="J15" s="33"/>
    </row>
    <row r="16" spans="1:10" ht="22.5" customHeight="1">
      <c r="A16" s="18" t="s">
        <v>11</v>
      </c>
      <c r="B16" s="23"/>
      <c r="C16" s="28"/>
      <c r="D16" s="34"/>
      <c r="E16" s="34"/>
      <c r="F16" s="34"/>
      <c r="G16" s="35"/>
      <c r="H16" s="33"/>
      <c r="I16" s="33"/>
      <c r="J16" s="33"/>
    </row>
    <row r="17" spans="1:10" ht="22.5" customHeight="1">
      <c r="A17" s="32" t="s">
        <v>117</v>
      </c>
      <c r="B17" s="23">
        <v>19</v>
      </c>
      <c r="C17" s="28"/>
      <c r="D17" s="36">
        <v>0</v>
      </c>
      <c r="E17" s="36"/>
      <c r="F17" s="36">
        <v>42342</v>
      </c>
      <c r="G17" s="36"/>
      <c r="H17" s="33">
        <v>0</v>
      </c>
      <c r="I17" s="33"/>
      <c r="J17" s="33">
        <v>42342</v>
      </c>
    </row>
    <row r="18" spans="1:10" ht="22.5" customHeight="1">
      <c r="A18" s="32" t="s">
        <v>12</v>
      </c>
      <c r="B18" s="23">
        <v>8</v>
      </c>
      <c r="C18" s="28"/>
      <c r="D18" s="36">
        <v>0</v>
      </c>
      <c r="E18" s="36"/>
      <c r="F18" s="36">
        <v>0</v>
      </c>
      <c r="G18" s="36"/>
      <c r="H18" s="33">
        <v>121590</v>
      </c>
      <c r="I18" s="33"/>
      <c r="J18" s="33">
        <v>121590</v>
      </c>
    </row>
    <row r="19" spans="1:10" s="37" customFormat="1" ht="22.5" customHeight="1">
      <c r="A19" s="32" t="s">
        <v>13</v>
      </c>
      <c r="B19" s="23">
        <v>9</v>
      </c>
      <c r="C19" s="28"/>
      <c r="D19" s="25">
        <v>386503</v>
      </c>
      <c r="E19" s="25"/>
      <c r="F19" s="25">
        <v>365022</v>
      </c>
      <c r="G19" s="26"/>
      <c r="H19" s="29">
        <v>362541</v>
      </c>
      <c r="I19" s="29"/>
      <c r="J19" s="29">
        <v>336565</v>
      </c>
    </row>
    <row r="20" spans="1:10" s="37" customFormat="1" ht="22.5" customHeight="1">
      <c r="A20" s="32" t="s">
        <v>115</v>
      </c>
      <c r="B20" s="23">
        <v>10</v>
      </c>
      <c r="C20" s="28"/>
      <c r="D20" s="25">
        <v>47272</v>
      </c>
      <c r="E20" s="25"/>
      <c r="F20" s="25">
        <v>46198</v>
      </c>
      <c r="G20" s="26"/>
      <c r="H20" s="29">
        <v>0</v>
      </c>
      <c r="I20" s="29"/>
      <c r="J20" s="29">
        <v>0</v>
      </c>
    </row>
    <row r="21" spans="1:10" s="37" customFormat="1" ht="22.5" customHeight="1">
      <c r="A21" s="32" t="s">
        <v>116</v>
      </c>
      <c r="B21" s="23">
        <v>10</v>
      </c>
      <c r="C21" s="28"/>
      <c r="D21" s="25">
        <v>15669</v>
      </c>
      <c r="E21" s="25"/>
      <c r="F21" s="25">
        <v>17218</v>
      </c>
      <c r="G21" s="26"/>
      <c r="H21" s="29">
        <v>1680</v>
      </c>
      <c r="I21" s="29"/>
      <c r="J21" s="29">
        <v>2390</v>
      </c>
    </row>
    <row r="22" spans="1:10" s="37" customFormat="1" ht="22.5" customHeight="1">
      <c r="A22" s="32" t="s">
        <v>14</v>
      </c>
      <c r="B22" s="23">
        <v>16</v>
      </c>
      <c r="C22" s="28"/>
      <c r="D22" s="25">
        <v>3525</v>
      </c>
      <c r="E22" s="25"/>
      <c r="F22" s="25">
        <v>1959</v>
      </c>
      <c r="G22" s="26"/>
      <c r="H22" s="29">
        <v>3417</v>
      </c>
      <c r="I22" s="29"/>
      <c r="J22" s="29">
        <v>1835</v>
      </c>
    </row>
    <row r="23" spans="1:10" s="37" customFormat="1" ht="22.5" customHeight="1">
      <c r="A23" s="32" t="s">
        <v>133</v>
      </c>
      <c r="B23" s="23"/>
      <c r="C23" s="28"/>
      <c r="D23" s="25">
        <v>3949</v>
      </c>
      <c r="E23" s="25"/>
      <c r="F23" s="25">
        <v>0</v>
      </c>
      <c r="G23" s="26"/>
      <c r="H23" s="29">
        <v>3949</v>
      </c>
      <c r="I23" s="29"/>
      <c r="J23" s="29">
        <v>0</v>
      </c>
    </row>
    <row r="24" spans="1:10" s="37" customFormat="1" ht="22.5" customHeight="1">
      <c r="A24" s="22" t="s">
        <v>15</v>
      </c>
      <c r="B24" s="23"/>
      <c r="C24" s="28"/>
      <c r="D24" s="25">
        <v>612</v>
      </c>
      <c r="E24" s="25"/>
      <c r="F24" s="25">
        <v>121</v>
      </c>
      <c r="G24" s="26"/>
      <c r="H24" s="29">
        <v>502</v>
      </c>
      <c r="I24" s="29"/>
      <c r="J24" s="29">
        <v>11</v>
      </c>
    </row>
    <row r="25" spans="1:10" s="37" customFormat="1" ht="22.5" customHeight="1">
      <c r="A25" s="7" t="s">
        <v>16</v>
      </c>
      <c r="B25" s="13"/>
      <c r="C25" s="2"/>
      <c r="D25" s="72">
        <f>SUM(D17:D24)</f>
        <v>457530</v>
      </c>
      <c r="E25" s="30"/>
      <c r="F25" s="72">
        <f>SUM(F17:F24)</f>
        <v>472860</v>
      </c>
      <c r="G25" s="31"/>
      <c r="H25" s="72">
        <f>SUM(H17:H24)</f>
        <v>493679</v>
      </c>
      <c r="I25" s="30"/>
      <c r="J25" s="72">
        <f>SUM(J17:J24)</f>
        <v>504733</v>
      </c>
    </row>
    <row r="26" spans="1:10" ht="22.5" customHeight="1">
      <c r="A26" s="32"/>
      <c r="B26" s="23"/>
      <c r="C26" s="28"/>
      <c r="D26" s="27"/>
      <c r="E26" s="27"/>
      <c r="F26" s="27"/>
      <c r="G26" s="26"/>
      <c r="H26" s="33"/>
      <c r="I26" s="33"/>
      <c r="J26" s="33"/>
    </row>
    <row r="27" spans="1:10" s="37" customFormat="1" ht="22.5" customHeight="1" thickBot="1">
      <c r="A27" s="7" t="s">
        <v>17</v>
      </c>
      <c r="B27" s="13"/>
      <c r="C27" s="2"/>
      <c r="D27" s="73">
        <f>SUM(D14,D25)</f>
        <v>1026391</v>
      </c>
      <c r="E27" s="30"/>
      <c r="F27" s="73">
        <f>SUM(F14,F25)</f>
        <v>1098688</v>
      </c>
      <c r="G27" s="31"/>
      <c r="H27" s="73">
        <f>SUM(H14,H25)</f>
        <v>1024811</v>
      </c>
      <c r="I27" s="30"/>
      <c r="J27" s="73">
        <f>SUM(J14,J25)</f>
        <v>1093309</v>
      </c>
    </row>
    <row r="28" spans="1:10" s="37" customFormat="1" ht="22.5" customHeight="1" thickTop="1">
      <c r="A28" s="7"/>
      <c r="B28" s="13"/>
      <c r="C28" s="2"/>
      <c r="D28" s="30"/>
      <c r="E28" s="30"/>
      <c r="F28" s="30"/>
      <c r="G28" s="31"/>
      <c r="H28" s="39"/>
      <c r="I28" s="39"/>
      <c r="J28" s="39"/>
    </row>
    <row r="29" spans="1:10" s="37" customFormat="1" ht="22.5" customHeight="1">
      <c r="A29" s="1" t="s">
        <v>182</v>
      </c>
      <c r="B29" s="13"/>
      <c r="C29" s="2"/>
      <c r="D29" s="3"/>
      <c r="E29" s="3"/>
      <c r="F29" s="3"/>
      <c r="G29" s="2"/>
      <c r="H29" s="40"/>
      <c r="I29" s="40"/>
      <c r="J29" s="40"/>
    </row>
    <row r="30" spans="1:10" s="37" customFormat="1" ht="22.5" customHeight="1">
      <c r="A30" s="1" t="s">
        <v>169</v>
      </c>
      <c r="B30" s="13"/>
      <c r="C30" s="2"/>
      <c r="D30" s="3"/>
      <c r="E30" s="3"/>
      <c r="F30" s="3"/>
      <c r="G30" s="2"/>
      <c r="H30" s="40"/>
      <c r="I30" s="40"/>
      <c r="J30" s="40"/>
    </row>
    <row r="31" spans="1:10" s="5" customFormat="1" ht="22.5" customHeight="1">
      <c r="A31" s="1"/>
      <c r="B31" s="2"/>
      <c r="C31" s="2"/>
      <c r="D31" s="3"/>
      <c r="E31" s="3"/>
      <c r="F31" s="3"/>
      <c r="G31" s="2"/>
      <c r="H31" s="4"/>
      <c r="I31" s="4"/>
      <c r="J31" s="4"/>
    </row>
    <row r="32" spans="1:10" s="37" customFormat="1" ht="22" customHeight="1">
      <c r="A32" s="7"/>
      <c r="B32" s="13"/>
      <c r="C32" s="2"/>
      <c r="D32" s="238" t="str">
        <f>$D$4</f>
        <v>งบการเงินรวม</v>
      </c>
      <c r="E32" s="238"/>
      <c r="F32" s="238"/>
      <c r="G32" s="9"/>
      <c r="H32" s="238" t="str">
        <f>$H$4</f>
        <v>งบการเงินเฉพาะกิจการ</v>
      </c>
      <c r="I32" s="238"/>
      <c r="J32" s="238"/>
    </row>
    <row r="33" spans="1:10" s="37" customFormat="1" ht="22" customHeight="1">
      <c r="A33" s="7"/>
      <c r="B33" s="13"/>
      <c r="C33" s="2"/>
      <c r="D33" s="241" t="s">
        <v>2</v>
      </c>
      <c r="E33" s="241"/>
      <c r="F33" s="241"/>
      <c r="G33" s="11"/>
      <c r="H33" s="241" t="s">
        <v>2</v>
      </c>
      <c r="I33" s="241"/>
      <c r="J33" s="241"/>
    </row>
    <row r="34" spans="1:10" s="41" customFormat="1" ht="22" customHeight="1">
      <c r="A34" s="12" t="s">
        <v>18</v>
      </c>
      <c r="B34" s="13" t="s">
        <v>4</v>
      </c>
      <c r="C34" s="13"/>
      <c r="D34" s="14">
        <v>2568</v>
      </c>
      <c r="E34" s="14"/>
      <c r="F34" s="14">
        <v>2567</v>
      </c>
      <c r="G34" s="14"/>
      <c r="H34" s="14">
        <v>2568</v>
      </c>
      <c r="I34" s="14"/>
      <c r="J34" s="14">
        <v>2567</v>
      </c>
    </row>
    <row r="35" spans="1:10" s="37" customFormat="1" ht="22" customHeight="1">
      <c r="A35" s="7"/>
      <c r="B35" s="13"/>
      <c r="C35" s="2"/>
      <c r="D35" s="237" t="s">
        <v>103</v>
      </c>
      <c r="E35" s="237"/>
      <c r="F35" s="237"/>
      <c r="G35" s="237"/>
      <c r="H35" s="237"/>
      <c r="I35" s="237"/>
      <c r="J35" s="237"/>
    </row>
    <row r="36" spans="1:10" s="37" customFormat="1" ht="22" customHeight="1">
      <c r="A36" s="18" t="s">
        <v>19</v>
      </c>
      <c r="B36" s="42"/>
      <c r="C36" s="19"/>
      <c r="D36" s="43"/>
      <c r="E36" s="43"/>
      <c r="F36" s="43"/>
      <c r="G36" s="44"/>
      <c r="H36" s="45"/>
      <c r="I36" s="45"/>
      <c r="J36" s="45"/>
    </row>
    <row r="37" spans="1:10" s="37" customFormat="1" ht="22" customHeight="1">
      <c r="A37" s="15" t="s">
        <v>20</v>
      </c>
      <c r="B37" s="23" t="s">
        <v>194</v>
      </c>
      <c r="C37" s="24"/>
      <c r="D37" s="26">
        <v>138298</v>
      </c>
      <c r="E37" s="26"/>
      <c r="F37" s="26">
        <v>174449</v>
      </c>
      <c r="G37" s="26"/>
      <c r="H37" s="29">
        <v>138298</v>
      </c>
      <c r="I37" s="29"/>
      <c r="J37" s="29">
        <v>174449</v>
      </c>
    </row>
    <row r="38" spans="1:10" s="37" customFormat="1" ht="22" customHeight="1">
      <c r="A38" s="22" t="s">
        <v>21</v>
      </c>
      <c r="B38" s="23" t="s">
        <v>195</v>
      </c>
      <c r="C38" s="24"/>
      <c r="D38" s="26">
        <v>117899</v>
      </c>
      <c r="E38" s="26"/>
      <c r="F38" s="26">
        <v>133789</v>
      </c>
      <c r="G38" s="26"/>
      <c r="H38" s="29">
        <v>118136</v>
      </c>
      <c r="I38" s="29"/>
      <c r="J38" s="29">
        <v>133391</v>
      </c>
    </row>
    <row r="39" spans="1:10" s="37" customFormat="1" ht="22" customHeight="1">
      <c r="A39" s="22" t="s">
        <v>168</v>
      </c>
      <c r="B39" s="23">
        <v>19</v>
      </c>
      <c r="C39" s="24"/>
      <c r="D39" s="26">
        <v>23746</v>
      </c>
      <c r="E39" s="26"/>
      <c r="F39" s="26">
        <v>27990</v>
      </c>
      <c r="G39" s="26"/>
      <c r="H39" s="29">
        <v>23746</v>
      </c>
      <c r="I39" s="29"/>
      <c r="J39" s="29">
        <v>27990</v>
      </c>
    </row>
    <row r="40" spans="1:10" s="37" customFormat="1" ht="22" customHeight="1">
      <c r="A40" s="22" t="s">
        <v>85</v>
      </c>
      <c r="B40" s="23" t="s">
        <v>195</v>
      </c>
      <c r="C40" s="24"/>
      <c r="D40" s="26">
        <v>23436</v>
      </c>
      <c r="E40" s="26"/>
      <c r="F40" s="26">
        <v>16284</v>
      </c>
      <c r="G40" s="26"/>
      <c r="H40" s="29">
        <v>25412</v>
      </c>
      <c r="I40" s="29"/>
      <c r="J40" s="29">
        <v>20002</v>
      </c>
    </row>
    <row r="41" spans="1:10" s="37" customFormat="1" ht="22" customHeight="1">
      <c r="A41" s="15" t="s">
        <v>22</v>
      </c>
      <c r="D41" s="46"/>
      <c r="E41" s="46"/>
      <c r="F41" s="46"/>
      <c r="H41" s="38"/>
      <c r="J41" s="38"/>
    </row>
    <row r="42" spans="1:10" s="37" customFormat="1" ht="22" customHeight="1">
      <c r="A42" s="47" t="s">
        <v>159</v>
      </c>
      <c r="B42" s="23" t="s">
        <v>194</v>
      </c>
      <c r="C42" s="24"/>
      <c r="D42" s="26">
        <v>69163</v>
      </c>
      <c r="E42" s="26"/>
      <c r="F42" s="26">
        <v>69478</v>
      </c>
      <c r="G42" s="26"/>
      <c r="H42" s="29">
        <v>69163</v>
      </c>
      <c r="I42" s="29"/>
      <c r="J42" s="29">
        <v>69478</v>
      </c>
    </row>
    <row r="43" spans="1:10" s="37" customFormat="1" ht="22" customHeight="1">
      <c r="A43" s="15" t="s">
        <v>87</v>
      </c>
      <c r="D43" s="46"/>
      <c r="E43" s="46"/>
      <c r="F43" s="46"/>
    </row>
    <row r="44" spans="1:10" s="37" customFormat="1" ht="22" customHeight="1">
      <c r="A44" s="47" t="s">
        <v>159</v>
      </c>
      <c r="B44" s="23" t="s">
        <v>194</v>
      </c>
      <c r="C44" s="24"/>
      <c r="D44" s="26">
        <v>6115</v>
      </c>
      <c r="E44" s="26"/>
      <c r="F44" s="26">
        <v>4924</v>
      </c>
      <c r="G44" s="26"/>
      <c r="H44" s="29">
        <v>1866</v>
      </c>
      <c r="I44" s="29"/>
      <c r="J44" s="29">
        <v>1272</v>
      </c>
    </row>
    <row r="45" spans="1:10" s="37" customFormat="1" ht="22" customHeight="1">
      <c r="A45" s="15" t="s">
        <v>83</v>
      </c>
      <c r="B45" s="23"/>
      <c r="C45" s="24"/>
      <c r="D45" s="26">
        <v>7647</v>
      </c>
      <c r="E45" s="26"/>
      <c r="F45" s="26">
        <v>4599</v>
      </c>
      <c r="G45" s="26"/>
      <c r="H45" s="29">
        <v>7641</v>
      </c>
      <c r="I45" s="29"/>
      <c r="J45" s="29">
        <v>4349</v>
      </c>
    </row>
    <row r="46" spans="1:10" s="37" customFormat="1" ht="22" customHeight="1">
      <c r="A46" s="22" t="s">
        <v>23</v>
      </c>
      <c r="B46" s="13">
        <v>19</v>
      </c>
      <c r="C46" s="2"/>
      <c r="D46" s="29">
        <v>170</v>
      </c>
      <c r="E46" s="26"/>
      <c r="F46" s="29">
        <v>0</v>
      </c>
      <c r="G46" s="48"/>
      <c r="H46" s="29">
        <v>170</v>
      </c>
      <c r="I46" s="29"/>
      <c r="J46" s="29">
        <v>0</v>
      </c>
    </row>
    <row r="47" spans="1:10" s="37" customFormat="1" ht="22" customHeight="1">
      <c r="A47" s="7" t="s">
        <v>24</v>
      </c>
      <c r="B47" s="13"/>
      <c r="C47" s="2"/>
      <c r="D47" s="72">
        <f>SUM(D37:D46)</f>
        <v>386474</v>
      </c>
      <c r="E47" s="30"/>
      <c r="F47" s="72">
        <f>SUM(F37:F46)</f>
        <v>431513</v>
      </c>
      <c r="G47" s="31"/>
      <c r="H47" s="72">
        <f>SUM(H37:H46)</f>
        <v>384432</v>
      </c>
      <c r="I47" s="30"/>
      <c r="J47" s="72">
        <f>SUM(J37:J46)</f>
        <v>430931</v>
      </c>
    </row>
    <row r="48" spans="1:10" s="37" customFormat="1" ht="22" customHeight="1">
      <c r="A48" s="15"/>
      <c r="B48" s="23"/>
      <c r="C48" s="24"/>
      <c r="D48" s="26"/>
      <c r="E48" s="26"/>
      <c r="F48" s="26"/>
      <c r="G48" s="26"/>
      <c r="H48" s="29"/>
      <c r="I48" s="29"/>
      <c r="J48" s="29"/>
    </row>
    <row r="49" spans="1:10" s="37" customFormat="1" ht="22" customHeight="1">
      <c r="A49" s="18" t="s">
        <v>25</v>
      </c>
      <c r="B49" s="13"/>
      <c r="C49" s="2"/>
      <c r="D49" s="49"/>
      <c r="E49" s="49"/>
      <c r="F49" s="49"/>
      <c r="G49" s="50"/>
      <c r="H49" s="51"/>
      <c r="I49" s="51"/>
      <c r="J49" s="51"/>
    </row>
    <row r="50" spans="1:10" s="37" customFormat="1" ht="22" customHeight="1">
      <c r="A50" s="22" t="s">
        <v>22</v>
      </c>
      <c r="B50" s="23" t="s">
        <v>194</v>
      </c>
      <c r="C50" s="24"/>
      <c r="D50" s="26">
        <v>18518</v>
      </c>
      <c r="E50" s="26"/>
      <c r="F50" s="26">
        <v>85781</v>
      </c>
      <c r="G50" s="26"/>
      <c r="H50" s="52">
        <v>18518</v>
      </c>
      <c r="I50" s="52"/>
      <c r="J50" s="52">
        <v>85781</v>
      </c>
    </row>
    <row r="51" spans="1:10" s="37" customFormat="1" ht="22" customHeight="1">
      <c r="A51" s="53" t="s">
        <v>88</v>
      </c>
      <c r="B51" s="23" t="s">
        <v>194</v>
      </c>
      <c r="C51" s="24"/>
      <c r="D51" s="26">
        <v>39281</v>
      </c>
      <c r="E51" s="26"/>
      <c r="F51" s="26">
        <v>18073</v>
      </c>
      <c r="G51" s="26"/>
      <c r="H51" s="29">
        <v>24701</v>
      </c>
      <c r="I51" s="54"/>
      <c r="J51" s="29">
        <v>0</v>
      </c>
    </row>
    <row r="52" spans="1:10" s="37" customFormat="1" ht="22" customHeight="1">
      <c r="A52" s="53" t="s">
        <v>86</v>
      </c>
      <c r="B52" s="23"/>
      <c r="C52" s="24"/>
      <c r="D52" s="26">
        <v>372</v>
      </c>
      <c r="E52" s="26"/>
      <c r="F52" s="26">
        <v>867</v>
      </c>
      <c r="G52" s="26"/>
      <c r="H52" s="54">
        <v>163</v>
      </c>
      <c r="I52" s="54"/>
      <c r="J52" s="54">
        <v>669</v>
      </c>
    </row>
    <row r="53" spans="1:10" s="37" customFormat="1" ht="22" customHeight="1">
      <c r="A53" s="22" t="s">
        <v>122</v>
      </c>
      <c r="B53" s="23">
        <v>16</v>
      </c>
      <c r="C53" s="24"/>
      <c r="D53" s="26">
        <v>3119</v>
      </c>
      <c r="E53" s="26"/>
      <c r="F53" s="26">
        <v>3401</v>
      </c>
      <c r="G53" s="26"/>
      <c r="H53" s="29">
        <v>0</v>
      </c>
      <c r="I53" s="29"/>
      <c r="J53" s="29">
        <v>0</v>
      </c>
    </row>
    <row r="54" spans="1:10" s="37" customFormat="1" ht="22" customHeight="1">
      <c r="A54" s="22" t="s">
        <v>26</v>
      </c>
      <c r="C54" s="24"/>
      <c r="D54" s="46"/>
      <c r="E54" s="46"/>
      <c r="F54" s="46"/>
      <c r="H54" s="46"/>
      <c r="I54" s="46"/>
      <c r="J54" s="46"/>
    </row>
    <row r="55" spans="1:10" s="37" customFormat="1" ht="22" customHeight="1">
      <c r="A55" s="55" t="s">
        <v>160</v>
      </c>
      <c r="B55" s="23"/>
      <c r="C55" s="24"/>
      <c r="D55" s="26">
        <v>8275</v>
      </c>
      <c r="E55" s="26"/>
      <c r="F55" s="26">
        <v>6944</v>
      </c>
      <c r="G55" s="26"/>
      <c r="H55" s="52">
        <v>8275</v>
      </c>
      <c r="I55" s="52"/>
      <c r="J55" s="52">
        <v>6944</v>
      </c>
    </row>
    <row r="56" spans="1:10" s="37" customFormat="1" ht="22" customHeight="1">
      <c r="A56" s="7" t="s">
        <v>27</v>
      </c>
      <c r="B56" s="13"/>
      <c r="C56" s="2"/>
      <c r="D56" s="74">
        <f>SUM(D50:D55)</f>
        <v>69565</v>
      </c>
      <c r="E56" s="56"/>
      <c r="F56" s="74">
        <f>SUM(F50:F55)</f>
        <v>115066</v>
      </c>
      <c r="G56" s="57"/>
      <c r="H56" s="74">
        <f>SUM(H50:H55)</f>
        <v>51657</v>
      </c>
      <c r="I56" s="56"/>
      <c r="J56" s="74">
        <f>SUM(J50:J55)</f>
        <v>93394</v>
      </c>
    </row>
    <row r="57" spans="1:10" s="37" customFormat="1" ht="22" customHeight="1">
      <c r="A57" s="15"/>
      <c r="B57" s="23"/>
      <c r="C57" s="24"/>
      <c r="D57" s="26"/>
      <c r="E57" s="26"/>
      <c r="F57" s="26"/>
      <c r="G57" s="26"/>
      <c r="H57" s="29"/>
      <c r="I57" s="29"/>
      <c r="J57" s="29"/>
    </row>
    <row r="58" spans="1:10" s="37" customFormat="1" ht="22" customHeight="1">
      <c r="A58" s="7" t="s">
        <v>28</v>
      </c>
      <c r="B58" s="13"/>
      <c r="C58" s="2"/>
      <c r="D58" s="75">
        <f>D47+D56</f>
        <v>456039</v>
      </c>
      <c r="E58" s="30"/>
      <c r="F58" s="75">
        <f>F47+F56</f>
        <v>546579</v>
      </c>
      <c r="G58" s="31"/>
      <c r="H58" s="75">
        <f>H47+H56</f>
        <v>436089</v>
      </c>
      <c r="I58" s="30"/>
      <c r="J58" s="75">
        <f>J47+J56</f>
        <v>524325</v>
      </c>
    </row>
    <row r="59" spans="1:10" s="37" customFormat="1" ht="22.5" customHeight="1">
      <c r="A59" s="7"/>
      <c r="B59" s="13"/>
      <c r="C59" s="2"/>
      <c r="D59" s="30"/>
      <c r="E59" s="30"/>
      <c r="F59" s="30"/>
      <c r="G59" s="31"/>
      <c r="H59" s="39"/>
      <c r="I59" s="39"/>
      <c r="J59" s="39"/>
    </row>
    <row r="60" spans="1:10" s="37" customFormat="1" ht="22.5" customHeight="1">
      <c r="A60" s="1" t="s">
        <v>182</v>
      </c>
      <c r="B60" s="13"/>
      <c r="C60" s="2"/>
      <c r="D60" s="30"/>
      <c r="E60" s="30"/>
      <c r="F60" s="30"/>
      <c r="G60" s="31"/>
      <c r="H60" s="39"/>
      <c r="I60" s="39"/>
      <c r="J60" s="39"/>
    </row>
    <row r="61" spans="1:10" s="37" customFormat="1" ht="22.5" customHeight="1">
      <c r="A61" s="1" t="s">
        <v>169</v>
      </c>
      <c r="B61" s="13"/>
      <c r="C61" s="2"/>
      <c r="D61" s="30"/>
      <c r="E61" s="30"/>
      <c r="F61" s="30"/>
      <c r="G61" s="31"/>
      <c r="H61" s="39"/>
      <c r="I61" s="39"/>
      <c r="J61" s="39"/>
    </row>
    <row r="62" spans="1:10" s="37" customFormat="1" ht="22.5" customHeight="1">
      <c r="A62" s="1"/>
      <c r="B62" s="13"/>
      <c r="C62" s="2"/>
      <c r="D62" s="30"/>
      <c r="E62" s="30"/>
      <c r="F62" s="30"/>
      <c r="G62" s="31"/>
      <c r="H62" s="39"/>
      <c r="I62" s="39"/>
      <c r="J62" s="39"/>
    </row>
    <row r="63" spans="1:10" s="37" customFormat="1" ht="22.5" customHeight="1">
      <c r="A63" s="7"/>
      <c r="B63" s="13"/>
      <c r="C63" s="2"/>
      <c r="D63" s="238" t="str">
        <f>$D$4</f>
        <v>งบการเงินรวม</v>
      </c>
      <c r="E63" s="238"/>
      <c r="F63" s="238"/>
      <c r="G63" s="9"/>
      <c r="H63" s="238" t="str">
        <f>$H$4</f>
        <v>งบการเงินเฉพาะกิจการ</v>
      </c>
      <c r="I63" s="238"/>
      <c r="J63" s="238"/>
    </row>
    <row r="64" spans="1:10" s="37" customFormat="1" ht="22.5" customHeight="1">
      <c r="A64" s="7"/>
      <c r="B64" s="13"/>
      <c r="C64" s="2"/>
      <c r="D64" s="241" t="s">
        <v>2</v>
      </c>
      <c r="E64" s="241"/>
      <c r="F64" s="241"/>
      <c r="G64" s="11"/>
      <c r="H64" s="241" t="s">
        <v>2</v>
      </c>
      <c r="I64" s="241"/>
      <c r="J64" s="241"/>
    </row>
    <row r="65" spans="1:10" s="37" customFormat="1" ht="22.5" customHeight="1">
      <c r="A65" s="12" t="s">
        <v>18</v>
      </c>
      <c r="B65" s="13" t="s">
        <v>4</v>
      </c>
      <c r="C65" s="13"/>
      <c r="D65" s="14">
        <v>2568</v>
      </c>
      <c r="E65" s="14"/>
      <c r="F65" s="14">
        <v>2567</v>
      </c>
      <c r="G65" s="14"/>
      <c r="H65" s="14">
        <v>2568</v>
      </c>
      <c r="I65" s="14"/>
      <c r="J65" s="14">
        <v>2567</v>
      </c>
    </row>
    <row r="66" spans="1:10" s="37" customFormat="1" ht="22.5" customHeight="1">
      <c r="A66" s="7"/>
      <c r="B66" s="13"/>
      <c r="C66" s="2"/>
      <c r="D66" s="237" t="s">
        <v>103</v>
      </c>
      <c r="E66" s="237"/>
      <c r="F66" s="237"/>
      <c r="G66" s="237"/>
      <c r="H66" s="237"/>
      <c r="I66" s="237"/>
      <c r="J66" s="237"/>
    </row>
    <row r="67" spans="1:10" s="37" customFormat="1" ht="22.5" customHeight="1">
      <c r="A67" s="18" t="s">
        <v>29</v>
      </c>
      <c r="B67" s="13"/>
      <c r="C67" s="2"/>
      <c r="D67" s="49"/>
      <c r="E67" s="49"/>
      <c r="F67" s="49"/>
      <c r="G67" s="50"/>
      <c r="H67" s="58"/>
      <c r="I67" s="58"/>
      <c r="J67" s="58"/>
    </row>
    <row r="68" spans="1:10" s="37" customFormat="1" ht="22.5" customHeight="1">
      <c r="A68" s="22" t="s">
        <v>30</v>
      </c>
      <c r="B68" s="23"/>
      <c r="C68" s="2"/>
      <c r="D68" s="49"/>
      <c r="E68" s="49"/>
      <c r="F68" s="49"/>
      <c r="G68" s="50"/>
      <c r="H68" s="58"/>
      <c r="I68" s="58"/>
      <c r="J68" s="58"/>
    </row>
    <row r="69" spans="1:10" s="37" customFormat="1" ht="22.5" customHeight="1" thickBot="1">
      <c r="A69" s="55" t="s">
        <v>151</v>
      </c>
      <c r="B69" s="23">
        <v>12</v>
      </c>
      <c r="C69" s="24"/>
      <c r="D69" s="59">
        <v>395863</v>
      </c>
      <c r="E69" s="60"/>
      <c r="F69" s="59">
        <v>385715</v>
      </c>
      <c r="G69" s="61"/>
      <c r="H69" s="59">
        <v>395863</v>
      </c>
      <c r="I69" s="60"/>
      <c r="J69" s="59">
        <v>385715</v>
      </c>
    </row>
    <row r="70" spans="1:10" s="37" customFormat="1" ht="22.5" customHeight="1" thickTop="1">
      <c r="A70" s="55" t="s">
        <v>152</v>
      </c>
      <c r="B70" s="13">
        <v>12</v>
      </c>
      <c r="C70" s="2"/>
      <c r="D70" s="29">
        <v>395863</v>
      </c>
      <c r="E70" s="29"/>
      <c r="F70" s="76">
        <v>385715</v>
      </c>
      <c r="G70" s="52"/>
      <c r="H70" s="29">
        <v>395863</v>
      </c>
      <c r="I70" s="29"/>
      <c r="J70" s="76">
        <v>385715</v>
      </c>
    </row>
    <row r="71" spans="1:10" s="37" customFormat="1" ht="22.5" customHeight="1">
      <c r="A71" s="22" t="s">
        <v>177</v>
      </c>
      <c r="B71" s="13">
        <v>12</v>
      </c>
      <c r="C71" s="2"/>
      <c r="D71" s="29">
        <v>84886</v>
      </c>
      <c r="E71" s="29"/>
      <c r="F71" s="76">
        <v>84886</v>
      </c>
      <c r="G71" s="52"/>
      <c r="H71" s="29">
        <v>84886</v>
      </c>
      <c r="I71" s="29"/>
      <c r="J71" s="76">
        <v>84886</v>
      </c>
    </row>
    <row r="72" spans="1:10" s="37" customFormat="1" ht="22.5" customHeight="1">
      <c r="A72" s="22" t="s">
        <v>118</v>
      </c>
      <c r="B72" s="13"/>
      <c r="C72" s="2"/>
      <c r="D72" s="29"/>
      <c r="E72" s="29"/>
      <c r="F72" s="29"/>
      <c r="G72" s="52"/>
      <c r="H72" s="29"/>
      <c r="I72" s="29"/>
      <c r="J72" s="29"/>
    </row>
    <row r="73" spans="1:10" s="37" customFormat="1" ht="22.5" customHeight="1">
      <c r="A73" s="55" t="s">
        <v>106</v>
      </c>
      <c r="B73" s="13"/>
      <c r="C73" s="2"/>
      <c r="D73" s="29">
        <v>-5697</v>
      </c>
      <c r="E73" s="29"/>
      <c r="F73" s="76">
        <v>-5697</v>
      </c>
      <c r="G73" s="52"/>
      <c r="H73" s="29">
        <v>0</v>
      </c>
      <c r="I73" s="29"/>
      <c r="J73" s="29">
        <v>0</v>
      </c>
    </row>
    <row r="74" spans="1:10" s="37" customFormat="1" ht="22.5" customHeight="1">
      <c r="A74" s="22" t="s">
        <v>31</v>
      </c>
      <c r="B74" s="13"/>
      <c r="C74" s="2"/>
      <c r="D74" s="62"/>
      <c r="E74" s="62"/>
      <c r="F74" s="62"/>
      <c r="G74" s="48"/>
      <c r="H74" s="33"/>
      <c r="I74" s="33"/>
      <c r="J74" s="33"/>
    </row>
    <row r="75" spans="1:10" s="37" customFormat="1" ht="22.5" customHeight="1">
      <c r="A75" s="55" t="s">
        <v>161</v>
      </c>
      <c r="B75" s="13"/>
      <c r="C75" s="2"/>
      <c r="D75" s="62"/>
      <c r="E75" s="62"/>
      <c r="F75" s="62"/>
      <c r="G75" s="48"/>
      <c r="H75" s="33"/>
      <c r="I75" s="33"/>
      <c r="J75" s="33"/>
    </row>
    <row r="76" spans="1:10" s="37" customFormat="1" ht="23.5" customHeight="1">
      <c r="A76" s="63" t="s">
        <v>162</v>
      </c>
      <c r="B76" s="13">
        <v>13</v>
      </c>
      <c r="C76" s="24"/>
      <c r="D76" s="27">
        <v>21173</v>
      </c>
      <c r="E76" s="27"/>
      <c r="F76" s="78">
        <v>17996</v>
      </c>
      <c r="G76" s="26"/>
      <c r="H76" s="29">
        <v>21173</v>
      </c>
      <c r="I76" s="29"/>
      <c r="J76" s="76">
        <v>17996</v>
      </c>
    </row>
    <row r="77" spans="1:10" s="37" customFormat="1" ht="22.5" customHeight="1">
      <c r="A77" s="55" t="s">
        <v>64</v>
      </c>
      <c r="B77" s="13"/>
      <c r="C77" s="2"/>
      <c r="D77" s="62">
        <v>118372</v>
      </c>
      <c r="E77" s="62"/>
      <c r="F77" s="79">
        <v>70900</v>
      </c>
      <c r="G77" s="48"/>
      <c r="H77" s="29">
        <v>130849</v>
      </c>
      <c r="I77" s="29"/>
      <c r="J77" s="76">
        <v>81753</v>
      </c>
    </row>
    <row r="78" spans="1:10" s="37" customFormat="1" ht="22.5" customHeight="1">
      <c r="A78" s="22" t="s">
        <v>100</v>
      </c>
      <c r="B78" s="13"/>
      <c r="C78" s="2"/>
      <c r="D78" s="62">
        <v>-44245</v>
      </c>
      <c r="E78" s="62"/>
      <c r="F78" s="79">
        <v>-1691</v>
      </c>
      <c r="G78" s="48"/>
      <c r="H78" s="29">
        <v>-44049</v>
      </c>
      <c r="I78" s="29"/>
      <c r="J78" s="76">
        <v>-1366</v>
      </c>
    </row>
    <row r="79" spans="1:10" s="37" customFormat="1" ht="22.5" customHeight="1">
      <c r="A79" s="64" t="s">
        <v>32</v>
      </c>
      <c r="B79" s="13"/>
      <c r="C79" s="2"/>
      <c r="D79" s="77">
        <f>SUM(D70:D78)</f>
        <v>570352</v>
      </c>
      <c r="E79" s="65"/>
      <c r="F79" s="77">
        <v>552109</v>
      </c>
      <c r="G79" s="48"/>
      <c r="H79" s="77">
        <v>588722</v>
      </c>
      <c r="I79" s="65"/>
      <c r="J79" s="77">
        <v>568984</v>
      </c>
    </row>
    <row r="80" spans="1:10" s="37" customFormat="1" ht="22.5" customHeight="1">
      <c r="A80" s="22" t="s">
        <v>33</v>
      </c>
      <c r="B80" s="23"/>
      <c r="C80" s="2"/>
      <c r="D80" s="62">
        <v>0</v>
      </c>
      <c r="E80" s="62"/>
      <c r="F80" s="66">
        <v>0</v>
      </c>
      <c r="G80" s="48"/>
      <c r="H80" s="66">
        <v>0</v>
      </c>
      <c r="I80" s="67"/>
      <c r="J80" s="66">
        <v>0</v>
      </c>
    </row>
    <row r="81" spans="1:10" s="37" customFormat="1" ht="22.5" customHeight="1">
      <c r="A81" s="7" t="s">
        <v>34</v>
      </c>
      <c r="B81" s="13"/>
      <c r="C81" s="2"/>
      <c r="D81" s="72">
        <f>SUM(D79:D80)</f>
        <v>570352</v>
      </c>
      <c r="E81" s="30"/>
      <c r="F81" s="72">
        <f>SUM(F79:F80)</f>
        <v>552109</v>
      </c>
      <c r="G81" s="31"/>
      <c r="H81" s="72">
        <f>SUM(H79:H80)</f>
        <v>588722</v>
      </c>
      <c r="I81" s="30"/>
      <c r="J81" s="72">
        <f>SUM(J79:J80)</f>
        <v>568984</v>
      </c>
    </row>
    <row r="82" spans="1:10" s="37" customFormat="1" ht="22.5" customHeight="1">
      <c r="A82" s="32"/>
      <c r="B82" s="23"/>
      <c r="C82" s="28"/>
      <c r="D82" s="27"/>
      <c r="E82" s="27"/>
      <c r="F82" s="27"/>
      <c r="G82" s="26"/>
      <c r="H82" s="33"/>
      <c r="I82" s="33"/>
      <c r="J82" s="33"/>
    </row>
    <row r="83" spans="1:10" ht="22.5" customHeight="1" thickBot="1">
      <c r="A83" s="7" t="s">
        <v>35</v>
      </c>
      <c r="B83" s="2"/>
      <c r="C83" s="2"/>
      <c r="D83" s="73">
        <f>SUM(D58+D81)</f>
        <v>1026391</v>
      </c>
      <c r="E83" s="30"/>
      <c r="F83" s="73">
        <f>SUM(F58+F81)</f>
        <v>1098688</v>
      </c>
      <c r="G83" s="31"/>
      <c r="H83" s="73">
        <f>SUM(H58+H81)</f>
        <v>1024811</v>
      </c>
      <c r="I83" s="30"/>
      <c r="J83" s="73">
        <f>SUM(J58+J81)</f>
        <v>1093309</v>
      </c>
    </row>
    <row r="84" spans="1:10" s="37" customFormat="1" ht="22.5" customHeight="1" thickTop="1">
      <c r="H84" s="68"/>
      <c r="I84" s="68"/>
      <c r="J84" s="68"/>
    </row>
  </sheetData>
  <sheetProtection formatCells="0" formatColumns="0" formatRows="0" insertColumns="0" insertRows="0" insertHyperlinks="0" deleteColumns="0" deleteRows="0" sort="0" autoFilter="0" pivotTables="0"/>
  <mergeCells count="15">
    <mergeCell ref="D66:J66"/>
    <mergeCell ref="D7:J7"/>
    <mergeCell ref="H32:J32"/>
    <mergeCell ref="D35:J35"/>
    <mergeCell ref="H4:J4"/>
    <mergeCell ref="H5:J5"/>
    <mergeCell ref="H33:J33"/>
    <mergeCell ref="H64:J64"/>
    <mergeCell ref="D5:F5"/>
    <mergeCell ref="D33:F33"/>
    <mergeCell ref="D64:F64"/>
    <mergeCell ref="H63:J63"/>
    <mergeCell ref="D4:F4"/>
    <mergeCell ref="D32:F32"/>
    <mergeCell ref="D63:F63"/>
  </mergeCells>
  <printOptions horizontalCentered="1"/>
  <pageMargins left="0.6" right="0.4" top="0.48" bottom="0.5" header="0.5" footer="0.5"/>
  <pageSetup paperSize="9" scale="93" firstPageNumber="7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หมายเหตุประกอบงบการเงินเป็นส่วนหนึ่งของงบการเงินนี้&amp;"-,Regular"&amp;11
&amp;C&amp;"Angsana New,Regular"&amp;15&amp;P</oddFooter>
  </headerFooter>
  <rowBreaks count="2" manualBreakCount="2">
    <brk id="28" max="16383" man="1"/>
    <brk id="59" max="9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  <pageSetUpPr fitToPage="1"/>
  </sheetPr>
  <dimension ref="A1:J68"/>
  <sheetViews>
    <sheetView zoomScaleNormal="100" zoomScaleSheetLayoutView="100" workbookViewId="0"/>
  </sheetViews>
  <sheetFormatPr defaultColWidth="8.81640625" defaultRowHeight="22.5" customHeight="1"/>
  <cols>
    <col min="1" max="1" width="42.1796875" style="37" customWidth="1"/>
    <col min="2" max="2" width="8.54296875" style="132" customWidth="1"/>
    <col min="3" max="3" width="1.1796875" style="37" customWidth="1"/>
    <col min="4" max="4" width="12.81640625" style="128" customWidth="1"/>
    <col min="5" max="5" width="1.1796875" style="37" customWidth="1"/>
    <col min="6" max="6" width="12.81640625" style="128" customWidth="1"/>
    <col min="7" max="7" width="1.1796875" style="37" customWidth="1"/>
    <col min="8" max="8" width="12.81640625" style="128" customWidth="1"/>
    <col min="9" max="9" width="1.1796875" style="37" customWidth="1"/>
    <col min="10" max="10" width="12.81640625" style="128" customWidth="1"/>
    <col min="11" max="16384" width="8.81640625" style="37"/>
  </cols>
  <sheetData>
    <row r="1" spans="1:10" ht="21" customHeight="1">
      <c r="A1" s="1" t="s">
        <v>182</v>
      </c>
      <c r="B1" s="2"/>
      <c r="C1" s="80"/>
      <c r="D1" s="81"/>
      <c r="E1" s="80"/>
      <c r="F1" s="81"/>
      <c r="G1" s="80"/>
      <c r="H1" s="67"/>
      <c r="I1" s="15"/>
      <c r="J1" s="67"/>
    </row>
    <row r="2" spans="1:10" ht="21" customHeight="1">
      <c r="A2" s="1" t="s">
        <v>104</v>
      </c>
      <c r="B2" s="2"/>
      <c r="C2" s="80"/>
      <c r="D2" s="81"/>
      <c r="E2" s="80"/>
      <c r="F2" s="81"/>
      <c r="G2" s="80"/>
      <c r="H2" s="67"/>
      <c r="I2" s="15"/>
      <c r="J2" s="67"/>
    </row>
    <row r="3" spans="1:10" ht="12.65" customHeight="1">
      <c r="A3" s="7"/>
      <c r="B3" s="2"/>
      <c r="C3" s="80"/>
      <c r="D3" s="81"/>
      <c r="E3" s="80"/>
      <c r="F3" s="81"/>
      <c r="G3" s="80"/>
      <c r="H3" s="67"/>
      <c r="I3" s="15"/>
      <c r="J3" s="67"/>
    </row>
    <row r="4" spans="1:10" ht="21" customHeight="1">
      <c r="A4" s="7"/>
      <c r="B4" s="2"/>
      <c r="C4" s="80"/>
      <c r="D4" s="242" t="s">
        <v>0</v>
      </c>
      <c r="E4" s="242"/>
      <c r="F4" s="242"/>
      <c r="G4" s="80"/>
      <c r="H4" s="239" t="s">
        <v>1</v>
      </c>
      <c r="I4" s="239"/>
      <c r="J4" s="239"/>
    </row>
    <row r="5" spans="1:10" ht="21" customHeight="1">
      <c r="A5" s="7"/>
      <c r="B5" s="2"/>
      <c r="C5" s="80"/>
      <c r="D5" s="243" t="s">
        <v>102</v>
      </c>
      <c r="E5" s="243"/>
      <c r="F5" s="243"/>
      <c r="G5" s="80"/>
      <c r="H5" s="243" t="s">
        <v>102</v>
      </c>
      <c r="I5" s="243"/>
      <c r="J5" s="243"/>
    </row>
    <row r="6" spans="1:10" s="41" customFormat="1" ht="21" customHeight="1">
      <c r="A6" s="82"/>
      <c r="B6" s="13" t="s">
        <v>4</v>
      </c>
      <c r="C6" s="83"/>
      <c r="D6" s="14">
        <v>2568</v>
      </c>
      <c r="E6" s="14"/>
      <c r="F6" s="14">
        <v>2567</v>
      </c>
      <c r="G6" s="82"/>
      <c r="H6" s="14">
        <v>2568</v>
      </c>
      <c r="I6" s="14"/>
      <c r="J6" s="14">
        <v>2567</v>
      </c>
    </row>
    <row r="7" spans="1:10" ht="21" customHeight="1">
      <c r="A7" s="18"/>
      <c r="B7" s="2"/>
      <c r="C7" s="84"/>
      <c r="D7" s="237" t="s">
        <v>103</v>
      </c>
      <c r="E7" s="237"/>
      <c r="F7" s="237"/>
      <c r="G7" s="237"/>
      <c r="H7" s="237"/>
      <c r="I7" s="237"/>
      <c r="J7" s="237"/>
    </row>
    <row r="8" spans="1:10" ht="21" customHeight="1">
      <c r="A8" s="18" t="s">
        <v>36</v>
      </c>
      <c r="B8" s="2"/>
      <c r="C8" s="84"/>
      <c r="D8" s="17"/>
      <c r="E8" s="17"/>
      <c r="F8" s="17"/>
      <c r="G8" s="17"/>
      <c r="H8" s="17"/>
      <c r="I8" s="17"/>
      <c r="J8" s="17"/>
    </row>
    <row r="9" spans="1:10" ht="21" customHeight="1">
      <c r="A9" s="22" t="s">
        <v>37</v>
      </c>
      <c r="B9" s="2" t="s">
        <v>163</v>
      </c>
      <c r="C9" s="85"/>
      <c r="D9" s="86">
        <v>818324</v>
      </c>
      <c r="E9" s="87"/>
      <c r="F9" s="86">
        <v>872463</v>
      </c>
      <c r="G9" s="85"/>
      <c r="H9" s="86">
        <v>776800</v>
      </c>
      <c r="I9" s="88"/>
      <c r="J9" s="86">
        <v>819152</v>
      </c>
    </row>
    <row r="10" spans="1:10" ht="21" customHeight="1">
      <c r="A10" s="22" t="s">
        <v>95</v>
      </c>
      <c r="B10" s="23"/>
      <c r="C10" s="85"/>
      <c r="D10" s="86">
        <v>1017</v>
      </c>
      <c r="E10" s="87"/>
      <c r="F10" s="36">
        <v>7229</v>
      </c>
      <c r="G10" s="36"/>
      <c r="H10" s="86">
        <v>1070</v>
      </c>
      <c r="I10" s="36"/>
      <c r="J10" s="36">
        <v>7182</v>
      </c>
    </row>
    <row r="11" spans="1:10" ht="21" customHeight="1">
      <c r="A11" s="89" t="s">
        <v>38</v>
      </c>
      <c r="B11" s="23">
        <v>4</v>
      </c>
      <c r="C11" s="90"/>
      <c r="D11" s="86">
        <v>4118</v>
      </c>
      <c r="E11" s="91"/>
      <c r="F11" s="92">
        <v>2016</v>
      </c>
      <c r="G11" s="90"/>
      <c r="H11" s="86">
        <v>4219</v>
      </c>
      <c r="I11" s="93"/>
      <c r="J11" s="92">
        <v>1959</v>
      </c>
    </row>
    <row r="12" spans="1:10" ht="21" customHeight="1">
      <c r="A12" s="7" t="s">
        <v>39</v>
      </c>
      <c r="B12" s="94"/>
      <c r="C12" s="90"/>
      <c r="D12" s="133">
        <f>SUM(D9:D11)</f>
        <v>823459</v>
      </c>
      <c r="E12" s="95"/>
      <c r="F12" s="133">
        <f>SUM(F9:F11)</f>
        <v>881708</v>
      </c>
      <c r="G12" s="90"/>
      <c r="H12" s="133">
        <f>SUM(H9:H11)</f>
        <v>782089</v>
      </c>
      <c r="I12" s="96"/>
      <c r="J12" s="133">
        <f>SUM(J9:J11)</f>
        <v>828293</v>
      </c>
    </row>
    <row r="13" spans="1:10" ht="12.65" customHeight="1">
      <c r="A13" s="22"/>
      <c r="B13" s="94"/>
      <c r="C13" s="90"/>
      <c r="D13" s="97"/>
      <c r="E13" s="98"/>
      <c r="F13" s="97"/>
      <c r="G13" s="90"/>
      <c r="H13" s="97"/>
      <c r="I13" s="98"/>
      <c r="J13" s="97"/>
    </row>
    <row r="14" spans="1:10" ht="21" customHeight="1">
      <c r="A14" s="18" t="s">
        <v>40</v>
      </c>
      <c r="B14" s="94"/>
      <c r="C14" s="90"/>
      <c r="D14" s="97"/>
      <c r="E14" s="98"/>
      <c r="F14" s="97"/>
      <c r="G14" s="90"/>
      <c r="H14" s="97"/>
      <c r="I14" s="98"/>
      <c r="J14" s="97"/>
    </row>
    <row r="15" spans="1:10" ht="21" customHeight="1">
      <c r="A15" s="22" t="s">
        <v>41</v>
      </c>
      <c r="B15" s="23" t="s">
        <v>156</v>
      </c>
      <c r="C15" s="99"/>
      <c r="D15" s="86">
        <v>635109</v>
      </c>
      <c r="E15" s="87"/>
      <c r="F15" s="86">
        <v>710271</v>
      </c>
      <c r="G15" s="99"/>
      <c r="H15" s="86">
        <v>612886</v>
      </c>
      <c r="I15" s="100"/>
      <c r="J15" s="86">
        <v>679359</v>
      </c>
    </row>
    <row r="16" spans="1:10" ht="21" customHeight="1">
      <c r="A16" s="89" t="s">
        <v>42</v>
      </c>
      <c r="B16" s="23"/>
      <c r="C16" s="90"/>
      <c r="D16" s="86">
        <v>37911</v>
      </c>
      <c r="E16" s="91"/>
      <c r="F16" s="101">
        <v>41477</v>
      </c>
      <c r="G16" s="90"/>
      <c r="H16" s="86">
        <v>24538</v>
      </c>
      <c r="I16" s="93"/>
      <c r="J16" s="101">
        <v>28027</v>
      </c>
    </row>
    <row r="17" spans="1:10" ht="21" customHeight="1">
      <c r="A17" s="89" t="s">
        <v>43</v>
      </c>
      <c r="B17" s="94" t="s">
        <v>164</v>
      </c>
      <c r="C17" s="90"/>
      <c r="D17" s="86">
        <v>60391</v>
      </c>
      <c r="E17" s="91"/>
      <c r="F17" s="101">
        <v>56791</v>
      </c>
      <c r="G17" s="90"/>
      <c r="H17" s="86">
        <v>53641</v>
      </c>
      <c r="I17" s="102"/>
      <c r="J17" s="101">
        <v>49695</v>
      </c>
    </row>
    <row r="18" spans="1:10" ht="21" customHeight="1">
      <c r="A18" s="7" t="s">
        <v>45</v>
      </c>
      <c r="B18" s="23"/>
      <c r="C18" s="90"/>
      <c r="D18" s="133">
        <f>SUM(D15:D17)</f>
        <v>733411</v>
      </c>
      <c r="E18" s="91"/>
      <c r="F18" s="133">
        <f>SUM(F15:F17)</f>
        <v>808539</v>
      </c>
      <c r="G18" s="90"/>
      <c r="H18" s="133">
        <f>SUM(H15:H17)</f>
        <v>691065</v>
      </c>
      <c r="I18" s="93"/>
      <c r="J18" s="133">
        <f>SUM(J15:J17)</f>
        <v>757081</v>
      </c>
    </row>
    <row r="19" spans="1:10" ht="12.65" customHeight="1">
      <c r="A19" s="89"/>
      <c r="B19" s="94"/>
      <c r="C19" s="90"/>
      <c r="D19" s="101"/>
      <c r="E19" s="91"/>
      <c r="F19" s="101"/>
      <c r="G19" s="90"/>
      <c r="H19" s="101"/>
      <c r="I19" s="93"/>
      <c r="J19" s="101"/>
    </row>
    <row r="20" spans="1:10" ht="21" customHeight="1">
      <c r="A20" s="103" t="s">
        <v>91</v>
      </c>
      <c r="B20" s="94"/>
      <c r="C20" s="90"/>
      <c r="D20" s="134">
        <v>90048</v>
      </c>
      <c r="E20" s="91"/>
      <c r="F20" s="134">
        <v>73169</v>
      </c>
      <c r="G20" s="90"/>
      <c r="H20" s="134">
        <v>91024</v>
      </c>
      <c r="I20" s="93"/>
      <c r="J20" s="134">
        <v>71212</v>
      </c>
    </row>
    <row r="21" spans="1:10" ht="21" customHeight="1">
      <c r="A21" s="22" t="s">
        <v>44</v>
      </c>
      <c r="B21" s="23"/>
      <c r="C21" s="90"/>
      <c r="D21" s="105">
        <v>-11246</v>
      </c>
      <c r="E21" s="106"/>
      <c r="F21" s="105">
        <v>-14679</v>
      </c>
      <c r="G21" s="90"/>
      <c r="H21" s="107">
        <v>-10348</v>
      </c>
      <c r="I21" s="98"/>
      <c r="J21" s="107">
        <v>-13952</v>
      </c>
    </row>
    <row r="22" spans="1:10" ht="21" customHeight="1">
      <c r="A22" s="108" t="s">
        <v>198</v>
      </c>
      <c r="B22" s="23">
        <v>6</v>
      </c>
      <c r="C22" s="90"/>
      <c r="D22" s="109">
        <v>-1416</v>
      </c>
      <c r="E22" s="106"/>
      <c r="F22" s="109">
        <v>-312</v>
      </c>
      <c r="G22" s="90"/>
      <c r="H22" s="110">
        <v>-1345</v>
      </c>
      <c r="I22" s="98"/>
      <c r="J22" s="110">
        <v>-247</v>
      </c>
    </row>
    <row r="23" spans="1:10" ht="21" customHeight="1">
      <c r="A23" s="7" t="s">
        <v>46</v>
      </c>
      <c r="B23" s="23"/>
      <c r="C23" s="90"/>
      <c r="D23" s="134">
        <f>SUM(D20:D22)</f>
        <v>77386</v>
      </c>
      <c r="E23" s="95"/>
      <c r="F23" s="134">
        <f>SUM(F20:F22)</f>
        <v>58178</v>
      </c>
      <c r="G23" s="90"/>
      <c r="H23" s="134">
        <f>SUM(H20:H22)</f>
        <v>79331</v>
      </c>
      <c r="I23" s="111"/>
      <c r="J23" s="134">
        <f>SUM(J20:J22)</f>
        <v>57013</v>
      </c>
    </row>
    <row r="24" spans="1:10" ht="21" customHeight="1">
      <c r="A24" s="22" t="s">
        <v>47</v>
      </c>
      <c r="B24" s="23">
        <v>16</v>
      </c>
      <c r="C24" s="90"/>
      <c r="D24" s="92">
        <v>-15463</v>
      </c>
      <c r="E24" s="91"/>
      <c r="F24" s="92">
        <v>-11725</v>
      </c>
      <c r="G24" s="90"/>
      <c r="H24" s="92">
        <v>-15784</v>
      </c>
      <c r="I24" s="106"/>
      <c r="J24" s="92">
        <v>-11381</v>
      </c>
    </row>
    <row r="25" spans="1:10" ht="21" customHeight="1" thickBot="1">
      <c r="A25" s="7" t="s">
        <v>183</v>
      </c>
      <c r="B25" s="13"/>
      <c r="C25" s="90"/>
      <c r="D25" s="135">
        <f>SUM(D23:D24)</f>
        <v>61923</v>
      </c>
      <c r="E25" s="95"/>
      <c r="F25" s="135">
        <f>SUM(F23:F24)</f>
        <v>46453</v>
      </c>
      <c r="G25" s="90"/>
      <c r="H25" s="135">
        <f>SUM(H23:H24)</f>
        <v>63547</v>
      </c>
      <c r="I25" s="111"/>
      <c r="J25" s="135">
        <f>SUM(J23:J24)</f>
        <v>45632</v>
      </c>
    </row>
    <row r="26" spans="1:10" ht="12.65" customHeight="1" thickTop="1">
      <c r="A26" s="7"/>
      <c r="B26" s="2"/>
      <c r="C26" s="80"/>
      <c r="D26" s="112"/>
      <c r="E26" s="113"/>
      <c r="F26" s="112"/>
      <c r="G26" s="80"/>
      <c r="H26" s="112"/>
      <c r="I26" s="112"/>
      <c r="J26" s="112"/>
    </row>
    <row r="27" spans="1:10" ht="21" customHeight="1">
      <c r="A27" s="7" t="s">
        <v>48</v>
      </c>
      <c r="B27" s="2"/>
      <c r="C27" s="80"/>
      <c r="D27" s="112"/>
      <c r="E27" s="113"/>
      <c r="F27" s="112"/>
      <c r="G27" s="80"/>
      <c r="H27" s="112"/>
      <c r="I27" s="112"/>
      <c r="J27" s="112"/>
    </row>
    <row r="28" spans="1:10" ht="21" customHeight="1">
      <c r="A28" s="55" t="s">
        <v>108</v>
      </c>
      <c r="B28" s="2"/>
      <c r="C28" s="80"/>
      <c r="D28" s="136">
        <v>61923</v>
      </c>
      <c r="E28" s="115"/>
      <c r="F28" s="136">
        <v>46453</v>
      </c>
      <c r="G28" s="80"/>
      <c r="H28" s="136">
        <v>63547</v>
      </c>
      <c r="I28" s="112"/>
      <c r="J28" s="136">
        <v>45632</v>
      </c>
    </row>
    <row r="29" spans="1:10" ht="21" customHeight="1">
      <c r="A29" s="55" t="s">
        <v>107</v>
      </c>
      <c r="B29" s="23"/>
      <c r="C29" s="80"/>
      <c r="D29" s="67">
        <v>0</v>
      </c>
      <c r="E29" s="100"/>
      <c r="F29" s="67">
        <v>0</v>
      </c>
      <c r="G29" s="99"/>
      <c r="H29" s="67">
        <v>0</v>
      </c>
      <c r="I29" s="116"/>
      <c r="J29" s="67">
        <v>0</v>
      </c>
    </row>
    <row r="30" spans="1:10" ht="21" customHeight="1" thickBot="1">
      <c r="A30" s="7" t="s">
        <v>183</v>
      </c>
      <c r="B30" s="2"/>
      <c r="C30" s="80"/>
      <c r="D30" s="137">
        <f>D25</f>
        <v>61923</v>
      </c>
      <c r="E30" s="31"/>
      <c r="F30" s="137">
        <f>F25</f>
        <v>46453</v>
      </c>
      <c r="G30" s="117"/>
      <c r="H30" s="137">
        <f>H25</f>
        <v>63547</v>
      </c>
      <c r="I30" s="112"/>
      <c r="J30" s="137">
        <f>J25</f>
        <v>45632</v>
      </c>
    </row>
    <row r="31" spans="1:10" ht="12.65" customHeight="1" thickTop="1">
      <c r="A31" s="7"/>
      <c r="B31" s="2"/>
      <c r="C31" s="80"/>
      <c r="D31" s="112"/>
      <c r="E31" s="113"/>
      <c r="F31" s="112"/>
      <c r="G31" s="80"/>
      <c r="H31" s="112"/>
      <c r="I31" s="112"/>
      <c r="J31" s="112"/>
    </row>
    <row r="32" spans="1:10" ht="21" customHeight="1" thickBot="1">
      <c r="A32" s="7" t="s">
        <v>155</v>
      </c>
      <c r="B32" s="23">
        <v>18</v>
      </c>
      <c r="C32" s="118"/>
      <c r="D32" s="119">
        <v>0.15642532896481864</v>
      </c>
      <c r="E32" s="120"/>
      <c r="F32" s="119">
        <v>0.11734615258309061</v>
      </c>
      <c r="G32" s="121"/>
      <c r="H32" s="119">
        <v>0.16052775834063804</v>
      </c>
      <c r="I32" s="122"/>
      <c r="J32" s="119">
        <v>0.11527220275701443</v>
      </c>
    </row>
    <row r="33" spans="1:10" ht="21" customHeight="1" thickTop="1">
      <c r="A33" s="123"/>
      <c r="B33" s="2"/>
      <c r="C33" s="124"/>
      <c r="D33" s="114"/>
      <c r="E33" s="124"/>
      <c r="F33" s="114"/>
      <c r="G33" s="124"/>
      <c r="H33" s="67"/>
      <c r="I33" s="15"/>
      <c r="J33" s="67"/>
    </row>
    <row r="34" spans="1:10" ht="21.65" customHeight="1">
      <c r="A34" s="1" t="s">
        <v>182</v>
      </c>
      <c r="B34" s="16"/>
      <c r="C34" s="15"/>
      <c r="D34" s="67"/>
      <c r="E34" s="15"/>
      <c r="F34" s="67"/>
      <c r="G34" s="15"/>
      <c r="H34" s="67"/>
      <c r="I34" s="15"/>
      <c r="J34" s="67"/>
    </row>
    <row r="35" spans="1:10" ht="21.65" customHeight="1">
      <c r="A35" s="1" t="s">
        <v>105</v>
      </c>
      <c r="B35" s="16"/>
      <c r="C35" s="15"/>
      <c r="D35" s="29"/>
      <c r="E35" s="52"/>
      <c r="F35" s="29"/>
      <c r="G35" s="15"/>
      <c r="H35" s="67"/>
      <c r="I35" s="15"/>
      <c r="J35" s="67"/>
    </row>
    <row r="36" spans="1:10" ht="14.15" customHeight="1">
      <c r="A36" s="15"/>
      <c r="B36" s="16"/>
      <c r="C36" s="15"/>
      <c r="D36" s="29"/>
      <c r="E36" s="125"/>
      <c r="F36" s="29"/>
      <c r="G36" s="15"/>
      <c r="H36" s="67"/>
      <c r="I36" s="15"/>
      <c r="J36" s="67"/>
    </row>
    <row r="37" spans="1:10" ht="21.65" customHeight="1">
      <c r="A37" s="15"/>
      <c r="B37" s="2"/>
      <c r="C37" s="80"/>
      <c r="D37" s="242" t="s">
        <v>0</v>
      </c>
      <c r="E37" s="242"/>
      <c r="F37" s="242"/>
      <c r="G37" s="80"/>
      <c r="H37" s="239" t="s">
        <v>1</v>
      </c>
      <c r="I37" s="239"/>
      <c r="J37" s="239"/>
    </row>
    <row r="38" spans="1:10" ht="21.65" customHeight="1">
      <c r="A38" s="15"/>
      <c r="B38" s="2"/>
      <c r="C38" s="80"/>
      <c r="D38" s="243" t="s">
        <v>102</v>
      </c>
      <c r="E38" s="243"/>
      <c r="F38" s="243"/>
      <c r="G38" s="80"/>
      <c r="H38" s="243" t="s">
        <v>102</v>
      </c>
      <c r="I38" s="243"/>
      <c r="J38" s="243"/>
    </row>
    <row r="39" spans="1:10" s="41" customFormat="1" ht="21.65" customHeight="1">
      <c r="A39" s="82"/>
      <c r="B39" s="13" t="s">
        <v>4</v>
      </c>
      <c r="C39" s="83"/>
      <c r="D39" s="14">
        <v>2568</v>
      </c>
      <c r="E39" s="14"/>
      <c r="F39" s="14">
        <v>2567</v>
      </c>
      <c r="G39" s="82"/>
      <c r="H39" s="14">
        <v>2568</v>
      </c>
      <c r="I39" s="14"/>
      <c r="J39" s="14">
        <v>2567</v>
      </c>
    </row>
    <row r="40" spans="1:10" ht="21.65" customHeight="1">
      <c r="A40" s="15"/>
      <c r="B40" s="2"/>
      <c r="C40" s="84"/>
      <c r="D40" s="237" t="s">
        <v>103</v>
      </c>
      <c r="E40" s="237"/>
      <c r="F40" s="237"/>
      <c r="G40" s="237"/>
      <c r="H40" s="237"/>
      <c r="I40" s="237"/>
      <c r="J40" s="237"/>
    </row>
    <row r="41" spans="1:10" ht="21.65" customHeight="1">
      <c r="A41" s="9" t="s">
        <v>183</v>
      </c>
      <c r="B41" s="16"/>
      <c r="C41" s="15"/>
      <c r="D41" s="134">
        <v>61923</v>
      </c>
      <c r="E41" s="9"/>
      <c r="F41" s="134">
        <v>46453</v>
      </c>
      <c r="G41" s="9"/>
      <c r="H41" s="134">
        <v>63547</v>
      </c>
      <c r="I41" s="9"/>
      <c r="J41" s="134">
        <v>45632</v>
      </c>
    </row>
    <row r="42" spans="1:10" ht="21.65" customHeight="1">
      <c r="A42" s="9"/>
      <c r="B42" s="16"/>
      <c r="C42" s="15"/>
      <c r="D42" s="104"/>
      <c r="E42" s="9"/>
      <c r="F42" s="104"/>
      <c r="G42" s="9"/>
      <c r="H42" s="104"/>
      <c r="I42" s="9"/>
      <c r="J42" s="104"/>
    </row>
    <row r="43" spans="1:10" ht="21.65" customHeight="1">
      <c r="A43" s="9" t="s">
        <v>202</v>
      </c>
      <c r="B43" s="16"/>
      <c r="C43" s="15"/>
      <c r="D43" s="104"/>
      <c r="E43" s="9"/>
      <c r="F43" s="104"/>
      <c r="G43" s="9"/>
      <c r="H43" s="104"/>
      <c r="I43" s="9"/>
      <c r="J43" s="104"/>
    </row>
    <row r="44" spans="1:10" ht="21.65" customHeight="1">
      <c r="A44" s="126" t="s">
        <v>49</v>
      </c>
      <c r="B44" s="16"/>
      <c r="C44" s="15"/>
      <c r="D44" s="29"/>
      <c r="E44" s="15"/>
      <c r="F44" s="29"/>
      <c r="G44" s="15"/>
      <c r="H44" s="67"/>
      <c r="I44" s="15"/>
      <c r="J44" s="67"/>
    </row>
    <row r="45" spans="1:10" ht="21.65" customHeight="1">
      <c r="A45" s="126" t="s">
        <v>50</v>
      </c>
      <c r="B45" s="16"/>
      <c r="C45" s="15"/>
      <c r="D45" s="29"/>
      <c r="E45" s="15"/>
      <c r="F45" s="29"/>
      <c r="G45" s="15"/>
      <c r="H45" s="67"/>
      <c r="I45" s="15"/>
      <c r="J45" s="67"/>
    </row>
    <row r="46" spans="1:10" ht="21.65" customHeight="1">
      <c r="A46" s="15" t="s">
        <v>178</v>
      </c>
      <c r="B46" s="16"/>
      <c r="C46" s="15"/>
      <c r="D46" s="127">
        <v>129</v>
      </c>
      <c r="E46" s="15"/>
      <c r="F46" s="127">
        <v>114</v>
      </c>
      <c r="G46" s="15"/>
      <c r="H46" s="66">
        <v>0</v>
      </c>
      <c r="I46" s="99"/>
      <c r="J46" s="66">
        <v>0</v>
      </c>
    </row>
    <row r="47" spans="1:10" ht="21.65" customHeight="1">
      <c r="A47" s="9" t="s">
        <v>51</v>
      </c>
      <c r="B47" s="16"/>
      <c r="C47" s="15"/>
      <c r="H47" s="69"/>
      <c r="I47" s="69"/>
      <c r="J47" s="69"/>
    </row>
    <row r="48" spans="1:10" ht="21.65" customHeight="1">
      <c r="A48" s="9" t="s">
        <v>50</v>
      </c>
      <c r="B48" s="16"/>
      <c r="C48" s="15"/>
      <c r="D48" s="138">
        <f>SUM(D46)</f>
        <v>129</v>
      </c>
      <c r="E48" s="15"/>
      <c r="F48" s="138">
        <f>SUM(F46)</f>
        <v>114</v>
      </c>
      <c r="G48" s="15"/>
      <c r="H48" s="138">
        <f>SUM(H46)</f>
        <v>0</v>
      </c>
      <c r="I48" s="99"/>
      <c r="J48" s="138">
        <f>SUM(J46)</f>
        <v>0</v>
      </c>
    </row>
    <row r="49" spans="1:10" ht="14.15" customHeight="1">
      <c r="A49" s="9"/>
      <c r="B49" s="16"/>
      <c r="C49" s="15"/>
      <c r="D49" s="129"/>
      <c r="E49" s="15"/>
      <c r="F49" s="129"/>
      <c r="G49" s="15"/>
      <c r="H49" s="129"/>
      <c r="I49" s="99"/>
      <c r="J49" s="129"/>
    </row>
    <row r="50" spans="1:10" ht="21.65" customHeight="1">
      <c r="A50" s="126" t="s">
        <v>52</v>
      </c>
      <c r="B50" s="16"/>
      <c r="C50" s="15"/>
      <c r="D50" s="67"/>
      <c r="E50" s="15"/>
      <c r="F50" s="67"/>
      <c r="G50" s="15"/>
      <c r="H50" s="99"/>
      <c r="I50" s="99"/>
      <c r="J50" s="99"/>
    </row>
    <row r="51" spans="1:10" ht="21.65" customHeight="1">
      <c r="A51" s="126" t="s">
        <v>50</v>
      </c>
      <c r="B51" s="24"/>
      <c r="C51" s="15"/>
      <c r="D51" s="130"/>
      <c r="E51" s="15"/>
      <c r="F51" s="130"/>
      <c r="G51" s="15"/>
      <c r="H51" s="99"/>
      <c r="I51" s="99"/>
      <c r="J51" s="99"/>
    </row>
    <row r="52" spans="1:10" ht="21.65" customHeight="1">
      <c r="A52" s="15" t="s">
        <v>196</v>
      </c>
      <c r="B52" s="24"/>
      <c r="C52" s="15"/>
      <c r="D52" s="130"/>
      <c r="E52" s="15"/>
      <c r="F52" s="130"/>
      <c r="G52" s="15"/>
      <c r="H52" s="99"/>
      <c r="I52" s="99"/>
      <c r="J52" s="99"/>
    </row>
    <row r="53" spans="1:10" ht="21.65" customHeight="1">
      <c r="A53" s="47" t="s">
        <v>125</v>
      </c>
      <c r="B53" s="24"/>
      <c r="C53" s="15"/>
      <c r="D53" s="130"/>
      <c r="E53" s="15"/>
      <c r="F53" s="130"/>
      <c r="G53" s="15"/>
      <c r="H53" s="99"/>
      <c r="I53" s="99"/>
      <c r="J53" s="99"/>
    </row>
    <row r="54" spans="1:10" ht="21.65" customHeight="1">
      <c r="A54" s="47" t="s">
        <v>126</v>
      </c>
      <c r="B54" s="24"/>
      <c r="C54" s="15"/>
      <c r="D54" s="130">
        <v>-42342</v>
      </c>
      <c r="E54" s="15"/>
      <c r="F54" s="130">
        <v>-1076</v>
      </c>
      <c r="G54" s="15"/>
      <c r="H54" s="130">
        <v>-42342</v>
      </c>
      <c r="I54" s="99"/>
      <c r="J54" s="130">
        <v>-1076</v>
      </c>
    </row>
    <row r="55" spans="1:10" ht="21.65" customHeight="1">
      <c r="A55" s="15" t="s">
        <v>184</v>
      </c>
      <c r="B55" s="24"/>
      <c r="C55" s="15"/>
      <c r="D55" s="130"/>
      <c r="E55" s="15"/>
      <c r="F55" s="130"/>
      <c r="G55" s="15"/>
      <c r="H55" s="99"/>
      <c r="I55" s="99"/>
      <c r="J55" s="99"/>
    </row>
    <row r="56" spans="1:10" ht="21.65" customHeight="1">
      <c r="A56" s="47" t="s">
        <v>119</v>
      </c>
      <c r="B56" s="23"/>
      <c r="C56" s="15"/>
      <c r="D56" s="130">
        <v>0</v>
      </c>
      <c r="E56" s="15"/>
      <c r="F56" s="130">
        <v>-697</v>
      </c>
      <c r="G56" s="15"/>
      <c r="H56" s="130">
        <v>0</v>
      </c>
      <c r="I56" s="99"/>
      <c r="J56" s="130">
        <v>-697</v>
      </c>
    </row>
    <row r="57" spans="1:10" ht="21.65" customHeight="1">
      <c r="A57" s="15" t="s">
        <v>120</v>
      </c>
      <c r="B57" s="23"/>
      <c r="C57" s="15"/>
      <c r="D57" s="130"/>
      <c r="E57" s="15"/>
      <c r="F57" s="130"/>
      <c r="G57" s="15"/>
      <c r="H57" s="130"/>
      <c r="I57" s="99"/>
      <c r="J57" s="130"/>
    </row>
    <row r="58" spans="1:10" ht="21.65" customHeight="1">
      <c r="A58" s="47" t="s">
        <v>121</v>
      </c>
      <c r="B58" s="23">
        <v>16</v>
      </c>
      <c r="C58" s="15"/>
      <c r="D58" s="127">
        <v>-341</v>
      </c>
      <c r="E58" s="15"/>
      <c r="F58" s="127">
        <v>354</v>
      </c>
      <c r="G58" s="15"/>
      <c r="H58" s="127">
        <v>-341</v>
      </c>
      <c r="I58" s="99"/>
      <c r="J58" s="127">
        <v>354</v>
      </c>
    </row>
    <row r="59" spans="1:10" ht="21.65" customHeight="1">
      <c r="A59" s="9" t="s">
        <v>53</v>
      </c>
      <c r="B59" s="16"/>
      <c r="C59" s="15"/>
      <c r="D59" s="37"/>
      <c r="F59" s="37"/>
      <c r="H59" s="69"/>
      <c r="I59" s="69"/>
      <c r="J59" s="69"/>
    </row>
    <row r="60" spans="1:10" ht="21.65" customHeight="1">
      <c r="A60" s="9" t="s">
        <v>50</v>
      </c>
      <c r="B60" s="16"/>
      <c r="C60" s="15"/>
      <c r="D60" s="138">
        <f>SUM(D54:D58)</f>
        <v>-42683</v>
      </c>
      <c r="E60" s="15"/>
      <c r="F60" s="138">
        <f>SUM(F54:F58)</f>
        <v>-1419</v>
      </c>
      <c r="G60" s="15"/>
      <c r="H60" s="138">
        <f>SUM(H54:H58)</f>
        <v>-42683</v>
      </c>
      <c r="I60" s="99"/>
      <c r="J60" s="138">
        <f>SUM(J54:J58)</f>
        <v>-1419</v>
      </c>
    </row>
    <row r="61" spans="1:10" ht="21.65" customHeight="1">
      <c r="A61" s="9" t="s">
        <v>200</v>
      </c>
      <c r="B61" s="16"/>
      <c r="C61" s="15"/>
      <c r="D61" s="138">
        <f>SUM(D60,D48)</f>
        <v>-42554</v>
      </c>
      <c r="E61" s="9"/>
      <c r="F61" s="138">
        <f>SUM(F60,F48)</f>
        <v>-1305</v>
      </c>
      <c r="G61" s="9"/>
      <c r="H61" s="139">
        <f>SUM(H60,H48)</f>
        <v>-42683</v>
      </c>
      <c r="I61" s="131"/>
      <c r="J61" s="139">
        <f>SUM(J60,J48)</f>
        <v>-1419</v>
      </c>
    </row>
    <row r="62" spans="1:10" ht="21.65" customHeight="1" thickBot="1">
      <c r="A62" s="9" t="s">
        <v>201</v>
      </c>
      <c r="B62" s="16"/>
      <c r="C62" s="15"/>
      <c r="D62" s="137">
        <f>SUM(D41,D61)</f>
        <v>19369</v>
      </c>
      <c r="E62" s="9"/>
      <c r="F62" s="137">
        <f>SUM(F41,F61)</f>
        <v>45148</v>
      </c>
      <c r="G62" s="9"/>
      <c r="H62" s="137">
        <f>SUM(H41,H61)</f>
        <v>20864</v>
      </c>
      <c r="I62" s="9"/>
      <c r="J62" s="137">
        <f>SUM(J41,J61)</f>
        <v>44213</v>
      </c>
    </row>
    <row r="63" spans="1:10" ht="14.15" customHeight="1" thickTop="1">
      <c r="A63" s="15"/>
      <c r="B63" s="16"/>
      <c r="C63" s="15"/>
      <c r="D63" s="67"/>
      <c r="E63" s="15"/>
      <c r="F63" s="67"/>
      <c r="G63" s="15"/>
      <c r="H63" s="67"/>
      <c r="I63" s="15"/>
      <c r="J63" s="67"/>
    </row>
    <row r="64" spans="1:10" ht="21.65" customHeight="1">
      <c r="A64" s="9" t="s">
        <v>203</v>
      </c>
      <c r="B64" s="16"/>
      <c r="C64" s="15"/>
      <c r="D64" s="67"/>
      <c r="E64" s="15"/>
      <c r="F64" s="67"/>
      <c r="G64" s="15"/>
      <c r="H64" s="67"/>
      <c r="I64" s="15"/>
      <c r="J64" s="67"/>
    </row>
    <row r="65" spans="1:10" ht="21.65" customHeight="1">
      <c r="A65" s="47" t="s">
        <v>108</v>
      </c>
      <c r="B65" s="16"/>
      <c r="C65" s="15"/>
      <c r="D65" s="140">
        <v>19369</v>
      </c>
      <c r="E65" s="15"/>
      <c r="F65" s="140">
        <v>45148</v>
      </c>
      <c r="G65" s="15"/>
      <c r="H65" s="140">
        <v>20864</v>
      </c>
      <c r="I65" s="15"/>
      <c r="J65" s="140">
        <v>44213</v>
      </c>
    </row>
    <row r="66" spans="1:10" ht="21.65" customHeight="1">
      <c r="A66" s="47" t="s">
        <v>107</v>
      </c>
      <c r="B66" s="23"/>
      <c r="C66" s="15"/>
      <c r="D66" s="67">
        <v>0</v>
      </c>
      <c r="E66" s="125"/>
      <c r="F66" s="67">
        <v>0</v>
      </c>
      <c r="G66" s="125"/>
      <c r="H66" s="66">
        <v>0</v>
      </c>
      <c r="I66" s="125"/>
      <c r="J66" s="66">
        <v>0</v>
      </c>
    </row>
    <row r="67" spans="1:10" ht="21.65" customHeight="1" thickBot="1">
      <c r="A67" s="9" t="s">
        <v>201</v>
      </c>
      <c r="B67" s="16"/>
      <c r="C67" s="15"/>
      <c r="D67" s="137">
        <f>D62</f>
        <v>19369</v>
      </c>
      <c r="E67" s="9"/>
      <c r="F67" s="137">
        <f>F62</f>
        <v>45148</v>
      </c>
      <c r="G67" s="9"/>
      <c r="H67" s="73">
        <f>H62</f>
        <v>20864</v>
      </c>
      <c r="I67" s="9"/>
      <c r="J67" s="73">
        <f>J62</f>
        <v>44213</v>
      </c>
    </row>
    <row r="68" spans="1:10" ht="21.65" customHeight="1" thickTop="1">
      <c r="C68" s="128">
        <f>C67-C30</f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H4:J4"/>
    <mergeCell ref="D5:F5"/>
    <mergeCell ref="H5:J5"/>
    <mergeCell ref="D40:J40"/>
    <mergeCell ref="D7:J7"/>
    <mergeCell ref="H37:J37"/>
    <mergeCell ref="D38:F38"/>
    <mergeCell ref="H38:J38"/>
    <mergeCell ref="D4:F4"/>
    <mergeCell ref="D37:F37"/>
  </mergeCells>
  <printOptions horizontalCentered="1"/>
  <pageMargins left="0.6" right="0.4" top="0.48" bottom="0.5" header="0.5" footer="0.5"/>
  <pageSetup paperSize="9" scale="86" firstPageNumber="10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หมายเหตุประกอบงบการเงินเป็นส่วนหนึ่งของงบการเงินนี้&amp;11
&amp;C&amp;"Angsana New,Regular"&amp;15&amp;P</oddFooter>
  </headerFooter>
  <rowBreaks count="1" manualBreakCount="1">
    <brk id="33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82DE4-945B-4662-B413-BC686822D12A}">
  <sheetPr>
    <tabColor theme="1"/>
    <pageSetUpPr fitToPage="1"/>
  </sheetPr>
  <dimension ref="A1:AA33"/>
  <sheetViews>
    <sheetView zoomScale="80" zoomScaleNormal="80" zoomScaleSheetLayoutView="85" workbookViewId="0"/>
  </sheetViews>
  <sheetFormatPr defaultColWidth="8.81640625" defaultRowHeight="22.5" customHeight="1"/>
  <cols>
    <col min="1" max="1" width="43.81640625" style="37" customWidth="1"/>
    <col min="2" max="2" width="8.54296875" style="37" customWidth="1"/>
    <col min="3" max="3" width="1.1796875" style="37" customWidth="1"/>
    <col min="4" max="4" width="12.1796875" style="128" customWidth="1"/>
    <col min="5" max="5" width="1.1796875" style="128" customWidth="1"/>
    <col min="6" max="6" width="12.1796875" style="128" customWidth="1"/>
    <col min="7" max="7" width="1.1796875" style="128" customWidth="1"/>
    <col min="8" max="8" width="12.1796875" style="128" customWidth="1"/>
    <col min="9" max="9" width="1.1796875" style="37" customWidth="1"/>
    <col min="10" max="10" width="11.54296875" style="179" customWidth="1"/>
    <col min="11" max="11" width="1.1796875" style="37" customWidth="1"/>
    <col min="12" max="12" width="12.1796875" style="46" customWidth="1"/>
    <col min="13" max="13" width="1.1796875" style="37" customWidth="1"/>
    <col min="14" max="14" width="11" style="128" customWidth="1"/>
    <col min="15" max="15" width="1.1796875" style="37" customWidth="1"/>
    <col min="16" max="16" width="12.1796875" style="128" customWidth="1"/>
    <col min="17" max="17" width="1.1796875" style="128" customWidth="1"/>
    <col min="18" max="18" width="12.1796875" style="128" customWidth="1"/>
    <col min="19" max="19" width="1.1796875" style="37" customWidth="1"/>
    <col min="20" max="20" width="12.1796875" style="128" customWidth="1"/>
    <col min="21" max="21" width="1.1796875" style="37" customWidth="1"/>
    <col min="22" max="22" width="11.54296875" style="128" customWidth="1"/>
    <col min="23" max="23" width="1.1796875" style="37" customWidth="1"/>
    <col min="24" max="24" width="11.26953125" style="128" customWidth="1"/>
    <col min="25" max="25" width="14.54296875" style="37" customWidth="1"/>
    <col min="26" max="27" width="15.81640625" style="38" customWidth="1"/>
    <col min="28" max="28" width="15.81640625" style="37" customWidth="1"/>
    <col min="29" max="16384" width="8.81640625" style="37"/>
  </cols>
  <sheetData>
    <row r="1" spans="1:27" ht="22.5" customHeight="1">
      <c r="A1" s="1" t="s">
        <v>182</v>
      </c>
      <c r="B1" s="1"/>
      <c r="C1" s="8"/>
      <c r="D1" s="141"/>
      <c r="E1" s="141"/>
      <c r="F1" s="141"/>
      <c r="G1" s="141"/>
      <c r="H1" s="141"/>
      <c r="I1" s="9"/>
      <c r="J1" s="142"/>
      <c r="K1" s="143"/>
      <c r="L1" s="144"/>
      <c r="M1" s="143"/>
      <c r="N1" s="141"/>
      <c r="O1" s="143"/>
      <c r="P1" s="141"/>
      <c r="Q1" s="141"/>
      <c r="R1" s="141"/>
      <c r="S1" s="143"/>
      <c r="T1" s="141"/>
      <c r="U1" s="143"/>
      <c r="V1" s="141"/>
      <c r="W1" s="143"/>
      <c r="X1" s="141"/>
    </row>
    <row r="2" spans="1:27" ht="22.5" customHeight="1">
      <c r="A2" s="145" t="s">
        <v>170</v>
      </c>
      <c r="B2" s="145"/>
      <c r="C2" s="8"/>
      <c r="D2" s="141"/>
      <c r="E2" s="141"/>
      <c r="F2" s="141"/>
      <c r="G2" s="141"/>
      <c r="H2" s="141"/>
      <c r="I2" s="9"/>
      <c r="J2" s="142"/>
      <c r="K2" s="9"/>
      <c r="L2" s="144"/>
      <c r="M2" s="9"/>
      <c r="N2" s="141"/>
      <c r="O2" s="9"/>
      <c r="P2" s="141"/>
      <c r="Q2" s="141"/>
      <c r="R2" s="141"/>
      <c r="S2" s="9"/>
      <c r="T2" s="141"/>
      <c r="U2" s="9"/>
      <c r="V2" s="141"/>
      <c r="W2" s="9"/>
      <c r="X2" s="141"/>
    </row>
    <row r="3" spans="1:27" ht="22.5" customHeight="1">
      <c r="A3" s="7"/>
      <c r="B3" s="7"/>
      <c r="C3" s="8"/>
      <c r="D3" s="141"/>
      <c r="E3" s="141"/>
      <c r="F3" s="141"/>
      <c r="G3" s="141"/>
      <c r="H3" s="141"/>
      <c r="I3" s="9"/>
      <c r="J3" s="142"/>
      <c r="K3" s="9"/>
      <c r="L3" s="144"/>
      <c r="M3" s="9"/>
      <c r="N3" s="141"/>
      <c r="O3" s="9"/>
      <c r="P3" s="141"/>
      <c r="Q3" s="141"/>
      <c r="R3" s="141"/>
      <c r="S3" s="9"/>
      <c r="T3" s="141"/>
      <c r="U3" s="9"/>
      <c r="V3" s="141"/>
      <c r="W3" s="9"/>
      <c r="X3" s="141"/>
    </row>
    <row r="4" spans="1:27" ht="22.5" customHeight="1">
      <c r="A4" s="7"/>
      <c r="B4" s="7"/>
      <c r="C4" s="8"/>
      <c r="D4" s="242" t="s">
        <v>0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</row>
    <row r="5" spans="1:27" ht="22.5" customHeight="1">
      <c r="A5" s="15"/>
      <c r="B5" s="15"/>
      <c r="C5" s="146"/>
      <c r="D5" s="67"/>
      <c r="E5" s="67"/>
      <c r="F5" s="37"/>
      <c r="G5" s="67"/>
      <c r="H5" s="37"/>
      <c r="I5" s="15"/>
      <c r="J5" s="244" t="s">
        <v>31</v>
      </c>
      <c r="K5" s="244"/>
      <c r="L5" s="244"/>
      <c r="M5" s="15"/>
      <c r="N5" s="245" t="s">
        <v>100</v>
      </c>
      <c r="O5" s="245"/>
      <c r="P5" s="245"/>
      <c r="Q5" s="245"/>
      <c r="R5" s="245"/>
      <c r="S5" s="15"/>
      <c r="T5" s="67"/>
      <c r="U5" s="15"/>
      <c r="V5" s="67"/>
      <c r="W5" s="15"/>
      <c r="X5" s="11"/>
    </row>
    <row r="6" spans="1:27" ht="22.5" customHeight="1">
      <c r="A6" s="15"/>
      <c r="B6" s="15"/>
      <c r="C6" s="146"/>
      <c r="D6" s="67"/>
      <c r="E6" s="67"/>
      <c r="F6" s="11"/>
      <c r="G6" s="67"/>
      <c r="H6" s="11" t="s">
        <v>132</v>
      </c>
      <c r="I6" s="15"/>
      <c r="J6" s="11"/>
      <c r="K6" s="146"/>
      <c r="L6" s="148"/>
      <c r="M6" s="15"/>
      <c r="N6" s="149"/>
      <c r="O6" s="15"/>
      <c r="P6" s="149"/>
      <c r="Q6" s="149"/>
      <c r="R6" s="150"/>
      <c r="S6" s="15"/>
      <c r="T6" s="11"/>
      <c r="U6" s="15"/>
      <c r="V6" s="11"/>
      <c r="W6" s="15"/>
      <c r="X6" s="11"/>
    </row>
    <row r="7" spans="1:27" ht="22.5" customHeight="1">
      <c r="A7" s="15"/>
      <c r="B7" s="15"/>
      <c r="C7" s="146"/>
      <c r="D7" s="11"/>
      <c r="E7" s="11"/>
      <c r="F7" s="11" t="s">
        <v>174</v>
      </c>
      <c r="G7" s="11"/>
      <c r="H7" s="11" t="s">
        <v>131</v>
      </c>
      <c r="I7" s="15"/>
      <c r="J7" s="151"/>
      <c r="K7" s="146"/>
      <c r="L7" s="144"/>
      <c r="M7" s="146"/>
      <c r="N7" s="149" t="s">
        <v>92</v>
      </c>
      <c r="O7" s="146"/>
      <c r="P7" s="149" t="s">
        <v>92</v>
      </c>
      <c r="Q7" s="149"/>
      <c r="R7" s="150" t="s">
        <v>127</v>
      </c>
      <c r="S7" s="146"/>
      <c r="T7" s="11" t="s">
        <v>56</v>
      </c>
      <c r="U7" s="146"/>
      <c r="V7" s="11" t="s">
        <v>58</v>
      </c>
      <c r="W7" s="146"/>
      <c r="X7" s="11" t="s">
        <v>56</v>
      </c>
    </row>
    <row r="8" spans="1:27" s="151" customFormat="1" ht="22.5" customHeight="1">
      <c r="A8" s="9"/>
      <c r="B8" s="9"/>
      <c r="C8" s="9"/>
      <c r="D8" s="11" t="s">
        <v>167</v>
      </c>
      <c r="E8" s="11"/>
      <c r="F8" s="11" t="s">
        <v>175</v>
      </c>
      <c r="G8" s="11"/>
      <c r="H8" s="11" t="s">
        <v>130</v>
      </c>
      <c r="I8" s="15"/>
      <c r="J8" s="152" t="s">
        <v>59</v>
      </c>
      <c r="K8" s="146"/>
      <c r="L8" s="144"/>
      <c r="M8" s="146"/>
      <c r="N8" s="11" t="s">
        <v>93</v>
      </c>
      <c r="O8" s="146"/>
      <c r="P8" s="11" t="s">
        <v>123</v>
      </c>
      <c r="Q8" s="11"/>
      <c r="R8" s="149" t="s">
        <v>128</v>
      </c>
      <c r="S8" s="146"/>
      <c r="T8" s="11" t="s">
        <v>57</v>
      </c>
      <c r="U8" s="146"/>
      <c r="V8" s="11" t="s">
        <v>61</v>
      </c>
      <c r="W8" s="146"/>
      <c r="X8" s="11" t="s">
        <v>57</v>
      </c>
      <c r="Z8" s="153"/>
      <c r="AA8" s="153"/>
    </row>
    <row r="9" spans="1:27" s="151" customFormat="1" ht="22.5" customHeight="1">
      <c r="A9" s="9"/>
      <c r="B9" s="2" t="s">
        <v>4</v>
      </c>
      <c r="C9" s="2"/>
      <c r="D9" s="11" t="s">
        <v>62</v>
      </c>
      <c r="E9" s="11"/>
      <c r="F9" s="11" t="s">
        <v>176</v>
      </c>
      <c r="G9" s="11"/>
      <c r="H9" s="11" t="s">
        <v>129</v>
      </c>
      <c r="I9" s="15"/>
      <c r="J9" s="152" t="s">
        <v>63</v>
      </c>
      <c r="K9" s="146"/>
      <c r="L9" s="148" t="s">
        <v>64</v>
      </c>
      <c r="M9" s="146"/>
      <c r="N9" s="11" t="s">
        <v>65</v>
      </c>
      <c r="O9" s="146"/>
      <c r="P9" s="11" t="s">
        <v>124</v>
      </c>
      <c r="Q9" s="11"/>
      <c r="R9" s="11" t="s">
        <v>60</v>
      </c>
      <c r="S9" s="146"/>
      <c r="T9" s="11" t="s">
        <v>185</v>
      </c>
      <c r="U9" s="146"/>
      <c r="V9" s="11" t="s">
        <v>66</v>
      </c>
      <c r="W9" s="146"/>
      <c r="X9" s="11" t="s">
        <v>60</v>
      </c>
      <c r="Z9" s="153"/>
      <c r="AA9" s="153"/>
    </row>
    <row r="10" spans="1:27" ht="22.5" customHeight="1">
      <c r="A10" s="9"/>
      <c r="B10" s="9"/>
      <c r="C10" s="2"/>
      <c r="D10" s="246" t="s">
        <v>103</v>
      </c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</row>
    <row r="11" spans="1:27" ht="22.5" customHeight="1">
      <c r="A11" s="9" t="s">
        <v>171</v>
      </c>
      <c r="B11" s="9"/>
      <c r="C11" s="2"/>
      <c r="D11" s="3"/>
      <c r="E11" s="3"/>
      <c r="F11" s="3"/>
      <c r="G11" s="3"/>
      <c r="H11" s="3"/>
      <c r="I11" s="2"/>
      <c r="J11" s="3"/>
      <c r="K11" s="2"/>
      <c r="L11" s="154"/>
      <c r="M11" s="2"/>
      <c r="N11" s="3"/>
      <c r="O11" s="2"/>
      <c r="P11" s="3"/>
      <c r="Q11" s="3"/>
      <c r="R11" s="3"/>
      <c r="S11" s="2"/>
      <c r="T11" s="3"/>
      <c r="U11" s="2"/>
      <c r="V11" s="3"/>
      <c r="W11" s="2"/>
      <c r="X11" s="3"/>
    </row>
    <row r="12" spans="1:27" ht="22.5" customHeight="1">
      <c r="A12" s="9" t="s">
        <v>172</v>
      </c>
      <c r="B12" s="9"/>
      <c r="C12" s="2"/>
      <c r="D12" s="141">
        <v>270000</v>
      </c>
      <c r="E12" s="141"/>
      <c r="F12" s="141">
        <v>0</v>
      </c>
      <c r="G12" s="141"/>
      <c r="H12" s="141">
        <v>-5697</v>
      </c>
      <c r="I12" s="155"/>
      <c r="J12" s="141">
        <v>15714</v>
      </c>
      <c r="K12" s="155"/>
      <c r="L12" s="156">
        <v>27287</v>
      </c>
      <c r="M12" s="155"/>
      <c r="N12" s="141">
        <v>-439</v>
      </c>
      <c r="O12" s="155"/>
      <c r="P12" s="141">
        <v>-505</v>
      </c>
      <c r="Q12" s="141"/>
      <c r="R12" s="180">
        <f>SUM(N12:P12)</f>
        <v>-944</v>
      </c>
      <c r="S12" s="155"/>
      <c r="T12" s="180">
        <f>SUM(D12:P12)</f>
        <v>306360</v>
      </c>
      <c r="U12" s="155"/>
      <c r="V12" s="180">
        <v>0</v>
      </c>
      <c r="W12" s="155"/>
      <c r="X12" s="180">
        <f>SUM(T12:V12)</f>
        <v>306360</v>
      </c>
      <c r="Y12" s="38"/>
    </row>
    <row r="13" spans="1:27" s="151" customFormat="1" ht="15" customHeight="1">
      <c r="A13" s="9"/>
      <c r="B13" s="9"/>
      <c r="C13" s="2"/>
      <c r="D13" s="141"/>
      <c r="E13" s="155"/>
      <c r="F13" s="142"/>
      <c r="G13" s="155"/>
      <c r="H13" s="142"/>
      <c r="I13" s="155"/>
      <c r="J13" s="144"/>
      <c r="K13" s="144"/>
      <c r="L13" s="144"/>
      <c r="M13" s="155"/>
      <c r="N13" s="141"/>
      <c r="O13" s="141"/>
      <c r="P13" s="141"/>
      <c r="Q13" s="155"/>
      <c r="R13" s="141"/>
      <c r="S13" s="155"/>
      <c r="T13" s="141"/>
      <c r="U13" s="153"/>
    </row>
    <row r="14" spans="1:27" ht="22">
      <c r="A14" s="9" t="s">
        <v>67</v>
      </c>
      <c r="B14" s="9"/>
      <c r="C14" s="2"/>
      <c r="D14" s="141"/>
      <c r="E14" s="141"/>
      <c r="F14" s="141"/>
      <c r="G14" s="141"/>
      <c r="H14" s="141"/>
      <c r="I14" s="155"/>
      <c r="J14" s="142"/>
      <c r="K14" s="155"/>
      <c r="L14" s="144"/>
      <c r="M14" s="155"/>
      <c r="N14" s="141"/>
      <c r="O14" s="155"/>
      <c r="P14" s="141"/>
      <c r="Q14" s="141"/>
      <c r="R14" s="141"/>
      <c r="S14" s="155"/>
      <c r="T14" s="141"/>
      <c r="U14" s="155"/>
      <c r="V14" s="141"/>
      <c r="W14" s="155"/>
      <c r="X14" s="141"/>
    </row>
    <row r="15" spans="1:27" ht="22">
      <c r="A15" s="157" t="s">
        <v>136</v>
      </c>
      <c r="B15" s="9"/>
      <c r="C15" s="2"/>
      <c r="D15" s="141"/>
      <c r="E15" s="141"/>
      <c r="F15" s="141"/>
      <c r="G15" s="141"/>
      <c r="H15" s="141"/>
      <c r="I15" s="155"/>
      <c r="J15" s="142"/>
      <c r="K15" s="155"/>
      <c r="L15" s="144"/>
      <c r="M15" s="155"/>
      <c r="N15" s="141"/>
      <c r="O15" s="155"/>
      <c r="P15" s="141"/>
      <c r="Q15" s="141"/>
      <c r="R15" s="141"/>
      <c r="S15" s="155"/>
      <c r="T15" s="141"/>
      <c r="U15" s="155"/>
      <c r="V15" s="141"/>
      <c r="W15" s="155"/>
      <c r="X15" s="141"/>
    </row>
    <row r="16" spans="1:27" ht="22">
      <c r="A16" s="158" t="s">
        <v>135</v>
      </c>
      <c r="B16" s="126"/>
      <c r="C16" s="2"/>
      <c r="D16" s="141"/>
      <c r="E16" s="141"/>
      <c r="F16" s="141"/>
      <c r="G16" s="141"/>
      <c r="H16" s="141"/>
      <c r="I16" s="155"/>
      <c r="J16" s="142"/>
      <c r="K16" s="155"/>
      <c r="L16" s="144"/>
      <c r="M16" s="155"/>
      <c r="N16" s="141"/>
      <c r="O16" s="155"/>
      <c r="P16" s="141"/>
      <c r="Q16" s="141"/>
      <c r="R16" s="141"/>
      <c r="S16" s="155"/>
      <c r="T16" s="141"/>
      <c r="U16" s="155"/>
      <c r="V16" s="141"/>
      <c r="W16" s="155"/>
      <c r="X16" s="141"/>
    </row>
    <row r="17" spans="1:27" ht="21.5">
      <c r="A17" s="159" t="s">
        <v>137</v>
      </c>
      <c r="B17" s="160">
        <v>12</v>
      </c>
      <c r="C17" s="2"/>
      <c r="D17" s="67">
        <v>115715</v>
      </c>
      <c r="E17" s="67"/>
      <c r="F17" s="67">
        <v>84886</v>
      </c>
      <c r="G17" s="67"/>
      <c r="H17" s="67">
        <v>0</v>
      </c>
      <c r="I17" s="125"/>
      <c r="J17" s="67">
        <v>0</v>
      </c>
      <c r="K17" s="125"/>
      <c r="L17" s="67">
        <v>0</v>
      </c>
      <c r="M17" s="125"/>
      <c r="N17" s="67">
        <v>0</v>
      </c>
      <c r="O17" s="125"/>
      <c r="P17" s="67">
        <v>0</v>
      </c>
      <c r="Q17" s="67"/>
      <c r="R17" s="181">
        <v>0</v>
      </c>
      <c r="S17" s="125"/>
      <c r="T17" s="181">
        <f>SUM(D17:P17)</f>
        <v>200601</v>
      </c>
      <c r="U17" s="125"/>
      <c r="V17" s="67">
        <v>0</v>
      </c>
      <c r="W17" s="125"/>
      <c r="X17" s="181">
        <f>SUM(T17:V17)</f>
        <v>200601</v>
      </c>
    </row>
    <row r="18" spans="1:27" ht="22">
      <c r="A18" s="161" t="s">
        <v>138</v>
      </c>
      <c r="B18" s="160"/>
      <c r="C18" s="2"/>
      <c r="D18" s="162"/>
      <c r="E18" s="67"/>
      <c r="F18" s="162"/>
      <c r="G18" s="67"/>
      <c r="H18" s="162"/>
      <c r="I18" s="125"/>
      <c r="J18" s="162"/>
      <c r="K18" s="125"/>
      <c r="L18" s="162"/>
      <c r="M18" s="125"/>
      <c r="N18" s="162"/>
      <c r="O18" s="125"/>
      <c r="P18" s="162"/>
      <c r="Q18" s="67"/>
      <c r="R18" s="162"/>
      <c r="S18" s="125"/>
      <c r="T18" s="162"/>
      <c r="U18" s="125"/>
      <c r="V18" s="162"/>
      <c r="W18" s="125"/>
      <c r="X18" s="162"/>
    </row>
    <row r="19" spans="1:27" ht="22">
      <c r="A19" s="163" t="s">
        <v>135</v>
      </c>
      <c r="B19" s="164"/>
      <c r="C19" s="2"/>
      <c r="D19" s="139">
        <f>SUM(D17:D17)</f>
        <v>115715</v>
      </c>
      <c r="E19" s="156"/>
      <c r="F19" s="139">
        <f>SUM(F17:F17)</f>
        <v>84886</v>
      </c>
      <c r="G19" s="156"/>
      <c r="H19" s="139">
        <f>SUM(H17:H17)</f>
        <v>0</v>
      </c>
      <c r="I19" s="125"/>
      <c r="J19" s="139">
        <f>SUM(J17:J17)</f>
        <v>0</v>
      </c>
      <c r="K19" s="125"/>
      <c r="L19" s="139">
        <f>SUM(L17:L17)</f>
        <v>0</v>
      </c>
      <c r="M19" s="125"/>
      <c r="N19" s="139">
        <f>SUM(N17:N17)</f>
        <v>0</v>
      </c>
      <c r="O19" s="125"/>
      <c r="P19" s="139">
        <f>SUM(P17:P17)</f>
        <v>0</v>
      </c>
      <c r="Q19" s="165"/>
      <c r="R19" s="139">
        <f>SUM(R17:R17)</f>
        <v>0</v>
      </c>
      <c r="S19" s="125"/>
      <c r="T19" s="139">
        <f>SUM(T17:T17)</f>
        <v>200601</v>
      </c>
      <c r="U19" s="125"/>
      <c r="V19" s="139">
        <f>SUM(V17:V17)</f>
        <v>0</v>
      </c>
      <c r="W19" s="125"/>
      <c r="X19" s="139">
        <f>SUM(X17:X17)</f>
        <v>200601</v>
      </c>
    </row>
    <row r="20" spans="1:27" s="151" customFormat="1" ht="14.15" customHeight="1">
      <c r="A20" s="15"/>
      <c r="B20" s="15"/>
      <c r="C20" s="2"/>
      <c r="D20" s="33"/>
      <c r="E20" s="33"/>
      <c r="F20" s="33"/>
      <c r="G20" s="33"/>
      <c r="H20" s="33"/>
      <c r="I20" s="155"/>
      <c r="J20" s="33"/>
      <c r="K20" s="155"/>
      <c r="L20" s="54"/>
      <c r="M20" s="155"/>
      <c r="N20" s="11"/>
      <c r="O20" s="155"/>
      <c r="P20" s="11"/>
      <c r="Q20" s="11"/>
      <c r="R20" s="11"/>
      <c r="S20" s="155"/>
      <c r="T20" s="11"/>
      <c r="U20" s="155"/>
      <c r="V20" s="67"/>
      <c r="W20" s="155"/>
      <c r="X20" s="67"/>
      <c r="Z20" s="153"/>
      <c r="AA20" s="153"/>
    </row>
    <row r="21" spans="1:27" s="151" customFormat="1" ht="22" hidden="1">
      <c r="A21" s="126" t="s">
        <v>109</v>
      </c>
      <c r="B21" s="15"/>
      <c r="C21" s="2"/>
      <c r="D21" s="33"/>
      <c r="E21" s="33"/>
      <c r="F21" s="33"/>
      <c r="G21" s="33"/>
      <c r="H21" s="33"/>
      <c r="I21" s="155"/>
      <c r="J21" s="33"/>
      <c r="K21" s="155"/>
      <c r="L21" s="54"/>
      <c r="M21" s="155"/>
      <c r="N21" s="11"/>
      <c r="O21" s="155"/>
      <c r="P21" s="11"/>
      <c r="Q21" s="11"/>
      <c r="R21" s="11"/>
      <c r="S21" s="155"/>
      <c r="T21" s="11"/>
      <c r="U21" s="155"/>
      <c r="V21" s="67"/>
      <c r="W21" s="155"/>
      <c r="X21" s="67"/>
      <c r="Z21" s="153"/>
      <c r="AA21" s="153"/>
    </row>
    <row r="22" spans="1:27" s="151" customFormat="1" ht="22" hidden="1">
      <c r="A22" s="15" t="s">
        <v>110</v>
      </c>
      <c r="B22" s="160">
        <v>4</v>
      </c>
      <c r="C22" s="2"/>
      <c r="D22" s="166">
        <v>0</v>
      </c>
      <c r="E22" s="33"/>
      <c r="F22" s="166"/>
      <c r="G22" s="33"/>
      <c r="H22" s="166"/>
      <c r="I22" s="155"/>
      <c r="J22" s="33">
        <v>0</v>
      </c>
      <c r="K22" s="155"/>
      <c r="L22" s="167">
        <v>0</v>
      </c>
      <c r="M22" s="155"/>
      <c r="N22" s="11">
        <v>0</v>
      </c>
      <c r="O22" s="155"/>
      <c r="P22" s="11">
        <v>0</v>
      </c>
      <c r="Q22" s="11"/>
      <c r="R22" s="184">
        <f>SUM(N22:P22)</f>
        <v>0</v>
      </c>
      <c r="S22" s="155"/>
      <c r="T22" s="185">
        <f>SUM(D22:P22)</f>
        <v>0</v>
      </c>
      <c r="U22" s="155"/>
      <c r="V22" s="67">
        <v>0</v>
      </c>
      <c r="W22" s="155"/>
      <c r="X22" s="181">
        <f>SUM(T22:V22)</f>
        <v>0</v>
      </c>
      <c r="Z22" s="153"/>
      <c r="AA22" s="153"/>
    </row>
    <row r="23" spans="1:27" s="151" customFormat="1" ht="44" hidden="1">
      <c r="A23" s="168" t="s">
        <v>111</v>
      </c>
      <c r="B23" s="15"/>
      <c r="C23" s="2"/>
      <c r="D23" s="182">
        <f>SUM(D19,D22)</f>
        <v>115715</v>
      </c>
      <c r="E23" s="156"/>
      <c r="F23" s="182">
        <f>SUM(F19,F22)</f>
        <v>84886</v>
      </c>
      <c r="G23" s="156"/>
      <c r="H23" s="182">
        <f>SUM(H19,H22)</f>
        <v>0</v>
      </c>
      <c r="I23" s="125"/>
      <c r="J23" s="183">
        <f>SUM(J19,J22)</f>
        <v>0</v>
      </c>
      <c r="K23" s="125"/>
      <c r="L23" s="182">
        <f>SUM(L19,L22)</f>
        <v>0</v>
      </c>
      <c r="M23" s="125"/>
      <c r="N23" s="183">
        <f>SUM(N19,N22)</f>
        <v>0</v>
      </c>
      <c r="O23" s="125"/>
      <c r="P23" s="183">
        <f>SUM(P19,P22)</f>
        <v>0</v>
      </c>
      <c r="Q23" s="165"/>
      <c r="R23" s="183">
        <f>SUM(R19,R22)</f>
        <v>0</v>
      </c>
      <c r="S23" s="125"/>
      <c r="T23" s="182">
        <f>SUM(T19,T22)</f>
        <v>200601</v>
      </c>
      <c r="U23" s="125"/>
      <c r="V23" s="183">
        <f>SUM(V19,V22)</f>
        <v>0</v>
      </c>
      <c r="W23" s="125"/>
      <c r="X23" s="183">
        <f>SUM(X19,X22)</f>
        <v>200601</v>
      </c>
      <c r="Z23" s="153"/>
      <c r="AA23" s="153"/>
    </row>
    <row r="24" spans="1:27" s="151" customFormat="1" ht="14.15" hidden="1" customHeight="1">
      <c r="A24" s="15"/>
      <c r="B24" s="15"/>
      <c r="C24" s="2"/>
      <c r="D24" s="33"/>
      <c r="E24" s="33"/>
      <c r="F24" s="33"/>
      <c r="G24" s="33"/>
      <c r="H24" s="33"/>
      <c r="I24" s="155"/>
      <c r="J24" s="33"/>
      <c r="K24" s="155"/>
      <c r="L24" s="54"/>
      <c r="M24" s="155"/>
      <c r="N24" s="11"/>
      <c r="O24" s="155"/>
      <c r="P24" s="11"/>
      <c r="Q24" s="11"/>
      <c r="R24" s="11"/>
      <c r="S24" s="155"/>
      <c r="T24" s="11"/>
      <c r="U24" s="155"/>
      <c r="V24" s="67"/>
      <c r="W24" s="155"/>
      <c r="X24" s="67"/>
      <c r="Z24" s="153"/>
      <c r="AA24" s="153"/>
    </row>
    <row r="25" spans="1:27" ht="22.5" customHeight="1">
      <c r="A25" s="9" t="s">
        <v>199</v>
      </c>
      <c r="B25" s="9"/>
      <c r="C25" s="2"/>
      <c r="D25" s="11"/>
      <c r="E25" s="11"/>
      <c r="F25" s="11"/>
      <c r="G25" s="11"/>
      <c r="H25" s="11"/>
      <c r="I25" s="146"/>
      <c r="J25" s="11"/>
      <c r="K25" s="15"/>
      <c r="L25" s="148"/>
      <c r="M25" s="15"/>
      <c r="N25" s="67"/>
      <c r="O25" s="15"/>
      <c r="P25" s="67"/>
      <c r="Q25" s="67"/>
      <c r="R25" s="67"/>
      <c r="S25" s="15"/>
      <c r="T25" s="67"/>
      <c r="U25" s="15"/>
      <c r="V25" s="67"/>
      <c r="W25" s="15"/>
      <c r="X25" s="67"/>
    </row>
    <row r="26" spans="1:27" ht="22.5" customHeight="1">
      <c r="A26" s="169" t="s">
        <v>139</v>
      </c>
      <c r="B26" s="170"/>
      <c r="C26" s="2"/>
      <c r="D26" s="36">
        <v>0</v>
      </c>
      <c r="E26" s="36"/>
      <c r="F26" s="36">
        <v>0</v>
      </c>
      <c r="G26" s="36"/>
      <c r="H26" s="36">
        <v>0</v>
      </c>
      <c r="I26" s="171"/>
      <c r="J26" s="36">
        <v>0</v>
      </c>
      <c r="K26" s="11"/>
      <c r="L26" s="186">
        <v>46453</v>
      </c>
      <c r="M26" s="11"/>
      <c r="N26" s="36">
        <v>0</v>
      </c>
      <c r="O26" s="11"/>
      <c r="P26" s="36">
        <v>0</v>
      </c>
      <c r="Q26" s="36"/>
      <c r="R26" s="187">
        <v>0</v>
      </c>
      <c r="S26" s="11"/>
      <c r="T26" s="184">
        <f>SUM(D26:P26)</f>
        <v>46453</v>
      </c>
      <c r="U26" s="11"/>
      <c r="V26" s="187">
        <f>'PL 10-11'!D29</f>
        <v>0</v>
      </c>
      <c r="W26" s="11"/>
      <c r="X26" s="184">
        <f>SUM(T26:V26)</f>
        <v>46453</v>
      </c>
    </row>
    <row r="27" spans="1:27" ht="22.5" customHeight="1">
      <c r="A27" s="47" t="s">
        <v>134</v>
      </c>
      <c r="B27" s="172"/>
      <c r="C27" s="2"/>
      <c r="D27" s="67">
        <v>0</v>
      </c>
      <c r="E27" s="67"/>
      <c r="F27" s="67">
        <v>0</v>
      </c>
      <c r="G27" s="67"/>
      <c r="H27" s="67">
        <v>0</v>
      </c>
      <c r="I27" s="171"/>
      <c r="J27" s="67">
        <v>0</v>
      </c>
      <c r="K27" s="11"/>
      <c r="L27" s="67">
        <v>-558</v>
      </c>
      <c r="M27" s="11"/>
      <c r="N27" s="184">
        <v>114</v>
      </c>
      <c r="O27" s="11"/>
      <c r="P27" s="11">
        <v>-861</v>
      </c>
      <c r="Q27" s="11"/>
      <c r="R27" s="184">
        <v>-747</v>
      </c>
      <c r="S27" s="11"/>
      <c r="T27" s="184">
        <f>SUM(D27:P27)</f>
        <v>-1305</v>
      </c>
      <c r="U27" s="11"/>
      <c r="V27" s="67">
        <v>0</v>
      </c>
      <c r="W27" s="11"/>
      <c r="X27" s="184">
        <f>SUM(T27:V27)</f>
        <v>-1305</v>
      </c>
    </row>
    <row r="28" spans="1:27" ht="22.5" customHeight="1">
      <c r="A28" s="9" t="s">
        <v>140</v>
      </c>
      <c r="B28" s="9" t="s">
        <v>90</v>
      </c>
      <c r="C28" s="2"/>
      <c r="D28" s="183">
        <f>SUM(D26:D27)</f>
        <v>0</v>
      </c>
      <c r="E28" s="165"/>
      <c r="F28" s="183">
        <f>SUM(F26:F27)</f>
        <v>0</v>
      </c>
      <c r="G28" s="165"/>
      <c r="H28" s="183">
        <f>SUM(H26:H27)</f>
        <v>0</v>
      </c>
      <c r="I28" s="171"/>
      <c r="J28" s="183">
        <f>SUM(J26:J27)</f>
        <v>0</v>
      </c>
      <c r="K28" s="15"/>
      <c r="L28" s="188">
        <f>SUM(L26:L27)</f>
        <v>45895</v>
      </c>
      <c r="M28" s="15"/>
      <c r="N28" s="188">
        <f>SUM(N26:N27)</f>
        <v>114</v>
      </c>
      <c r="O28" s="15"/>
      <c r="P28" s="188">
        <f>SUM(P26:P27)</f>
        <v>-861</v>
      </c>
      <c r="Q28" s="173"/>
      <c r="R28" s="188">
        <f>SUM(R26:R27)</f>
        <v>-747</v>
      </c>
      <c r="S28" s="15"/>
      <c r="T28" s="188">
        <f>SUM(T26:T27)</f>
        <v>45148</v>
      </c>
      <c r="U28" s="15"/>
      <c r="V28" s="183">
        <f>SUM(V26:V27)</f>
        <v>0</v>
      </c>
      <c r="W28" s="15"/>
      <c r="X28" s="188">
        <f>SUM(X26:X27)</f>
        <v>45148</v>
      </c>
    </row>
    <row r="29" spans="1:27" s="151" customFormat="1" ht="14.15" customHeight="1">
      <c r="A29" s="15"/>
      <c r="B29" s="15"/>
      <c r="C29" s="2"/>
      <c r="D29" s="33"/>
      <c r="E29" s="33"/>
      <c r="F29" s="33"/>
      <c r="G29" s="33"/>
      <c r="H29" s="33"/>
      <c r="I29" s="155"/>
      <c r="J29" s="33"/>
      <c r="K29" s="155"/>
      <c r="L29" s="174"/>
      <c r="M29" s="155"/>
      <c r="N29" s="11"/>
      <c r="O29" s="155"/>
      <c r="P29" s="11"/>
      <c r="Q29" s="11"/>
      <c r="R29" s="11"/>
      <c r="S29" s="155"/>
      <c r="T29" s="11"/>
      <c r="U29" s="155"/>
      <c r="V29" s="67"/>
      <c r="W29" s="155"/>
      <c r="X29" s="67"/>
      <c r="Z29" s="153"/>
      <c r="AA29" s="153"/>
    </row>
    <row r="30" spans="1:27" ht="22.5" customHeight="1">
      <c r="A30" s="170" t="s">
        <v>68</v>
      </c>
      <c r="B30" s="160">
        <v>13</v>
      </c>
      <c r="C30" s="2"/>
      <c r="D30" s="166">
        <v>0</v>
      </c>
      <c r="E30" s="60"/>
      <c r="F30" s="166">
        <v>0</v>
      </c>
      <c r="G30" s="60"/>
      <c r="H30" s="166">
        <v>0</v>
      </c>
      <c r="I30" s="155"/>
      <c r="J30" s="166">
        <v>2282</v>
      </c>
      <c r="K30" s="175"/>
      <c r="L30" s="176">
        <v>-2282</v>
      </c>
      <c r="M30" s="155"/>
      <c r="N30" s="166">
        <v>0</v>
      </c>
      <c r="O30" s="155"/>
      <c r="P30" s="166">
        <v>0</v>
      </c>
      <c r="Q30" s="60"/>
      <c r="R30" s="185">
        <f>SUM(N30:P30)</f>
        <v>0</v>
      </c>
      <c r="S30" s="155"/>
      <c r="T30" s="185">
        <f>SUM(D30:P30)</f>
        <v>0</v>
      </c>
      <c r="U30" s="155"/>
      <c r="V30" s="166">
        <v>0</v>
      </c>
      <c r="W30" s="155"/>
      <c r="X30" s="189">
        <f>SUM(T30:V30)</f>
        <v>0</v>
      </c>
    </row>
    <row r="31" spans="1:27" s="151" customFormat="1" ht="14.15" customHeight="1">
      <c r="A31" s="15"/>
      <c r="B31" s="15"/>
      <c r="C31" s="2"/>
      <c r="D31" s="33"/>
      <c r="E31" s="33"/>
      <c r="F31" s="33"/>
      <c r="G31" s="33"/>
      <c r="H31" s="33"/>
      <c r="I31" s="155"/>
      <c r="J31" s="33"/>
      <c r="K31" s="155"/>
      <c r="L31" s="174"/>
      <c r="M31" s="155"/>
      <c r="N31" s="11"/>
      <c r="O31" s="155"/>
      <c r="P31" s="11"/>
      <c r="Q31" s="11"/>
      <c r="R31" s="11"/>
      <c r="S31" s="155"/>
      <c r="T31" s="11"/>
      <c r="U31" s="155"/>
      <c r="V31" s="67"/>
      <c r="W31" s="155"/>
      <c r="X31" s="67"/>
      <c r="Z31" s="153"/>
      <c r="AA31" s="153"/>
    </row>
    <row r="32" spans="1:27" ht="22.5" customHeight="1" thickBot="1">
      <c r="A32" s="9" t="s">
        <v>173</v>
      </c>
      <c r="B32" s="9"/>
      <c r="C32" s="2"/>
      <c r="D32" s="73">
        <f>SUM(D12,D28,D19,D30)</f>
        <v>385715</v>
      </c>
      <c r="E32" s="30"/>
      <c r="F32" s="73">
        <f>SUM(F12,F28,F19,F30)</f>
        <v>84886</v>
      </c>
      <c r="G32" s="30"/>
      <c r="H32" s="73">
        <f>SUM(H12,H28,H19,H30)</f>
        <v>-5697</v>
      </c>
      <c r="I32" s="178"/>
      <c r="J32" s="73">
        <f>SUM(J12,J28,J19,J30)</f>
        <v>17996</v>
      </c>
      <c r="K32" s="178"/>
      <c r="L32" s="73">
        <f>SUM(L12,L28,L19,L30)</f>
        <v>70900</v>
      </c>
      <c r="M32" s="178"/>
      <c r="N32" s="73">
        <f>SUM(N12,N28,N19,N30)</f>
        <v>-325</v>
      </c>
      <c r="O32" s="178"/>
      <c r="P32" s="73">
        <f>SUM(P12,P28,P23,P30)</f>
        <v>-1366</v>
      </c>
      <c r="Q32" s="30"/>
      <c r="R32" s="73">
        <f>SUM(R12,R28,R23,R30)</f>
        <v>-1691</v>
      </c>
      <c r="S32" s="178"/>
      <c r="T32" s="73">
        <f>SUM(T12,T28,T19,T30)</f>
        <v>552109</v>
      </c>
      <c r="U32" s="178"/>
      <c r="V32" s="73">
        <f>SUM(V12,V28,V19,V30)</f>
        <v>0</v>
      </c>
      <c r="W32" s="178"/>
      <c r="X32" s="73">
        <f>SUM(X12,X28,X19,X30)</f>
        <v>552109</v>
      </c>
    </row>
    <row r="33" ht="22.5" customHeight="1" thickTop="1"/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9" firstPageNumber="12" fitToHeight="0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New,Regular"&amp;16หมายเหตุประกอบงบการเงินเป็นส่วนหนึ่งของงบการเงินนี้&amp;15
&amp;C&amp;"Angsana New,Regular"&amp;16&amp;P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AEC46-EBB9-4E85-8134-41945FB40455}">
  <sheetPr>
    <tabColor theme="1"/>
    <pageSetUpPr fitToPage="1"/>
  </sheetPr>
  <dimension ref="A1:X34"/>
  <sheetViews>
    <sheetView zoomScale="80" zoomScaleNormal="80" zoomScaleSheetLayoutView="85" workbookViewId="0"/>
  </sheetViews>
  <sheetFormatPr defaultColWidth="8.81640625" defaultRowHeight="22.5" customHeight="1"/>
  <cols>
    <col min="1" max="1" width="44.81640625" style="37" customWidth="1"/>
    <col min="2" max="2" width="8.54296875" style="37" customWidth="1"/>
    <col min="3" max="3" width="1.1796875" style="37" customWidth="1"/>
    <col min="4" max="4" width="12.1796875" style="128" customWidth="1"/>
    <col min="5" max="5" width="1.1796875" style="128" customWidth="1"/>
    <col min="6" max="6" width="12.1796875" style="128" customWidth="1"/>
    <col min="7" max="7" width="1.1796875" style="128" customWidth="1"/>
    <col min="8" max="8" width="12.1796875" style="128" customWidth="1"/>
    <col min="9" max="9" width="1.1796875" style="37" customWidth="1"/>
    <col min="10" max="10" width="11.54296875" style="179" customWidth="1"/>
    <col min="11" max="11" width="1.1796875" style="37" customWidth="1"/>
    <col min="12" max="12" width="12.1796875" style="46" customWidth="1"/>
    <col min="13" max="13" width="1.1796875" style="37" customWidth="1"/>
    <col min="14" max="14" width="11" style="128" customWidth="1"/>
    <col min="15" max="15" width="1.1796875" style="37" customWidth="1"/>
    <col min="16" max="16" width="12.1796875" style="128" customWidth="1"/>
    <col min="17" max="17" width="1.1796875" style="128" customWidth="1"/>
    <col min="18" max="18" width="12.1796875" style="128" customWidth="1"/>
    <col min="19" max="19" width="1.1796875" style="37" customWidth="1"/>
    <col min="20" max="20" width="12.1796875" style="128" customWidth="1"/>
    <col min="21" max="21" width="1.1796875" style="37" customWidth="1"/>
    <col min="22" max="22" width="11.54296875" style="128" customWidth="1"/>
    <col min="23" max="23" width="1.1796875" style="37" customWidth="1"/>
    <col min="24" max="24" width="11.26953125" style="128" customWidth="1"/>
    <col min="25" max="16384" width="8.81640625" style="37"/>
  </cols>
  <sheetData>
    <row r="1" spans="1:24" ht="22.5" customHeight="1">
      <c r="A1" s="1" t="s">
        <v>182</v>
      </c>
      <c r="B1" s="1"/>
      <c r="C1" s="8"/>
      <c r="D1" s="141"/>
      <c r="E1" s="141"/>
      <c r="F1" s="141"/>
      <c r="G1" s="141"/>
      <c r="H1" s="141"/>
      <c r="I1" s="9"/>
      <c r="J1" s="142"/>
      <c r="K1" s="143"/>
      <c r="L1" s="144"/>
      <c r="M1" s="143"/>
      <c r="N1" s="141"/>
      <c r="O1" s="143"/>
      <c r="P1" s="141"/>
      <c r="Q1" s="141"/>
      <c r="R1" s="141"/>
      <c r="S1" s="143"/>
      <c r="T1" s="141"/>
      <c r="U1" s="143"/>
      <c r="V1" s="141"/>
      <c r="W1" s="143"/>
      <c r="X1" s="141"/>
    </row>
    <row r="2" spans="1:24" ht="22.5" customHeight="1">
      <c r="A2" s="145" t="s">
        <v>170</v>
      </c>
      <c r="B2" s="145"/>
      <c r="C2" s="8"/>
      <c r="D2" s="141"/>
      <c r="E2" s="141"/>
      <c r="F2" s="141"/>
      <c r="G2" s="141"/>
      <c r="H2" s="141"/>
      <c r="I2" s="9"/>
      <c r="J2" s="142"/>
      <c r="K2" s="9"/>
      <c r="L2" s="144"/>
      <c r="M2" s="9"/>
      <c r="N2" s="141"/>
      <c r="O2" s="9"/>
      <c r="P2" s="141"/>
      <c r="Q2" s="141"/>
      <c r="R2" s="141"/>
      <c r="S2" s="9"/>
      <c r="T2" s="141"/>
      <c r="U2" s="9"/>
      <c r="V2" s="141"/>
      <c r="W2" s="9"/>
      <c r="X2" s="141"/>
    </row>
    <row r="3" spans="1:24" ht="22.5" customHeight="1">
      <c r="A3" s="7"/>
      <c r="B3" s="7"/>
      <c r="C3" s="8"/>
      <c r="D3" s="141"/>
      <c r="E3" s="141"/>
      <c r="F3" s="141"/>
      <c r="G3" s="141"/>
      <c r="H3" s="141"/>
      <c r="I3" s="9"/>
      <c r="J3" s="142"/>
      <c r="K3" s="9"/>
      <c r="L3" s="144"/>
      <c r="M3" s="9"/>
      <c r="N3" s="141"/>
      <c r="O3" s="9"/>
      <c r="P3" s="141"/>
      <c r="Q3" s="141"/>
      <c r="R3" s="141"/>
      <c r="S3" s="9"/>
      <c r="T3" s="141"/>
      <c r="U3" s="9"/>
      <c r="V3" s="141"/>
      <c r="W3" s="9"/>
      <c r="X3" s="141"/>
    </row>
    <row r="4" spans="1:24" ht="22.5" customHeight="1">
      <c r="A4" s="7"/>
      <c r="B4" s="7"/>
      <c r="C4" s="8"/>
      <c r="D4" s="242" t="s">
        <v>0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</row>
    <row r="5" spans="1:24" ht="22.5" customHeight="1">
      <c r="A5" s="15"/>
      <c r="B5" s="15"/>
      <c r="C5" s="146"/>
      <c r="D5" s="67"/>
      <c r="E5" s="67"/>
      <c r="F5" s="67"/>
      <c r="G5" s="67"/>
      <c r="H5" s="37"/>
      <c r="I5" s="15"/>
      <c r="J5" s="244" t="s">
        <v>31</v>
      </c>
      <c r="K5" s="244"/>
      <c r="L5" s="244"/>
      <c r="M5" s="15"/>
      <c r="N5" s="245" t="s">
        <v>100</v>
      </c>
      <c r="O5" s="245"/>
      <c r="P5" s="245"/>
      <c r="Q5" s="245"/>
      <c r="R5" s="245"/>
      <c r="S5" s="15"/>
      <c r="T5" s="67"/>
      <c r="U5" s="15"/>
      <c r="V5" s="67"/>
      <c r="W5" s="15"/>
      <c r="X5" s="11"/>
    </row>
    <row r="6" spans="1:24" ht="22.5" customHeight="1">
      <c r="A6" s="15"/>
      <c r="B6" s="15"/>
      <c r="C6" s="146"/>
      <c r="D6" s="67"/>
      <c r="E6" s="67"/>
      <c r="F6" s="67"/>
      <c r="G6" s="67"/>
      <c r="H6" s="11" t="s">
        <v>132</v>
      </c>
      <c r="I6" s="15"/>
      <c r="J6" s="11"/>
      <c r="K6" s="146"/>
      <c r="L6" s="148"/>
      <c r="M6" s="15"/>
      <c r="N6" s="149"/>
      <c r="O6" s="15"/>
      <c r="P6" s="149"/>
      <c r="Q6" s="149"/>
      <c r="R6" s="150"/>
      <c r="S6" s="15"/>
      <c r="U6" s="15"/>
      <c r="V6" s="11"/>
      <c r="W6" s="15"/>
      <c r="X6" s="11"/>
    </row>
    <row r="7" spans="1:24" ht="22.5" customHeight="1">
      <c r="A7" s="15"/>
      <c r="B7" s="15"/>
      <c r="C7" s="146"/>
      <c r="D7" s="11"/>
      <c r="E7" s="11"/>
      <c r="F7" s="11" t="s">
        <v>174</v>
      </c>
      <c r="G7" s="11"/>
      <c r="H7" s="11" t="s">
        <v>131</v>
      </c>
      <c r="I7" s="15"/>
      <c r="J7" s="151"/>
      <c r="K7" s="146"/>
      <c r="L7" s="144"/>
      <c r="M7" s="146"/>
      <c r="N7" s="149" t="s">
        <v>92</v>
      </c>
      <c r="O7" s="146"/>
      <c r="P7" s="149" t="s">
        <v>92</v>
      </c>
      <c r="Q7" s="149"/>
      <c r="R7" s="150" t="s">
        <v>127</v>
      </c>
      <c r="S7" s="146"/>
      <c r="T7" s="11" t="s">
        <v>56</v>
      </c>
      <c r="U7" s="146"/>
      <c r="V7" s="11" t="s">
        <v>58</v>
      </c>
      <c r="W7" s="146"/>
      <c r="X7" s="11" t="s">
        <v>56</v>
      </c>
    </row>
    <row r="8" spans="1:24" s="151" customFormat="1" ht="22.5" customHeight="1">
      <c r="A8" s="9"/>
      <c r="B8" s="9"/>
      <c r="C8" s="9"/>
      <c r="D8" s="11" t="s">
        <v>167</v>
      </c>
      <c r="E8" s="11"/>
      <c r="F8" s="11" t="s">
        <v>175</v>
      </c>
      <c r="G8" s="11"/>
      <c r="H8" s="11" t="s">
        <v>130</v>
      </c>
      <c r="I8" s="15"/>
      <c r="J8" s="152" t="s">
        <v>59</v>
      </c>
      <c r="K8" s="146"/>
      <c r="L8" s="144"/>
      <c r="M8" s="146"/>
      <c r="N8" s="11" t="s">
        <v>93</v>
      </c>
      <c r="O8" s="146"/>
      <c r="P8" s="11" t="s">
        <v>123</v>
      </c>
      <c r="Q8" s="11"/>
      <c r="R8" s="149" t="s">
        <v>128</v>
      </c>
      <c r="S8" s="146"/>
      <c r="T8" s="11" t="s">
        <v>57</v>
      </c>
      <c r="U8" s="146"/>
      <c r="V8" s="11" t="s">
        <v>61</v>
      </c>
      <c r="W8" s="146"/>
      <c r="X8" s="11" t="s">
        <v>57</v>
      </c>
    </row>
    <row r="9" spans="1:24" s="151" customFormat="1" ht="22.5" customHeight="1">
      <c r="A9" s="9"/>
      <c r="B9" s="2" t="s">
        <v>4</v>
      </c>
      <c r="C9" s="2"/>
      <c r="D9" s="11" t="s">
        <v>62</v>
      </c>
      <c r="E9" s="11"/>
      <c r="F9" s="11" t="s">
        <v>176</v>
      </c>
      <c r="G9" s="11"/>
      <c r="H9" s="11" t="s">
        <v>129</v>
      </c>
      <c r="I9" s="15"/>
      <c r="J9" s="152" t="s">
        <v>63</v>
      </c>
      <c r="K9" s="146"/>
      <c r="L9" s="148" t="s">
        <v>64</v>
      </c>
      <c r="M9" s="146"/>
      <c r="N9" s="11" t="s">
        <v>65</v>
      </c>
      <c r="O9" s="146"/>
      <c r="P9" s="11" t="s">
        <v>124</v>
      </c>
      <c r="Q9" s="11"/>
      <c r="R9" s="11" t="s">
        <v>60</v>
      </c>
      <c r="S9" s="146"/>
      <c r="T9" s="11" t="s">
        <v>185</v>
      </c>
      <c r="U9" s="146"/>
      <c r="V9" s="11" t="s">
        <v>66</v>
      </c>
      <c r="W9" s="146"/>
      <c r="X9" s="11" t="s">
        <v>60</v>
      </c>
    </row>
    <row r="10" spans="1:24" ht="22.5" customHeight="1">
      <c r="A10" s="9"/>
      <c r="B10" s="9"/>
      <c r="C10" s="2"/>
      <c r="D10" s="246" t="s">
        <v>103</v>
      </c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</row>
    <row r="11" spans="1:24" ht="22.5" customHeight="1">
      <c r="A11" s="9" t="s">
        <v>187</v>
      </c>
      <c r="B11" s="9"/>
      <c r="C11" s="2"/>
      <c r="D11" s="3"/>
      <c r="E11" s="3"/>
      <c r="F11" s="3"/>
      <c r="G11" s="3"/>
      <c r="H11" s="3"/>
      <c r="I11" s="2"/>
      <c r="J11" s="3"/>
      <c r="K11" s="2"/>
      <c r="L11" s="154"/>
      <c r="M11" s="2"/>
      <c r="N11" s="3"/>
      <c r="O11" s="2"/>
      <c r="P11" s="3"/>
      <c r="Q11" s="3"/>
      <c r="R11" s="3"/>
      <c r="S11" s="2"/>
      <c r="T11" s="3"/>
      <c r="U11" s="2"/>
      <c r="V11" s="3"/>
      <c r="W11" s="2"/>
      <c r="X11" s="3"/>
    </row>
    <row r="12" spans="1:24" ht="22.5" customHeight="1">
      <c r="A12" s="9" t="s">
        <v>188</v>
      </c>
      <c r="B12" s="9"/>
      <c r="C12" s="2"/>
      <c r="D12" s="180">
        <v>385715</v>
      </c>
      <c r="E12" s="141"/>
      <c r="F12" s="180">
        <v>84886</v>
      </c>
      <c r="G12" s="141"/>
      <c r="H12" s="180">
        <v>-5697</v>
      </c>
      <c r="I12" s="155"/>
      <c r="J12" s="180">
        <v>17996</v>
      </c>
      <c r="K12" s="155"/>
      <c r="L12" s="190">
        <v>70900</v>
      </c>
      <c r="M12" s="155"/>
      <c r="N12" s="180">
        <v>-325</v>
      </c>
      <c r="O12" s="155"/>
      <c r="P12" s="180">
        <v>-1366</v>
      </c>
      <c r="Q12" s="141"/>
      <c r="R12" s="180">
        <v>-1691</v>
      </c>
      <c r="S12" s="155"/>
      <c r="T12" s="180">
        <f>SUM(D12:P12)</f>
        <v>552109</v>
      </c>
      <c r="U12" s="155"/>
      <c r="V12" s="180">
        <v>0</v>
      </c>
      <c r="W12" s="155"/>
      <c r="X12" s="180">
        <f>SUM(T12:V12)</f>
        <v>552109</v>
      </c>
    </row>
    <row r="13" spans="1:24" s="151" customFormat="1" ht="15" customHeight="1">
      <c r="A13" s="9"/>
      <c r="B13" s="9"/>
      <c r="C13" s="2"/>
      <c r="D13" s="141"/>
      <c r="E13" s="141"/>
      <c r="F13" s="141"/>
      <c r="G13" s="155"/>
      <c r="H13" s="142"/>
      <c r="I13" s="155"/>
      <c r="J13" s="144"/>
      <c r="K13" s="144"/>
      <c r="L13" s="144"/>
      <c r="M13" s="155"/>
      <c r="N13" s="141"/>
      <c r="O13" s="141"/>
      <c r="P13" s="141"/>
      <c r="Q13" s="155"/>
      <c r="R13" s="141"/>
      <c r="S13" s="155"/>
      <c r="T13" s="141"/>
      <c r="U13" s="153"/>
    </row>
    <row r="14" spans="1:24" ht="22">
      <c r="A14" s="9" t="s">
        <v>67</v>
      </c>
      <c r="B14" s="9"/>
      <c r="C14" s="2"/>
      <c r="D14" s="141"/>
      <c r="E14" s="141"/>
      <c r="F14" s="141"/>
      <c r="G14" s="141"/>
      <c r="H14" s="141"/>
      <c r="I14" s="155"/>
      <c r="J14" s="142"/>
      <c r="K14" s="155"/>
      <c r="L14" s="144"/>
      <c r="M14" s="155"/>
      <c r="N14" s="141"/>
      <c r="O14" s="155"/>
      <c r="P14" s="141"/>
      <c r="Q14" s="141"/>
      <c r="R14" s="141"/>
      <c r="S14" s="155"/>
      <c r="T14" s="141"/>
      <c r="U14" s="155"/>
      <c r="V14" s="141"/>
      <c r="W14" s="155"/>
      <c r="X14" s="141"/>
    </row>
    <row r="15" spans="1:24" ht="22">
      <c r="A15" s="157" t="s">
        <v>136</v>
      </c>
      <c r="B15" s="9"/>
      <c r="C15" s="2"/>
      <c r="D15" s="141"/>
      <c r="E15" s="141"/>
      <c r="F15" s="141"/>
      <c r="G15" s="141"/>
      <c r="H15" s="141"/>
      <c r="I15" s="155"/>
      <c r="J15" s="142"/>
      <c r="K15" s="155"/>
      <c r="L15" s="144"/>
      <c r="M15" s="155"/>
      <c r="N15" s="141"/>
      <c r="O15" s="155"/>
      <c r="P15" s="141"/>
      <c r="Q15" s="141"/>
      <c r="R15" s="141"/>
      <c r="S15" s="155"/>
      <c r="T15" s="141"/>
      <c r="U15" s="155"/>
      <c r="V15" s="141"/>
      <c r="W15" s="155"/>
      <c r="X15" s="141"/>
    </row>
    <row r="16" spans="1:24" ht="22">
      <c r="A16" s="158" t="s">
        <v>135</v>
      </c>
      <c r="B16" s="126"/>
      <c r="C16" s="2"/>
      <c r="D16" s="141"/>
      <c r="E16" s="141"/>
      <c r="F16" s="141"/>
      <c r="G16" s="141"/>
      <c r="H16" s="141"/>
      <c r="I16" s="155"/>
      <c r="J16" s="142"/>
      <c r="K16" s="155"/>
      <c r="L16" s="144"/>
      <c r="M16" s="155"/>
      <c r="N16" s="141"/>
      <c r="O16" s="155"/>
      <c r="P16" s="141"/>
      <c r="Q16" s="141"/>
      <c r="R16" s="141"/>
      <c r="S16" s="155"/>
      <c r="T16" s="141"/>
      <c r="U16" s="155"/>
      <c r="V16" s="141"/>
      <c r="W16" s="155"/>
      <c r="X16" s="141"/>
    </row>
    <row r="17" spans="1:24" ht="21.5">
      <c r="A17" s="159" t="s">
        <v>190</v>
      </c>
      <c r="B17" s="160">
        <v>12</v>
      </c>
      <c r="C17" s="2"/>
      <c r="D17" s="67">
        <v>10148</v>
      </c>
      <c r="E17" s="67"/>
      <c r="F17" s="67">
        <v>0</v>
      </c>
      <c r="G17" s="67"/>
      <c r="H17" s="67">
        <v>0</v>
      </c>
      <c r="I17" s="175"/>
      <c r="J17" s="236">
        <v>0</v>
      </c>
      <c r="K17" s="175"/>
      <c r="L17" s="52">
        <v>-10148</v>
      </c>
      <c r="M17" s="175"/>
      <c r="N17" s="67">
        <v>0</v>
      </c>
      <c r="O17" s="175"/>
      <c r="P17" s="67">
        <v>0</v>
      </c>
      <c r="Q17" s="67"/>
      <c r="R17" s="67">
        <v>0</v>
      </c>
      <c r="S17" s="175"/>
      <c r="T17" s="67">
        <f>SUM(D17:P17)</f>
        <v>0</v>
      </c>
      <c r="U17" s="175"/>
      <c r="V17" s="67">
        <v>0</v>
      </c>
      <c r="W17" s="175"/>
      <c r="X17" s="67">
        <f>SUM(T17:V17)</f>
        <v>0</v>
      </c>
    </row>
    <row r="18" spans="1:24" ht="21.5">
      <c r="A18" s="159" t="s">
        <v>191</v>
      </c>
      <c r="B18" s="160">
        <v>17</v>
      </c>
      <c r="C18" s="2"/>
      <c r="D18" s="67">
        <v>0</v>
      </c>
      <c r="E18" s="67"/>
      <c r="F18" s="67">
        <v>0</v>
      </c>
      <c r="G18" s="67"/>
      <c r="H18" s="67">
        <v>0</v>
      </c>
      <c r="I18" s="125"/>
      <c r="J18" s="67">
        <v>0</v>
      </c>
      <c r="K18" s="125"/>
      <c r="L18" s="67">
        <v>-1126</v>
      </c>
      <c r="M18" s="125"/>
      <c r="N18" s="67">
        <v>0</v>
      </c>
      <c r="O18" s="125"/>
      <c r="P18" s="67">
        <v>0</v>
      </c>
      <c r="Q18" s="67"/>
      <c r="R18" s="181">
        <v>0</v>
      </c>
      <c r="S18" s="125"/>
      <c r="T18" s="181">
        <f>SUM(D18:P18)</f>
        <v>-1126</v>
      </c>
      <c r="U18" s="125"/>
      <c r="V18" s="67">
        <v>0</v>
      </c>
      <c r="W18" s="125"/>
      <c r="X18" s="181">
        <f>SUM(T18:V18)</f>
        <v>-1126</v>
      </c>
    </row>
    <row r="19" spans="1:24" ht="22">
      <c r="A19" s="161" t="s">
        <v>138</v>
      </c>
      <c r="B19" s="160"/>
      <c r="C19" s="2"/>
      <c r="D19" s="162"/>
      <c r="E19" s="67"/>
      <c r="F19" s="162"/>
      <c r="G19" s="67"/>
      <c r="H19" s="162"/>
      <c r="I19" s="125"/>
      <c r="J19" s="162"/>
      <c r="K19" s="125"/>
      <c r="L19" s="162"/>
      <c r="M19" s="125"/>
      <c r="N19" s="162"/>
      <c r="O19" s="125"/>
      <c r="P19" s="162"/>
      <c r="Q19" s="67"/>
      <c r="R19" s="162"/>
      <c r="S19" s="125"/>
      <c r="T19" s="162"/>
      <c r="U19" s="125"/>
      <c r="V19" s="162"/>
      <c r="W19" s="125"/>
      <c r="X19" s="162"/>
    </row>
    <row r="20" spans="1:24" ht="22">
      <c r="A20" s="163" t="s">
        <v>135</v>
      </c>
      <c r="B20" s="164"/>
      <c r="C20" s="2"/>
      <c r="D20" s="139">
        <f>SUM(D17:D18)</f>
        <v>10148</v>
      </c>
      <c r="E20" s="165"/>
      <c r="F20" s="139">
        <f>SUM(F17:F18)</f>
        <v>0</v>
      </c>
      <c r="G20" s="156"/>
      <c r="H20" s="139">
        <f>SUM(H17:H18)</f>
        <v>0</v>
      </c>
      <c r="I20" s="125"/>
      <c r="J20" s="139">
        <f>SUM(J17:J18)</f>
        <v>0</v>
      </c>
      <c r="K20" s="125"/>
      <c r="L20" s="139">
        <f>SUM(L17:L18)</f>
        <v>-11274</v>
      </c>
      <c r="M20" s="125"/>
      <c r="N20" s="139">
        <f>SUM(N17:N18)</f>
        <v>0</v>
      </c>
      <c r="O20" s="125"/>
      <c r="P20" s="139">
        <f>SUM(P17:P18)</f>
        <v>0</v>
      </c>
      <c r="Q20" s="165"/>
      <c r="R20" s="139">
        <f>SUM(R17:R18)</f>
        <v>0</v>
      </c>
      <c r="S20" s="125"/>
      <c r="T20" s="139">
        <f>SUM(T17:T18)</f>
        <v>-1126</v>
      </c>
      <c r="U20" s="125"/>
      <c r="V20" s="139">
        <f>SUM(V17:V18)</f>
        <v>0</v>
      </c>
      <c r="W20" s="125"/>
      <c r="X20" s="139">
        <f>SUM(X17:X18)</f>
        <v>-1126</v>
      </c>
    </row>
    <row r="21" spans="1:24" s="151" customFormat="1" ht="14.15" customHeight="1">
      <c r="A21" s="15"/>
      <c r="B21" s="15"/>
      <c r="C21" s="2"/>
      <c r="D21" s="33"/>
      <c r="E21" s="33"/>
      <c r="F21" s="33"/>
      <c r="G21" s="33"/>
      <c r="H21" s="33"/>
      <c r="I21" s="155"/>
      <c r="J21" s="33"/>
      <c r="K21" s="155"/>
      <c r="L21" s="54"/>
      <c r="M21" s="155"/>
      <c r="N21" s="11"/>
      <c r="O21" s="155"/>
      <c r="P21" s="11"/>
      <c r="Q21" s="11"/>
      <c r="R21" s="11"/>
      <c r="S21" s="155"/>
      <c r="T21" s="11"/>
      <c r="U21" s="155"/>
      <c r="V21" s="67"/>
      <c r="W21" s="155"/>
      <c r="X21" s="67"/>
    </row>
    <row r="22" spans="1:24" s="151" customFormat="1" ht="22" hidden="1">
      <c r="A22" s="126" t="s">
        <v>109</v>
      </c>
      <c r="B22" s="15"/>
      <c r="C22" s="2"/>
      <c r="D22" s="33"/>
      <c r="E22" s="33"/>
      <c r="F22" s="33"/>
      <c r="G22" s="33"/>
      <c r="H22" s="33"/>
      <c r="I22" s="155"/>
      <c r="J22" s="33"/>
      <c r="K22" s="155"/>
      <c r="L22" s="54"/>
      <c r="M22" s="155"/>
      <c r="N22" s="11"/>
      <c r="O22" s="155"/>
      <c r="P22" s="11"/>
      <c r="Q22" s="11"/>
      <c r="R22" s="11"/>
      <c r="S22" s="155"/>
      <c r="T22" s="11"/>
      <c r="U22" s="155"/>
      <c r="V22" s="67"/>
      <c r="W22" s="155"/>
      <c r="X22" s="67"/>
    </row>
    <row r="23" spans="1:24" s="151" customFormat="1" ht="22" hidden="1">
      <c r="A23" s="15" t="s">
        <v>110</v>
      </c>
      <c r="B23" s="160">
        <v>4</v>
      </c>
      <c r="C23" s="2"/>
      <c r="D23" s="166">
        <v>0</v>
      </c>
      <c r="E23" s="60"/>
      <c r="F23" s="166">
        <v>0</v>
      </c>
      <c r="G23" s="33"/>
      <c r="H23" s="166"/>
      <c r="I23" s="155"/>
      <c r="J23" s="33">
        <v>0</v>
      </c>
      <c r="K23" s="155"/>
      <c r="L23" s="167">
        <v>0</v>
      </c>
      <c r="M23" s="155"/>
      <c r="N23" s="11">
        <v>0</v>
      </c>
      <c r="O23" s="155"/>
      <c r="P23" s="11">
        <v>0</v>
      </c>
      <c r="Q23" s="11"/>
      <c r="R23" s="184">
        <f>SUM(N23:P23)</f>
        <v>0</v>
      </c>
      <c r="S23" s="155"/>
      <c r="T23" s="185">
        <f>SUM(D23:P23)</f>
        <v>0</v>
      </c>
      <c r="U23" s="155"/>
      <c r="V23" s="67">
        <v>0</v>
      </c>
      <c r="W23" s="155"/>
      <c r="X23" s="181">
        <f>SUM(T23:V23)</f>
        <v>0</v>
      </c>
    </row>
    <row r="24" spans="1:24" s="151" customFormat="1" ht="44" hidden="1">
      <c r="A24" s="168" t="s">
        <v>111</v>
      </c>
      <c r="B24" s="15"/>
      <c r="C24" s="2"/>
      <c r="D24" s="182">
        <f>SUM(D20,D23)</f>
        <v>10148</v>
      </c>
      <c r="E24" s="156"/>
      <c r="F24" s="182">
        <f>SUM(F20,F23)</f>
        <v>0</v>
      </c>
      <c r="G24" s="156"/>
      <c r="H24" s="182">
        <f>SUM(H20,H23)</f>
        <v>0</v>
      </c>
      <c r="I24" s="125"/>
      <c r="J24" s="183">
        <f>SUM(J20,J23)</f>
        <v>0</v>
      </c>
      <c r="K24" s="125"/>
      <c r="L24" s="182">
        <f>SUM(L20,L23)</f>
        <v>-11274</v>
      </c>
      <c r="M24" s="125"/>
      <c r="N24" s="183">
        <f>SUM(N20,N23)</f>
        <v>0</v>
      </c>
      <c r="O24" s="125"/>
      <c r="P24" s="183">
        <f>SUM(P20,P23)</f>
        <v>0</v>
      </c>
      <c r="Q24" s="165"/>
      <c r="R24" s="183">
        <f>SUM(R20,R23)</f>
        <v>0</v>
      </c>
      <c r="S24" s="125"/>
      <c r="T24" s="182">
        <f>SUM(T20,T23)</f>
        <v>-1126</v>
      </c>
      <c r="U24" s="125"/>
      <c r="V24" s="183">
        <f>SUM(V20,V23)</f>
        <v>0</v>
      </c>
      <c r="W24" s="125"/>
      <c r="X24" s="183">
        <f>SUM(X20,X23)</f>
        <v>-1126</v>
      </c>
    </row>
    <row r="25" spans="1:24" s="151" customFormat="1" ht="14.15" hidden="1" customHeight="1">
      <c r="A25" s="15"/>
      <c r="B25" s="15"/>
      <c r="C25" s="2"/>
      <c r="D25" s="33"/>
      <c r="E25" s="33"/>
      <c r="F25" s="33"/>
      <c r="G25" s="33"/>
      <c r="H25" s="33"/>
      <c r="I25" s="155"/>
      <c r="J25" s="33"/>
      <c r="K25" s="155"/>
      <c r="L25" s="54"/>
      <c r="M25" s="155"/>
      <c r="N25" s="11"/>
      <c r="O25" s="155"/>
      <c r="P25" s="11"/>
      <c r="Q25" s="11"/>
      <c r="R25" s="11"/>
      <c r="S25" s="155"/>
      <c r="T25" s="11"/>
      <c r="U25" s="155"/>
      <c r="V25" s="67"/>
      <c r="W25" s="155"/>
      <c r="X25" s="67"/>
    </row>
    <row r="26" spans="1:24" ht="22.5" customHeight="1">
      <c r="A26" s="9" t="s">
        <v>199</v>
      </c>
      <c r="B26" s="9"/>
      <c r="C26" s="2"/>
      <c r="D26" s="11"/>
      <c r="E26" s="11"/>
      <c r="F26" s="11"/>
      <c r="G26" s="11"/>
      <c r="H26" s="11"/>
      <c r="I26" s="146"/>
      <c r="J26" s="11"/>
      <c r="K26" s="15"/>
      <c r="L26" s="148"/>
      <c r="M26" s="15"/>
      <c r="N26" s="67"/>
      <c r="O26" s="15"/>
      <c r="P26" s="67"/>
      <c r="Q26" s="67"/>
      <c r="R26" s="67"/>
      <c r="S26" s="15"/>
      <c r="T26" s="67"/>
      <c r="U26" s="15"/>
      <c r="V26" s="67"/>
      <c r="W26" s="15"/>
      <c r="X26" s="67"/>
    </row>
    <row r="27" spans="1:24" ht="22.5" customHeight="1">
      <c r="A27" s="169" t="s">
        <v>139</v>
      </c>
      <c r="B27" s="170"/>
      <c r="C27" s="2"/>
      <c r="D27" s="36">
        <v>0</v>
      </c>
      <c r="E27" s="36"/>
      <c r="F27" s="36">
        <v>0</v>
      </c>
      <c r="G27" s="36"/>
      <c r="H27" s="36">
        <v>0</v>
      </c>
      <c r="I27" s="171"/>
      <c r="J27" s="36">
        <v>0</v>
      </c>
      <c r="K27" s="11"/>
      <c r="L27" s="186">
        <v>61923</v>
      </c>
      <c r="M27" s="11"/>
      <c r="N27" s="36">
        <v>0</v>
      </c>
      <c r="O27" s="11"/>
      <c r="P27" s="36">
        <v>0</v>
      </c>
      <c r="Q27" s="36"/>
      <c r="R27" s="187">
        <v>0</v>
      </c>
      <c r="S27" s="11"/>
      <c r="T27" s="184">
        <f>SUM(D27:P27)</f>
        <v>61923</v>
      </c>
      <c r="U27" s="11"/>
      <c r="V27" s="187">
        <v>0</v>
      </c>
      <c r="W27" s="11"/>
      <c r="X27" s="184">
        <f>SUM(T27:V27)</f>
        <v>61923</v>
      </c>
    </row>
    <row r="28" spans="1:24" ht="22.5" customHeight="1">
      <c r="A28" s="47" t="s">
        <v>134</v>
      </c>
      <c r="B28" s="172"/>
      <c r="C28" s="2"/>
      <c r="D28" s="67">
        <v>0</v>
      </c>
      <c r="E28" s="67"/>
      <c r="F28" s="67">
        <v>0</v>
      </c>
      <c r="G28" s="67"/>
      <c r="H28" s="67">
        <v>0</v>
      </c>
      <c r="I28" s="171"/>
      <c r="J28" s="67">
        <v>0</v>
      </c>
      <c r="K28" s="11"/>
      <c r="L28" s="67">
        <v>0</v>
      </c>
      <c r="M28" s="11"/>
      <c r="N28" s="184">
        <v>129</v>
      </c>
      <c r="O28" s="11"/>
      <c r="P28" s="11">
        <v>-42683</v>
      </c>
      <c r="Q28" s="11"/>
      <c r="R28" s="184">
        <v>-42554</v>
      </c>
      <c r="S28" s="11"/>
      <c r="T28" s="184">
        <f>SUM(D28:P28)</f>
        <v>-42554</v>
      </c>
      <c r="U28" s="11"/>
      <c r="V28" s="67">
        <v>0</v>
      </c>
      <c r="W28" s="11"/>
      <c r="X28" s="184">
        <f>SUM(T28:V28)</f>
        <v>-42554</v>
      </c>
    </row>
    <row r="29" spans="1:24" ht="22.5" customHeight="1">
      <c r="A29" s="9" t="s">
        <v>140</v>
      </c>
      <c r="B29" s="9" t="s">
        <v>90</v>
      </c>
      <c r="C29" s="2"/>
      <c r="D29" s="183">
        <f>SUM(D27:D28)</f>
        <v>0</v>
      </c>
      <c r="E29" s="165"/>
      <c r="F29" s="183">
        <f>SUM(F27:F28)</f>
        <v>0</v>
      </c>
      <c r="G29" s="165"/>
      <c r="H29" s="183">
        <f>SUM(H27:H28)</f>
        <v>0</v>
      </c>
      <c r="I29" s="171"/>
      <c r="J29" s="183">
        <f>SUM(J27:J28)</f>
        <v>0</v>
      </c>
      <c r="K29" s="15"/>
      <c r="L29" s="188">
        <f>SUM(L27:L28)</f>
        <v>61923</v>
      </c>
      <c r="M29" s="15"/>
      <c r="N29" s="188">
        <f>SUM(N27:N28)</f>
        <v>129</v>
      </c>
      <c r="O29" s="15"/>
      <c r="P29" s="188">
        <f>SUM(P27:P28)</f>
        <v>-42683</v>
      </c>
      <c r="Q29" s="173"/>
      <c r="R29" s="188">
        <f>SUM(R27:R28)</f>
        <v>-42554</v>
      </c>
      <c r="S29" s="15"/>
      <c r="T29" s="188">
        <f>SUM(T27:T28)</f>
        <v>19369</v>
      </c>
      <c r="U29" s="15"/>
      <c r="V29" s="183">
        <f>SUM(V27:V28)</f>
        <v>0</v>
      </c>
      <c r="W29" s="15"/>
      <c r="X29" s="188">
        <f>SUM(X27:X28)</f>
        <v>19369</v>
      </c>
    </row>
    <row r="30" spans="1:24" s="151" customFormat="1" ht="14.15" customHeight="1">
      <c r="A30" s="15"/>
      <c r="B30" s="15"/>
      <c r="C30" s="2"/>
      <c r="D30" s="33"/>
      <c r="E30" s="33"/>
      <c r="F30" s="33"/>
      <c r="G30" s="33"/>
      <c r="H30" s="33"/>
      <c r="I30" s="155"/>
      <c r="J30" s="33"/>
      <c r="K30" s="155"/>
      <c r="L30" s="174"/>
      <c r="M30" s="155"/>
      <c r="N30" s="11"/>
      <c r="O30" s="155"/>
      <c r="P30" s="11"/>
      <c r="Q30" s="11"/>
      <c r="R30" s="11"/>
      <c r="S30" s="155"/>
      <c r="T30" s="11"/>
      <c r="U30" s="155"/>
      <c r="V30" s="67"/>
      <c r="W30" s="155"/>
      <c r="X30" s="67"/>
    </row>
    <row r="31" spans="1:24" ht="22.5" customHeight="1">
      <c r="A31" s="170" t="s">
        <v>68</v>
      </c>
      <c r="B31" s="160">
        <v>13</v>
      </c>
      <c r="C31" s="2"/>
      <c r="D31" s="166">
        <v>0</v>
      </c>
      <c r="E31" s="60"/>
      <c r="F31" s="166">
        <v>0</v>
      </c>
      <c r="G31" s="60"/>
      <c r="H31" s="166">
        <v>0</v>
      </c>
      <c r="I31" s="155"/>
      <c r="J31" s="166">
        <v>3177</v>
      </c>
      <c r="K31" s="175"/>
      <c r="L31" s="176">
        <v>-3177</v>
      </c>
      <c r="M31" s="155"/>
      <c r="N31" s="166">
        <v>0</v>
      </c>
      <c r="O31" s="155"/>
      <c r="P31" s="166">
        <v>0</v>
      </c>
      <c r="Q31" s="60"/>
      <c r="R31" s="185">
        <f>SUM(N31:P31)</f>
        <v>0</v>
      </c>
      <c r="S31" s="155"/>
      <c r="T31" s="185">
        <f>SUM(D31:P31)</f>
        <v>0</v>
      </c>
      <c r="U31" s="155"/>
      <c r="V31" s="166">
        <v>0</v>
      </c>
      <c r="W31" s="155"/>
      <c r="X31" s="189">
        <f>SUM(T31:V31)</f>
        <v>0</v>
      </c>
    </row>
    <row r="32" spans="1:24" s="151" customFormat="1" ht="14.15" customHeight="1">
      <c r="A32" s="15"/>
      <c r="B32" s="15"/>
      <c r="C32" s="2"/>
      <c r="D32" s="33"/>
      <c r="E32" s="33"/>
      <c r="F32" s="33"/>
      <c r="G32" s="33"/>
      <c r="H32" s="33"/>
      <c r="I32" s="155"/>
      <c r="J32" s="33"/>
      <c r="K32" s="155"/>
      <c r="L32" s="174"/>
      <c r="M32" s="155"/>
      <c r="N32" s="11"/>
      <c r="O32" s="155"/>
      <c r="P32" s="11"/>
      <c r="Q32" s="11"/>
      <c r="R32" s="11"/>
      <c r="S32" s="155"/>
      <c r="T32" s="11"/>
      <c r="U32" s="155"/>
      <c r="V32" s="67"/>
      <c r="W32" s="155"/>
      <c r="X32" s="67"/>
    </row>
    <row r="33" spans="1:24" ht="22.5" customHeight="1" thickBot="1">
      <c r="A33" s="9" t="s">
        <v>189</v>
      </c>
      <c r="B33" s="9"/>
      <c r="C33" s="2"/>
      <c r="D33" s="73">
        <f>SUM(D12,D29,D20,D31)</f>
        <v>395863</v>
      </c>
      <c r="E33" s="30"/>
      <c r="F33" s="73">
        <f>SUM(F12,F29,F20,F31)</f>
        <v>84886</v>
      </c>
      <c r="G33" s="30"/>
      <c r="H33" s="73">
        <f>SUM(H12,H29,H20,H31)</f>
        <v>-5697</v>
      </c>
      <c r="I33" s="178"/>
      <c r="J33" s="73">
        <f>SUM(J12,J29,J20,J31)</f>
        <v>21173</v>
      </c>
      <c r="K33" s="178"/>
      <c r="L33" s="73">
        <f>SUM(L12,L29,L20,L31)</f>
        <v>118372</v>
      </c>
      <c r="M33" s="178"/>
      <c r="N33" s="73">
        <f>SUM(N12,N29,N20,N31)</f>
        <v>-196</v>
      </c>
      <c r="O33" s="178"/>
      <c r="P33" s="73">
        <f>SUM(P12,P29,P24,P31)</f>
        <v>-44049</v>
      </c>
      <c r="Q33" s="30"/>
      <c r="R33" s="73">
        <f>SUM(R12,R29,R24,R31)</f>
        <v>-44245</v>
      </c>
      <c r="S33" s="178"/>
      <c r="T33" s="73">
        <f>SUM(T12,T29,T20,T31)</f>
        <v>570352</v>
      </c>
      <c r="U33" s="178"/>
      <c r="V33" s="73">
        <f>SUM(V12,V29,V20,V31)</f>
        <v>0</v>
      </c>
      <c r="W33" s="178"/>
      <c r="X33" s="73">
        <f>SUM(X12,X29,X20,X31)</f>
        <v>570352</v>
      </c>
    </row>
    <row r="34" spans="1:24" ht="22.5" customHeight="1" thickTop="1"/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9" firstPageNumber="13" fitToHeight="0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New,Regular"&amp;16หมายเหตุประกอบงบการเงินเป็นส่วนหนึ่งของงบการเงินนี้&amp;15
&amp;C&amp;"Angsana New,Regular"&amp;16&amp;P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C1266-2212-4AB3-B57F-CBACD832A851}">
  <sheetPr>
    <tabColor theme="1"/>
    <pageSetUpPr fitToPage="1"/>
  </sheetPr>
  <dimension ref="A1:P27"/>
  <sheetViews>
    <sheetView zoomScaleNormal="100" zoomScaleSheetLayoutView="100" workbookViewId="0"/>
  </sheetViews>
  <sheetFormatPr defaultColWidth="8.81640625" defaultRowHeight="22.5" customHeight="1"/>
  <cols>
    <col min="1" max="1" width="61" style="37" customWidth="1"/>
    <col min="2" max="2" width="1.1796875" style="37" customWidth="1"/>
    <col min="3" max="3" width="8.54296875" style="37" customWidth="1"/>
    <col min="4" max="4" width="1.1796875" style="37" customWidth="1"/>
    <col min="5" max="5" width="13.54296875" style="128" customWidth="1"/>
    <col min="6" max="6" width="1.1796875" style="37" customWidth="1"/>
    <col min="7" max="7" width="13.54296875" style="128" customWidth="1"/>
    <col min="8" max="8" width="1.1796875" style="37" customWidth="1"/>
    <col min="9" max="9" width="13.54296875" style="199" customWidth="1"/>
    <col min="10" max="10" width="1.1796875" style="37" customWidth="1"/>
    <col min="11" max="11" width="13.54296875" style="128" customWidth="1"/>
    <col min="12" max="12" width="1.1796875" style="37" customWidth="1"/>
    <col min="13" max="13" width="13.54296875" style="128" customWidth="1"/>
    <col min="14" max="14" width="1.1796875" style="37" customWidth="1"/>
    <col min="15" max="18" width="15.81640625" style="37" customWidth="1"/>
    <col min="19" max="16384" width="8.81640625" style="37"/>
  </cols>
  <sheetData>
    <row r="1" spans="1:16" s="195" customFormat="1" ht="21" customHeight="1">
      <c r="A1" s="1" t="s">
        <v>182</v>
      </c>
      <c r="B1" s="191"/>
      <c r="C1" s="191"/>
      <c r="D1" s="191"/>
      <c r="E1" s="192"/>
      <c r="F1" s="191"/>
      <c r="G1" s="192"/>
      <c r="H1" s="145"/>
      <c r="I1" s="193"/>
      <c r="J1" s="194"/>
      <c r="K1" s="192"/>
      <c r="L1" s="194"/>
      <c r="M1" s="192"/>
      <c r="N1" s="194"/>
    </row>
    <row r="2" spans="1:16" s="195" customFormat="1" ht="21" customHeight="1">
      <c r="A2" s="145" t="s">
        <v>170</v>
      </c>
      <c r="B2" s="191"/>
      <c r="C2" s="191"/>
      <c r="D2" s="191"/>
      <c r="E2" s="192"/>
      <c r="F2" s="191"/>
      <c r="G2" s="192"/>
      <c r="H2" s="145"/>
      <c r="I2" s="193"/>
      <c r="J2" s="145"/>
      <c r="K2" s="192"/>
      <c r="L2" s="145"/>
      <c r="M2" s="192"/>
      <c r="N2" s="145"/>
    </row>
    <row r="3" spans="1:16" ht="9" customHeight="1">
      <c r="A3" s="7"/>
      <c r="B3" s="8"/>
      <c r="C3" s="8"/>
      <c r="D3" s="8"/>
      <c r="E3" s="141"/>
      <c r="F3" s="8"/>
      <c r="G3" s="141"/>
      <c r="H3" s="9"/>
      <c r="I3" s="142"/>
      <c r="J3" s="9"/>
      <c r="K3" s="141"/>
      <c r="L3" s="9"/>
      <c r="M3" s="141"/>
      <c r="N3" s="9"/>
    </row>
    <row r="4" spans="1:16" ht="21" customHeight="1">
      <c r="A4" s="7"/>
      <c r="B4" s="8"/>
      <c r="C4" s="8"/>
      <c r="D4" s="8"/>
      <c r="E4" s="242" t="s">
        <v>1</v>
      </c>
      <c r="F4" s="242"/>
      <c r="G4" s="242"/>
      <c r="H4" s="242"/>
      <c r="I4" s="242"/>
      <c r="J4" s="242"/>
      <c r="K4" s="242"/>
      <c r="L4" s="242"/>
      <c r="M4" s="242"/>
      <c r="N4" s="6"/>
    </row>
    <row r="5" spans="1:16" ht="21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1" t="s">
        <v>54</v>
      </c>
      <c r="N5" s="8"/>
      <c r="O5" s="8"/>
      <c r="P5" s="6"/>
    </row>
    <row r="6" spans="1:16" ht="21" customHeight="1">
      <c r="A6" s="7"/>
      <c r="B6" s="8"/>
      <c r="C6" s="8"/>
      <c r="D6" s="8"/>
      <c r="E6" s="196"/>
      <c r="F6" s="8"/>
      <c r="G6" s="196"/>
      <c r="H6" s="8"/>
      <c r="I6" s="244" t="s">
        <v>31</v>
      </c>
      <c r="J6" s="244"/>
      <c r="K6" s="244"/>
      <c r="L6" s="146"/>
      <c r="M6" s="147" t="s">
        <v>55</v>
      </c>
      <c r="N6" s="146"/>
      <c r="O6" s="196"/>
      <c r="P6" s="6"/>
    </row>
    <row r="7" spans="1:16" ht="21" customHeight="1">
      <c r="A7" s="9"/>
      <c r="B7" s="9"/>
      <c r="C7" s="9"/>
      <c r="D7" s="9"/>
      <c r="E7" s="11"/>
      <c r="F7" s="9"/>
      <c r="G7" s="11" t="s">
        <v>174</v>
      </c>
      <c r="H7" s="14"/>
      <c r="I7" s="152"/>
      <c r="J7" s="14"/>
      <c r="K7" s="141"/>
      <c r="L7" s="141"/>
      <c r="M7" s="11" t="s">
        <v>92</v>
      </c>
      <c r="N7" s="141"/>
      <c r="O7" s="11" t="s">
        <v>56</v>
      </c>
      <c r="P7" s="6"/>
    </row>
    <row r="8" spans="1:16" ht="21" customHeight="1">
      <c r="A8" s="9"/>
      <c r="B8" s="9"/>
      <c r="C8" s="9"/>
      <c r="D8" s="9"/>
      <c r="E8" s="11" t="s">
        <v>167</v>
      </c>
      <c r="F8" s="9"/>
      <c r="G8" s="11" t="s">
        <v>175</v>
      </c>
      <c r="H8" s="14"/>
      <c r="I8" s="152" t="s">
        <v>59</v>
      </c>
      <c r="J8" s="14"/>
      <c r="K8" s="141"/>
      <c r="L8" s="141"/>
      <c r="M8" s="149" t="s">
        <v>123</v>
      </c>
      <c r="N8" s="141"/>
      <c r="O8" s="11" t="s">
        <v>57</v>
      </c>
      <c r="P8" s="6"/>
    </row>
    <row r="9" spans="1:16" ht="21" customHeight="1">
      <c r="A9" s="9"/>
      <c r="B9" s="2"/>
      <c r="C9" s="2" t="s">
        <v>4</v>
      </c>
      <c r="D9" s="2"/>
      <c r="E9" s="11" t="s">
        <v>62</v>
      </c>
      <c r="F9" s="2"/>
      <c r="G9" s="11" t="s">
        <v>176</v>
      </c>
      <c r="H9" s="14"/>
      <c r="I9" s="152" t="s">
        <v>63</v>
      </c>
      <c r="J9" s="14"/>
      <c r="K9" s="11" t="s">
        <v>64</v>
      </c>
      <c r="L9" s="11"/>
      <c r="M9" s="11" t="s">
        <v>124</v>
      </c>
      <c r="N9" s="11"/>
      <c r="O9" s="11" t="s">
        <v>60</v>
      </c>
      <c r="P9" s="6"/>
    </row>
    <row r="10" spans="1:16" ht="21" customHeight="1">
      <c r="A10" s="9"/>
      <c r="B10" s="2"/>
      <c r="C10" s="2"/>
      <c r="D10" s="2"/>
      <c r="E10" s="246" t="s">
        <v>103</v>
      </c>
      <c r="F10" s="246"/>
      <c r="G10" s="246"/>
      <c r="H10" s="246"/>
      <c r="I10" s="246"/>
      <c r="J10" s="246"/>
      <c r="K10" s="246"/>
      <c r="L10" s="246"/>
      <c r="M10" s="246"/>
      <c r="N10" s="246"/>
      <c r="O10" s="246"/>
    </row>
    <row r="11" spans="1:16" ht="21" customHeight="1">
      <c r="A11" s="9" t="s">
        <v>171</v>
      </c>
      <c r="B11" s="2"/>
      <c r="C11" s="2"/>
      <c r="D11" s="2"/>
      <c r="E11" s="3"/>
      <c r="F11" s="2"/>
      <c r="G11" s="3"/>
      <c r="H11" s="2"/>
      <c r="I11" s="3"/>
      <c r="J11" s="2"/>
      <c r="K11" s="3"/>
      <c r="L11" s="2"/>
      <c r="M11" s="3"/>
      <c r="N11" s="2"/>
    </row>
    <row r="12" spans="1:16" ht="21" customHeight="1">
      <c r="A12" s="9" t="s">
        <v>172</v>
      </c>
      <c r="B12" s="2"/>
      <c r="C12" s="2"/>
      <c r="D12" s="2"/>
      <c r="E12" s="141">
        <v>270000</v>
      </c>
      <c r="F12" s="2"/>
      <c r="G12" s="141">
        <v>0</v>
      </c>
      <c r="H12" s="141"/>
      <c r="I12" s="141">
        <v>15714</v>
      </c>
      <c r="J12" s="141"/>
      <c r="K12" s="141">
        <v>38961</v>
      </c>
      <c r="L12" s="141"/>
      <c r="M12" s="141">
        <v>-505</v>
      </c>
      <c r="N12" s="141"/>
      <c r="O12" s="180">
        <f>SUM(E12:M12)</f>
        <v>324170</v>
      </c>
    </row>
    <row r="13" spans="1:16" s="151" customFormat="1" ht="9.65" customHeight="1">
      <c r="A13" s="15"/>
      <c r="B13" s="2"/>
      <c r="C13" s="2"/>
      <c r="D13" s="2"/>
      <c r="E13" s="114"/>
      <c r="F13" s="2"/>
      <c r="G13" s="114"/>
      <c r="H13" s="155"/>
      <c r="I13" s="114"/>
      <c r="J13" s="155"/>
      <c r="K13" s="114"/>
      <c r="L13" s="155"/>
      <c r="M13" s="114"/>
      <c r="N13" s="155"/>
    </row>
    <row r="14" spans="1:16" ht="21" customHeight="1">
      <c r="A14" s="9" t="s">
        <v>67</v>
      </c>
      <c r="B14" s="2"/>
      <c r="C14" s="2"/>
      <c r="D14" s="2"/>
      <c r="E14" s="141"/>
      <c r="F14" s="2"/>
      <c r="G14" s="141"/>
      <c r="H14" s="155"/>
      <c r="I14" s="142"/>
      <c r="J14" s="155"/>
      <c r="K14" s="141"/>
      <c r="L14" s="155"/>
      <c r="M14" s="141"/>
      <c r="N14" s="155"/>
    </row>
    <row r="15" spans="1:16" ht="21" customHeight="1">
      <c r="A15" s="157" t="s">
        <v>157</v>
      </c>
      <c r="B15" s="2"/>
      <c r="C15" s="2"/>
      <c r="D15" s="2"/>
      <c r="E15" s="141"/>
      <c r="F15" s="2"/>
      <c r="G15" s="141"/>
      <c r="H15" s="155"/>
      <c r="I15" s="142"/>
      <c r="J15" s="155"/>
      <c r="K15" s="141"/>
      <c r="L15" s="155"/>
      <c r="M15" s="141"/>
      <c r="N15" s="155"/>
    </row>
    <row r="16" spans="1:16" ht="21" customHeight="1">
      <c r="A16" s="47" t="s">
        <v>137</v>
      </c>
      <c r="B16" s="2"/>
      <c r="C16" s="13">
        <v>12</v>
      </c>
      <c r="D16" s="2"/>
      <c r="E16" s="67">
        <v>115715</v>
      </c>
      <c r="F16" s="67"/>
      <c r="G16" s="67">
        <v>84886</v>
      </c>
      <c r="H16" s="175"/>
      <c r="I16" s="67">
        <v>0</v>
      </c>
      <c r="J16" s="67"/>
      <c r="K16" s="114">
        <v>0</v>
      </c>
      <c r="L16" s="155"/>
      <c r="M16" s="114">
        <v>0</v>
      </c>
      <c r="N16" s="155"/>
      <c r="O16" s="181">
        <f>SUM(E16:M16)</f>
        <v>200601</v>
      </c>
    </row>
    <row r="17" spans="1:15" ht="21" customHeight="1">
      <c r="A17" s="157" t="s">
        <v>158</v>
      </c>
      <c r="B17" s="2"/>
      <c r="C17" s="2"/>
      <c r="D17" s="2"/>
      <c r="E17" s="200">
        <f>SUM(E16:E16)</f>
        <v>115715</v>
      </c>
      <c r="F17" s="2"/>
      <c r="G17" s="200">
        <f>SUM(G16:G16)</f>
        <v>84886</v>
      </c>
      <c r="H17" s="155"/>
      <c r="I17" s="200">
        <f>SUM(I16:I16)</f>
        <v>0</v>
      </c>
      <c r="J17" s="155"/>
      <c r="K17" s="200">
        <f>SUM(K16:K16)</f>
        <v>0</v>
      </c>
      <c r="L17" s="155"/>
      <c r="M17" s="200">
        <f>SUM(M16:M16)</f>
        <v>0</v>
      </c>
      <c r="N17" s="155"/>
      <c r="O17" s="200">
        <f>SUM(O16:O16)</f>
        <v>200601</v>
      </c>
    </row>
    <row r="18" spans="1:15" s="151" customFormat="1" ht="10" customHeight="1">
      <c r="A18" s="15"/>
      <c r="B18" s="2"/>
      <c r="C18" s="2"/>
      <c r="D18" s="2"/>
      <c r="E18" s="114"/>
      <c r="F18" s="2"/>
      <c r="G18" s="114"/>
      <c r="H18" s="155"/>
      <c r="I18" s="114"/>
      <c r="J18" s="155"/>
      <c r="K18" s="114"/>
      <c r="L18" s="155"/>
      <c r="M18" s="114"/>
      <c r="N18" s="155"/>
      <c r="O18" s="67"/>
    </row>
    <row r="19" spans="1:15" ht="21" customHeight="1">
      <c r="A19" s="9" t="s">
        <v>199</v>
      </c>
      <c r="B19" s="2"/>
      <c r="C19" s="2"/>
      <c r="D19" s="2"/>
      <c r="E19" s="11"/>
      <c r="F19" s="2"/>
      <c r="G19" s="11"/>
      <c r="H19" s="146"/>
      <c r="I19" s="81"/>
      <c r="J19" s="15"/>
      <c r="K19" s="67"/>
      <c r="L19" s="15"/>
      <c r="M19" s="67"/>
      <c r="N19" s="15"/>
      <c r="O19" s="67"/>
    </row>
    <row r="20" spans="1:15" ht="21" customHeight="1">
      <c r="A20" s="169" t="s">
        <v>139</v>
      </c>
      <c r="B20" s="2"/>
      <c r="C20" s="2"/>
      <c r="D20" s="2"/>
      <c r="E20" s="67">
        <v>0</v>
      </c>
      <c r="F20" s="2"/>
      <c r="G20" s="67">
        <v>0</v>
      </c>
      <c r="H20" s="197"/>
      <c r="I20" s="67">
        <v>0</v>
      </c>
      <c r="J20" s="15"/>
      <c r="K20" s="201">
        <v>45632</v>
      </c>
      <c r="L20" s="15"/>
      <c r="M20" s="152">
        <v>0</v>
      </c>
      <c r="N20" s="15"/>
      <c r="O20" s="181">
        <f>SUM(E20:M20)</f>
        <v>45632</v>
      </c>
    </row>
    <row r="21" spans="1:15" ht="22.5" customHeight="1">
      <c r="A21" s="47" t="s">
        <v>134</v>
      </c>
      <c r="B21" s="2"/>
      <c r="C21" s="2"/>
      <c r="D21" s="2"/>
      <c r="E21" s="67">
        <v>0</v>
      </c>
      <c r="F21" s="2"/>
      <c r="G21" s="67">
        <v>0</v>
      </c>
      <c r="H21" s="197"/>
      <c r="I21" s="67">
        <v>0</v>
      </c>
      <c r="J21" s="15"/>
      <c r="K21" s="114">
        <v>-558</v>
      </c>
      <c r="L21" s="15"/>
      <c r="M21" s="114">
        <v>-861</v>
      </c>
      <c r="N21" s="15"/>
      <c r="O21" s="136">
        <f>SUM(E21:M21)</f>
        <v>-1419</v>
      </c>
    </row>
    <row r="22" spans="1:15" ht="21" customHeight="1">
      <c r="A22" s="9" t="s">
        <v>140</v>
      </c>
      <c r="B22" s="2"/>
      <c r="C22" s="2"/>
      <c r="D22" s="2"/>
      <c r="E22" s="183">
        <f>SUM(E20:E21)</f>
        <v>0</v>
      </c>
      <c r="F22" s="2"/>
      <c r="G22" s="183">
        <f>SUM(G20:G21)</f>
        <v>0</v>
      </c>
      <c r="H22" s="198"/>
      <c r="I22" s="183">
        <f>SUM(I20:I21)</f>
        <v>0</v>
      </c>
      <c r="J22" s="15"/>
      <c r="K22" s="183">
        <f>SUM(K20:K21)</f>
        <v>45074</v>
      </c>
      <c r="L22" s="15"/>
      <c r="M22" s="183">
        <f>SUM(M20:M21)</f>
        <v>-861</v>
      </c>
      <c r="N22" s="15"/>
      <c r="O22" s="183">
        <f>SUM(O20:O21)</f>
        <v>44213</v>
      </c>
    </row>
    <row r="23" spans="1:15" s="151" customFormat="1" ht="9.65" customHeight="1">
      <c r="A23" s="15"/>
      <c r="B23" s="2"/>
      <c r="C23" s="2"/>
      <c r="D23" s="2"/>
      <c r="E23" s="114"/>
      <c r="F23" s="2"/>
      <c r="G23" s="114"/>
      <c r="H23" s="155"/>
      <c r="I23" s="114"/>
      <c r="J23" s="155"/>
      <c r="K23" s="114"/>
      <c r="L23" s="155"/>
      <c r="M23" s="114"/>
      <c r="N23" s="155"/>
      <c r="O23" s="67"/>
    </row>
    <row r="24" spans="1:15" ht="21" customHeight="1">
      <c r="A24" s="15" t="s">
        <v>68</v>
      </c>
      <c r="B24" s="2"/>
      <c r="C24" s="13">
        <v>13</v>
      </c>
      <c r="D24" s="2"/>
      <c r="E24" s="177">
        <v>0</v>
      </c>
      <c r="F24" s="2"/>
      <c r="G24" s="177">
        <v>0</v>
      </c>
      <c r="H24" s="155"/>
      <c r="I24" s="177">
        <v>2282</v>
      </c>
      <c r="J24" s="155"/>
      <c r="K24" s="189">
        <f>-I24</f>
        <v>-2282</v>
      </c>
      <c r="L24" s="155"/>
      <c r="M24" s="177">
        <v>0</v>
      </c>
      <c r="N24" s="155"/>
      <c r="O24" s="189">
        <f>SUM(E24:M24)</f>
        <v>0</v>
      </c>
    </row>
    <row r="25" spans="1:15" s="151" customFormat="1" ht="9.65" customHeight="1">
      <c r="A25" s="15"/>
      <c r="B25" s="2"/>
      <c r="C25" s="2"/>
      <c r="D25" s="2"/>
      <c r="E25" s="114"/>
      <c r="F25" s="2"/>
      <c r="G25" s="114"/>
      <c r="H25" s="155"/>
      <c r="I25" s="114"/>
      <c r="J25" s="155"/>
      <c r="K25" s="114"/>
      <c r="L25" s="155"/>
      <c r="M25" s="114"/>
      <c r="N25" s="155"/>
      <c r="O25" s="67"/>
    </row>
    <row r="26" spans="1:15" ht="21" customHeight="1" thickBot="1">
      <c r="A26" s="9" t="s">
        <v>173</v>
      </c>
      <c r="B26" s="2"/>
      <c r="C26" s="2"/>
      <c r="D26" s="2"/>
      <c r="E26" s="202">
        <f>SUM(E12,E17,E22,E24)</f>
        <v>385715</v>
      </c>
      <c r="F26" s="2"/>
      <c r="G26" s="202">
        <f>SUM(G12,G17,G22,G24)</f>
        <v>84886</v>
      </c>
      <c r="H26" s="198"/>
      <c r="I26" s="202">
        <f>SUM(I12,I17,I22,I24)</f>
        <v>17996</v>
      </c>
      <c r="J26" s="178"/>
      <c r="K26" s="202">
        <f>SUM(K12,K17,K22,K24)</f>
        <v>81753</v>
      </c>
      <c r="L26" s="178"/>
      <c r="M26" s="202">
        <f>SUM(M12,M17,M22,M24)</f>
        <v>-1366</v>
      </c>
      <c r="N26" s="178"/>
      <c r="O26" s="202">
        <f>SUM(O12,O17,O22,O24)</f>
        <v>568984</v>
      </c>
    </row>
    <row r="27" spans="1:15" ht="22.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E4:M4"/>
    <mergeCell ref="I6:K6"/>
    <mergeCell ref="E10:O10"/>
  </mergeCells>
  <pageMargins left="0.5" right="0.5" top="0.48" bottom="0.4" header="0.5" footer="0.4"/>
  <pageSetup paperSize="9" scale="84" firstPageNumber="14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New,Regular"&amp;16&amp;P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0824-5FF2-4934-8003-615F2192D95B}">
  <sheetPr>
    <tabColor theme="1"/>
    <pageSetUpPr fitToPage="1"/>
  </sheetPr>
  <dimension ref="A1:P28"/>
  <sheetViews>
    <sheetView zoomScaleNormal="100" zoomScaleSheetLayoutView="100" workbookViewId="0"/>
  </sheetViews>
  <sheetFormatPr defaultColWidth="8.81640625" defaultRowHeight="22.5" customHeight="1"/>
  <cols>
    <col min="1" max="1" width="61" style="37" customWidth="1"/>
    <col min="2" max="2" width="1.1796875" style="37" customWidth="1"/>
    <col min="3" max="3" width="8.54296875" style="37" customWidth="1"/>
    <col min="4" max="4" width="1.1796875" style="37" customWidth="1"/>
    <col min="5" max="5" width="13.54296875" style="128" customWidth="1"/>
    <col min="6" max="6" width="1.1796875" style="128" customWidth="1"/>
    <col min="7" max="7" width="13.54296875" style="128" customWidth="1"/>
    <col min="8" max="8" width="1.1796875" style="37" customWidth="1"/>
    <col min="9" max="9" width="13.54296875" style="199" customWidth="1"/>
    <col min="10" max="10" width="1.1796875" style="37" customWidth="1"/>
    <col min="11" max="11" width="13.54296875" style="128" customWidth="1"/>
    <col min="12" max="12" width="1.1796875" style="37" customWidth="1"/>
    <col min="13" max="13" width="13.54296875" style="128" customWidth="1"/>
    <col min="14" max="14" width="1.1796875" style="37" customWidth="1"/>
    <col min="15" max="15" width="15.81640625" style="37" customWidth="1"/>
    <col min="16" max="16" width="15.81640625" style="6" customWidth="1"/>
    <col min="17" max="18" width="15.81640625" style="37" customWidth="1"/>
    <col min="19" max="16384" width="8.81640625" style="37"/>
  </cols>
  <sheetData>
    <row r="1" spans="1:16" s="195" customFormat="1" ht="21" customHeight="1">
      <c r="A1" s="1" t="s">
        <v>182</v>
      </c>
      <c r="B1" s="191"/>
      <c r="C1" s="191"/>
      <c r="D1" s="191"/>
      <c r="E1" s="192"/>
      <c r="F1" s="192"/>
      <c r="G1" s="192"/>
      <c r="H1" s="145"/>
      <c r="I1" s="193"/>
      <c r="J1" s="194"/>
      <c r="K1" s="192"/>
      <c r="L1" s="194"/>
      <c r="M1" s="192"/>
      <c r="N1" s="194"/>
      <c r="P1" s="203"/>
    </row>
    <row r="2" spans="1:16" s="195" customFormat="1" ht="21" customHeight="1">
      <c r="A2" s="145" t="s">
        <v>170</v>
      </c>
      <c r="B2" s="191"/>
      <c r="C2" s="191"/>
      <c r="D2" s="191"/>
      <c r="E2" s="192"/>
      <c r="F2" s="192"/>
      <c r="G2" s="192"/>
      <c r="H2" s="145"/>
      <c r="I2" s="193"/>
      <c r="J2" s="145"/>
      <c r="K2" s="192"/>
      <c r="L2" s="145"/>
      <c r="M2" s="192"/>
      <c r="N2" s="145"/>
      <c r="P2" s="203"/>
    </row>
    <row r="3" spans="1:16" ht="9" customHeight="1">
      <c r="A3" s="7"/>
      <c r="B3" s="8"/>
      <c r="C3" s="8"/>
      <c r="D3" s="8"/>
      <c r="E3" s="141"/>
      <c r="F3" s="141"/>
      <c r="G3" s="141"/>
      <c r="H3" s="9"/>
      <c r="I3" s="142"/>
      <c r="J3" s="9"/>
      <c r="K3" s="141"/>
      <c r="L3" s="9"/>
      <c r="M3" s="141"/>
      <c r="N3" s="9"/>
    </row>
    <row r="4" spans="1:16" ht="21" customHeight="1">
      <c r="A4" s="7"/>
      <c r="B4" s="8"/>
      <c r="C4" s="8"/>
      <c r="D4" s="8"/>
      <c r="E4" s="242" t="s">
        <v>1</v>
      </c>
      <c r="F4" s="242"/>
      <c r="G4" s="242"/>
      <c r="H4" s="242"/>
      <c r="I4" s="242"/>
      <c r="J4" s="242"/>
      <c r="K4" s="242"/>
      <c r="L4" s="242"/>
      <c r="M4" s="242"/>
      <c r="N4" s="6"/>
    </row>
    <row r="5" spans="1:16" ht="21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1" t="s">
        <v>54</v>
      </c>
      <c r="N5" s="8"/>
      <c r="O5" s="8"/>
    </row>
    <row r="6" spans="1:16" ht="21" customHeight="1">
      <c r="A6" s="7"/>
      <c r="B6" s="8"/>
      <c r="C6" s="8"/>
      <c r="D6" s="8"/>
      <c r="E6" s="196"/>
      <c r="F6" s="196"/>
      <c r="G6" s="196"/>
      <c r="H6" s="8"/>
      <c r="I6" s="244" t="s">
        <v>31</v>
      </c>
      <c r="J6" s="244"/>
      <c r="K6" s="244"/>
      <c r="L6" s="146"/>
      <c r="M6" s="147" t="s">
        <v>55</v>
      </c>
      <c r="N6" s="146"/>
      <c r="O6" s="196"/>
    </row>
    <row r="7" spans="1:16" ht="21" customHeight="1">
      <c r="A7" s="9"/>
      <c r="B7" s="9"/>
      <c r="C7" s="9"/>
      <c r="D7" s="9"/>
      <c r="E7" s="11"/>
      <c r="F7" s="11"/>
      <c r="G7" s="11" t="s">
        <v>174</v>
      </c>
      <c r="H7" s="14"/>
      <c r="I7" s="152"/>
      <c r="J7" s="14"/>
      <c r="K7" s="141"/>
      <c r="L7" s="141"/>
      <c r="M7" s="11" t="s">
        <v>92</v>
      </c>
      <c r="N7" s="141"/>
      <c r="O7" s="11" t="s">
        <v>56</v>
      </c>
    </row>
    <row r="8" spans="1:16" ht="21" customHeight="1">
      <c r="A8" s="9"/>
      <c r="B8" s="9"/>
      <c r="C8" s="9"/>
      <c r="D8" s="9"/>
      <c r="E8" s="11" t="s">
        <v>167</v>
      </c>
      <c r="F8" s="11"/>
      <c r="G8" s="11" t="s">
        <v>175</v>
      </c>
      <c r="H8" s="14"/>
      <c r="I8" s="152" t="s">
        <v>59</v>
      </c>
      <c r="J8" s="14"/>
      <c r="K8" s="141"/>
      <c r="L8" s="141"/>
      <c r="M8" s="149" t="s">
        <v>123</v>
      </c>
      <c r="N8" s="141"/>
      <c r="O8" s="11" t="s">
        <v>57</v>
      </c>
    </row>
    <row r="9" spans="1:16" ht="21" customHeight="1">
      <c r="A9" s="9"/>
      <c r="B9" s="2"/>
      <c r="C9" s="2" t="s">
        <v>4</v>
      </c>
      <c r="D9" s="2"/>
      <c r="E9" s="11" t="s">
        <v>62</v>
      </c>
      <c r="F9" s="11"/>
      <c r="G9" s="11" t="s">
        <v>176</v>
      </c>
      <c r="H9" s="14"/>
      <c r="I9" s="152" t="s">
        <v>63</v>
      </c>
      <c r="J9" s="14"/>
      <c r="K9" s="11" t="s">
        <v>64</v>
      </c>
      <c r="L9" s="11"/>
      <c r="M9" s="11" t="s">
        <v>124</v>
      </c>
      <c r="N9" s="11"/>
      <c r="O9" s="11" t="s">
        <v>60</v>
      </c>
    </row>
    <row r="10" spans="1:16" ht="21" customHeight="1">
      <c r="A10" s="9"/>
      <c r="B10" s="2"/>
      <c r="C10" s="2"/>
      <c r="D10" s="2"/>
      <c r="E10" s="246" t="s">
        <v>103</v>
      </c>
      <c r="F10" s="246"/>
      <c r="G10" s="246"/>
      <c r="H10" s="246"/>
      <c r="I10" s="246"/>
      <c r="J10" s="246"/>
      <c r="K10" s="246"/>
      <c r="L10" s="246"/>
      <c r="M10" s="246"/>
      <c r="N10" s="246"/>
      <c r="O10" s="246"/>
    </row>
    <row r="11" spans="1:16" ht="21" customHeight="1">
      <c r="A11" s="9" t="s">
        <v>187</v>
      </c>
      <c r="B11" s="2"/>
      <c r="C11" s="2"/>
      <c r="D11" s="2"/>
      <c r="E11" s="3"/>
      <c r="F11" s="3"/>
      <c r="G11" s="3"/>
      <c r="H11" s="2"/>
      <c r="I11" s="3"/>
      <c r="J11" s="2"/>
      <c r="K11" s="3"/>
      <c r="L11" s="2"/>
      <c r="M11" s="3"/>
      <c r="N11" s="2"/>
    </row>
    <row r="12" spans="1:16" ht="21" customHeight="1">
      <c r="A12" s="9" t="s">
        <v>188</v>
      </c>
      <c r="B12" s="2"/>
      <c r="C12" s="2"/>
      <c r="D12" s="2"/>
      <c r="E12" s="180">
        <v>385715</v>
      </c>
      <c r="F12" s="141"/>
      <c r="G12" s="180">
        <v>84886</v>
      </c>
      <c r="H12" s="141"/>
      <c r="I12" s="180">
        <v>17996</v>
      </c>
      <c r="J12" s="141"/>
      <c r="K12" s="180">
        <v>81753</v>
      </c>
      <c r="L12" s="141"/>
      <c r="M12" s="180">
        <v>-1366</v>
      </c>
      <c r="N12" s="141"/>
      <c r="O12" s="180">
        <f>SUM(E12:M12)</f>
        <v>568984</v>
      </c>
    </row>
    <row r="13" spans="1:16" s="151" customFormat="1" ht="9.65" customHeight="1">
      <c r="A13" s="15"/>
      <c r="B13" s="2"/>
      <c r="C13" s="2"/>
      <c r="D13" s="2"/>
      <c r="E13" s="114"/>
      <c r="F13" s="114"/>
      <c r="G13" s="114"/>
      <c r="H13" s="155"/>
      <c r="I13" s="114"/>
      <c r="J13" s="155"/>
      <c r="K13" s="114"/>
      <c r="L13" s="155"/>
      <c r="M13" s="114"/>
      <c r="N13" s="155"/>
      <c r="P13" s="204"/>
    </row>
    <row r="14" spans="1:16" ht="21" customHeight="1">
      <c r="A14" s="9" t="s">
        <v>67</v>
      </c>
      <c r="B14" s="2"/>
      <c r="C14" s="2"/>
      <c r="D14" s="2"/>
      <c r="E14" s="141"/>
      <c r="F14" s="141"/>
      <c r="G14" s="141"/>
      <c r="H14" s="155"/>
      <c r="I14" s="142"/>
      <c r="J14" s="155"/>
      <c r="K14" s="141"/>
      <c r="L14" s="155"/>
      <c r="M14" s="141"/>
      <c r="N14" s="155"/>
    </row>
    <row r="15" spans="1:16" ht="21" customHeight="1">
      <c r="A15" s="157" t="s">
        <v>157</v>
      </c>
      <c r="B15" s="2"/>
      <c r="C15" s="2"/>
      <c r="D15" s="2"/>
      <c r="E15" s="141"/>
      <c r="F15" s="141"/>
      <c r="G15" s="141"/>
      <c r="H15" s="155"/>
      <c r="I15" s="142"/>
      <c r="J15" s="155"/>
      <c r="K15" s="141"/>
      <c r="L15" s="155"/>
      <c r="M15" s="141"/>
      <c r="N15" s="155"/>
    </row>
    <row r="16" spans="1:16" ht="21" customHeight="1">
      <c r="A16" s="47" t="s">
        <v>190</v>
      </c>
      <c r="B16" s="2"/>
      <c r="C16" s="13">
        <v>12</v>
      </c>
      <c r="D16" s="2"/>
      <c r="E16" s="67">
        <v>10148</v>
      </c>
      <c r="F16" s="67"/>
      <c r="G16" s="67">
        <v>0</v>
      </c>
      <c r="H16" s="175"/>
      <c r="I16" s="67">
        <v>0</v>
      </c>
      <c r="J16" s="67"/>
      <c r="K16" s="114">
        <v>-10148</v>
      </c>
      <c r="L16" s="155"/>
      <c r="M16" s="114">
        <v>0</v>
      </c>
      <c r="N16" s="155"/>
      <c r="O16" s="67">
        <f>SUM(E16:M16)</f>
        <v>0</v>
      </c>
    </row>
    <row r="17" spans="1:16" ht="21" customHeight="1">
      <c r="A17" s="47" t="s">
        <v>191</v>
      </c>
      <c r="B17" s="2"/>
      <c r="C17" s="13">
        <v>17</v>
      </c>
      <c r="D17" s="2"/>
      <c r="E17" s="67">
        <v>0</v>
      </c>
      <c r="F17" s="67"/>
      <c r="G17" s="67">
        <v>0</v>
      </c>
      <c r="H17" s="175"/>
      <c r="I17" s="67">
        <v>0</v>
      </c>
      <c r="J17" s="67"/>
      <c r="K17" s="114">
        <v>-1126</v>
      </c>
      <c r="L17" s="155"/>
      <c r="M17" s="114">
        <v>0</v>
      </c>
      <c r="N17" s="155"/>
      <c r="O17" s="181">
        <f>SUM(E17:M17)</f>
        <v>-1126</v>
      </c>
    </row>
    <row r="18" spans="1:16" ht="21" customHeight="1">
      <c r="A18" s="157" t="s">
        <v>158</v>
      </c>
      <c r="B18" s="2"/>
      <c r="C18" s="2"/>
      <c r="D18" s="2"/>
      <c r="E18" s="200">
        <f>SUM(E16:E17)</f>
        <v>10148</v>
      </c>
      <c r="F18" s="112"/>
      <c r="G18" s="200">
        <f>SUM(G16:G17)</f>
        <v>0</v>
      </c>
      <c r="H18" s="155"/>
      <c r="I18" s="200">
        <f>SUM(I16:I17)</f>
        <v>0</v>
      </c>
      <c r="J18" s="155"/>
      <c r="K18" s="200">
        <f>SUM(K16:K17)</f>
        <v>-11274</v>
      </c>
      <c r="L18" s="155"/>
      <c r="M18" s="200">
        <f>SUM(M16:M17)</f>
        <v>0</v>
      </c>
      <c r="N18" s="155"/>
      <c r="O18" s="200">
        <f>SUM(O16:O17)</f>
        <v>-1126</v>
      </c>
    </row>
    <row r="19" spans="1:16" s="151" customFormat="1" ht="10" customHeight="1">
      <c r="A19" s="15"/>
      <c r="B19" s="2"/>
      <c r="C19" s="2"/>
      <c r="D19" s="2"/>
      <c r="E19" s="114"/>
      <c r="F19" s="114"/>
      <c r="G19" s="114"/>
      <c r="H19" s="155"/>
      <c r="I19" s="114"/>
      <c r="J19" s="155"/>
      <c r="K19" s="114"/>
      <c r="L19" s="155"/>
      <c r="M19" s="114"/>
      <c r="N19" s="155"/>
      <c r="O19" s="67"/>
      <c r="P19" s="204"/>
    </row>
    <row r="20" spans="1:16" ht="21" customHeight="1">
      <c r="A20" s="9" t="s">
        <v>199</v>
      </c>
      <c r="B20" s="2"/>
      <c r="C20" s="2"/>
      <c r="D20" s="2"/>
      <c r="E20" s="11"/>
      <c r="F20" s="11"/>
      <c r="G20" s="11"/>
      <c r="H20" s="146"/>
      <c r="I20" s="81"/>
      <c r="J20" s="15"/>
      <c r="K20" s="67"/>
      <c r="L20" s="15"/>
      <c r="M20" s="67"/>
      <c r="N20" s="15"/>
      <c r="O20" s="67"/>
    </row>
    <row r="21" spans="1:16" ht="21" customHeight="1">
      <c r="A21" s="169" t="s">
        <v>139</v>
      </c>
      <c r="B21" s="2"/>
      <c r="C21" s="2"/>
      <c r="D21" s="2"/>
      <c r="E21" s="67">
        <v>0</v>
      </c>
      <c r="F21" s="67"/>
      <c r="G21" s="67">
        <v>0</v>
      </c>
      <c r="H21" s="197"/>
      <c r="I21" s="67">
        <v>0</v>
      </c>
      <c r="J21" s="15"/>
      <c r="K21" s="201">
        <v>63547</v>
      </c>
      <c r="L21" s="15"/>
      <c r="M21" s="152">
        <v>0</v>
      </c>
      <c r="N21" s="15"/>
      <c r="O21" s="181">
        <f>SUM(E21:M21)</f>
        <v>63547</v>
      </c>
    </row>
    <row r="22" spans="1:16" ht="22.5" customHeight="1">
      <c r="A22" s="47" t="s">
        <v>134</v>
      </c>
      <c r="B22" s="2"/>
      <c r="C22" s="2"/>
      <c r="D22" s="2"/>
      <c r="E22" s="67">
        <v>0</v>
      </c>
      <c r="F22" s="67"/>
      <c r="G22" s="67">
        <v>0</v>
      </c>
      <c r="H22" s="197"/>
      <c r="I22" s="67">
        <v>0</v>
      </c>
      <c r="J22" s="15"/>
      <c r="K22" s="114">
        <v>0</v>
      </c>
      <c r="L22" s="15"/>
      <c r="M22" s="114">
        <v>-42683</v>
      </c>
      <c r="N22" s="15"/>
      <c r="O22" s="136">
        <f>SUM(E22:M22)</f>
        <v>-42683</v>
      </c>
    </row>
    <row r="23" spans="1:16" ht="21" customHeight="1">
      <c r="A23" s="9" t="s">
        <v>140</v>
      </c>
      <c r="B23" s="2"/>
      <c r="C23" s="2"/>
      <c r="D23" s="2"/>
      <c r="E23" s="183">
        <f>SUM(E21:E22)</f>
        <v>0</v>
      </c>
      <c r="F23" s="165"/>
      <c r="G23" s="183">
        <f>SUM(G21:G22)</f>
        <v>0</v>
      </c>
      <c r="H23" s="198"/>
      <c r="I23" s="183">
        <f>SUM(I21:I22)</f>
        <v>0</v>
      </c>
      <c r="J23" s="15"/>
      <c r="K23" s="183">
        <f>SUM(K21:K22)</f>
        <v>63547</v>
      </c>
      <c r="L23" s="15"/>
      <c r="M23" s="183">
        <f>SUM(M21:M22)</f>
        <v>-42683</v>
      </c>
      <c r="N23" s="15"/>
      <c r="O23" s="183">
        <f>SUM(O21:O22)</f>
        <v>20864</v>
      </c>
    </row>
    <row r="24" spans="1:16" s="151" customFormat="1" ht="9.65" customHeight="1">
      <c r="A24" s="15"/>
      <c r="B24" s="2"/>
      <c r="C24" s="2"/>
      <c r="D24" s="2"/>
      <c r="E24" s="114"/>
      <c r="F24" s="114"/>
      <c r="G24" s="114"/>
      <c r="H24" s="155"/>
      <c r="I24" s="114"/>
      <c r="J24" s="155"/>
      <c r="K24" s="114"/>
      <c r="L24" s="155"/>
      <c r="M24" s="114"/>
      <c r="N24" s="155"/>
      <c r="O24" s="67"/>
      <c r="P24" s="204"/>
    </row>
    <row r="25" spans="1:16" ht="21" customHeight="1">
      <c r="A25" s="15" t="s">
        <v>68</v>
      </c>
      <c r="B25" s="2"/>
      <c r="C25" s="13">
        <v>13</v>
      </c>
      <c r="D25" s="2"/>
      <c r="E25" s="177">
        <v>0</v>
      </c>
      <c r="F25" s="114"/>
      <c r="G25" s="177">
        <v>0</v>
      </c>
      <c r="H25" s="155"/>
      <c r="I25" s="177">
        <v>3177</v>
      </c>
      <c r="J25" s="155"/>
      <c r="K25" s="177">
        <v>-3177</v>
      </c>
      <c r="L25" s="155"/>
      <c r="M25" s="177">
        <v>0</v>
      </c>
      <c r="N25" s="155"/>
      <c r="O25" s="189">
        <f>SUM(E25:M25)</f>
        <v>0</v>
      </c>
    </row>
    <row r="26" spans="1:16" s="151" customFormat="1" ht="9.65" customHeight="1">
      <c r="A26" s="15"/>
      <c r="B26" s="2"/>
      <c r="C26" s="2"/>
      <c r="D26" s="2"/>
      <c r="E26" s="114"/>
      <c r="F26" s="114"/>
      <c r="G26" s="114"/>
      <c r="H26" s="155"/>
      <c r="I26" s="114"/>
      <c r="J26" s="155"/>
      <c r="K26" s="114"/>
      <c r="L26" s="155"/>
      <c r="M26" s="114"/>
      <c r="N26" s="155"/>
      <c r="O26" s="67"/>
      <c r="P26" s="204"/>
    </row>
    <row r="27" spans="1:16" ht="21" customHeight="1" thickBot="1">
      <c r="A27" s="9" t="s">
        <v>189</v>
      </c>
      <c r="B27" s="2"/>
      <c r="C27" s="2"/>
      <c r="D27" s="2"/>
      <c r="E27" s="202">
        <f>SUM(E12,E18,E23,E25)</f>
        <v>395863</v>
      </c>
      <c r="F27" s="165"/>
      <c r="G27" s="202">
        <f>SUM(G12,G18,G23,G25)</f>
        <v>84886</v>
      </c>
      <c r="H27" s="198"/>
      <c r="I27" s="202">
        <f>SUM(I12,I18,I23,I25)</f>
        <v>21173</v>
      </c>
      <c r="J27" s="178"/>
      <c r="K27" s="202">
        <f>SUM(K12,K18,K23,K25)</f>
        <v>130849</v>
      </c>
      <c r="L27" s="178"/>
      <c r="M27" s="202">
        <f>SUM(M12,M18,M23,M25)</f>
        <v>-44049</v>
      </c>
      <c r="N27" s="178"/>
      <c r="O27" s="202">
        <f>SUM(O12,O18,O23,O25)</f>
        <v>588722</v>
      </c>
    </row>
    <row r="28" spans="1:16" ht="22.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E4:M4"/>
    <mergeCell ref="I6:K6"/>
    <mergeCell ref="E10:O10"/>
  </mergeCells>
  <pageMargins left="0.5" right="0.5" top="0.48" bottom="0.4" header="0.5" footer="0.4"/>
  <pageSetup paperSize="9" scale="84" firstPageNumber="15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New,Regular"&amp;16&amp;P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  <pageSetUpPr fitToPage="1"/>
  </sheetPr>
  <dimension ref="A1:J83"/>
  <sheetViews>
    <sheetView zoomScaleNormal="100" zoomScaleSheetLayoutView="100" workbookViewId="0"/>
  </sheetViews>
  <sheetFormatPr defaultColWidth="9.1796875" defaultRowHeight="22.5" customHeight="1"/>
  <cols>
    <col min="1" max="1" width="41.453125" style="10" customWidth="1"/>
    <col min="2" max="2" width="8.54296875" style="10" customWidth="1"/>
    <col min="3" max="3" width="1.1796875" style="10" customWidth="1"/>
    <col min="4" max="4" width="12.81640625" style="25" customWidth="1"/>
    <col min="5" max="5" width="1.1796875" style="10" customWidth="1"/>
    <col min="6" max="6" width="12.81640625" style="25" customWidth="1"/>
    <col min="7" max="7" width="1.1796875" style="10" customWidth="1"/>
    <col min="8" max="8" width="12.81640625" style="229" customWidth="1"/>
    <col min="9" max="9" width="1.1796875" style="10" customWidth="1"/>
    <col min="10" max="10" width="12.81640625" style="229" customWidth="1"/>
    <col min="11" max="16384" width="9.1796875" style="10"/>
  </cols>
  <sheetData>
    <row r="1" spans="1:10" s="208" customFormat="1" ht="21" customHeight="1">
      <c r="A1" s="1" t="s">
        <v>182</v>
      </c>
      <c r="B1" s="205"/>
      <c r="C1" s="205"/>
      <c r="D1" s="206"/>
      <c r="E1" s="205"/>
      <c r="F1" s="206"/>
      <c r="G1" s="205"/>
      <c r="H1" s="207"/>
      <c r="I1" s="205"/>
      <c r="J1" s="207"/>
    </row>
    <row r="2" spans="1:10" s="208" customFormat="1" ht="21" customHeight="1">
      <c r="A2" s="209" t="s">
        <v>112</v>
      </c>
      <c r="B2" s="205"/>
      <c r="C2" s="205"/>
      <c r="D2" s="206"/>
      <c r="E2" s="205"/>
      <c r="F2" s="206"/>
      <c r="G2" s="205"/>
      <c r="H2" s="207"/>
      <c r="I2" s="205"/>
      <c r="J2" s="207"/>
    </row>
    <row r="3" spans="1:10" s="208" customFormat="1" ht="16" customHeight="1">
      <c r="A3" s="209"/>
      <c r="B3" s="205"/>
      <c r="C3" s="205"/>
      <c r="D3" s="206"/>
      <c r="E3" s="205"/>
      <c r="F3" s="206"/>
      <c r="G3" s="205"/>
      <c r="H3" s="207"/>
      <c r="I3" s="205"/>
      <c r="J3" s="207"/>
    </row>
    <row r="4" spans="1:10" s="37" customFormat="1" ht="21" customHeight="1">
      <c r="A4" s="7"/>
      <c r="B4" s="2"/>
      <c r="C4" s="80"/>
      <c r="D4" s="242" t="s">
        <v>0</v>
      </c>
      <c r="E4" s="242"/>
      <c r="F4" s="242"/>
      <c r="G4" s="15"/>
      <c r="H4" s="239" t="s">
        <v>1</v>
      </c>
      <c r="I4" s="239"/>
      <c r="J4" s="239"/>
    </row>
    <row r="5" spans="1:10" s="37" customFormat="1" ht="21" customHeight="1">
      <c r="A5" s="22"/>
      <c r="C5" s="80"/>
      <c r="D5" s="247" t="s">
        <v>102</v>
      </c>
      <c r="E5" s="247"/>
      <c r="F5" s="247"/>
      <c r="G5" s="15"/>
      <c r="H5" s="247" t="s">
        <v>102</v>
      </c>
      <c r="I5" s="247"/>
      <c r="J5" s="247"/>
    </row>
    <row r="6" spans="1:10" s="41" customFormat="1" ht="21" customHeight="1">
      <c r="A6" s="82"/>
      <c r="B6" s="13" t="s">
        <v>4</v>
      </c>
      <c r="C6" s="83"/>
      <c r="D6" s="230">
        <f>'PL 10-11'!$D$6</f>
        <v>2568</v>
      </c>
      <c r="E6" s="14"/>
      <c r="F6" s="230">
        <f>'PL 10-11'!$F$6</f>
        <v>2567</v>
      </c>
      <c r="G6" s="82"/>
      <c r="H6" s="230">
        <f>$D$6</f>
        <v>2568</v>
      </c>
      <c r="I6" s="14"/>
      <c r="J6" s="230">
        <f>$F$6</f>
        <v>2567</v>
      </c>
    </row>
    <row r="7" spans="1:10" s="37" customFormat="1" ht="21" customHeight="1">
      <c r="A7" s="18"/>
      <c r="B7" s="2"/>
      <c r="C7" s="84"/>
      <c r="D7" s="237" t="s">
        <v>103</v>
      </c>
      <c r="E7" s="237"/>
      <c r="F7" s="237"/>
      <c r="G7" s="237"/>
      <c r="H7" s="237"/>
      <c r="I7" s="237"/>
      <c r="J7" s="237"/>
    </row>
    <row r="8" spans="1:10" ht="21" customHeight="1">
      <c r="A8" s="210" t="s">
        <v>69</v>
      </c>
      <c r="B8" s="211"/>
      <c r="C8" s="211"/>
      <c r="D8" s="212"/>
      <c r="E8" s="211"/>
      <c r="F8" s="212"/>
      <c r="G8" s="211"/>
      <c r="H8" s="36"/>
      <c r="I8" s="211"/>
      <c r="J8" s="36"/>
    </row>
    <row r="9" spans="1:10" ht="21" customHeight="1">
      <c r="A9" s="211" t="s">
        <v>183</v>
      </c>
      <c r="B9" s="213"/>
      <c r="C9" s="211"/>
      <c r="D9" s="187">
        <v>61923</v>
      </c>
      <c r="E9" s="214"/>
      <c r="F9" s="187">
        <v>46453</v>
      </c>
      <c r="G9" s="214"/>
      <c r="H9" s="187">
        <v>63547</v>
      </c>
      <c r="I9" s="211"/>
      <c r="J9" s="187">
        <v>45632</v>
      </c>
    </row>
    <row r="10" spans="1:10" ht="21" customHeight="1">
      <c r="A10" s="215" t="s">
        <v>89</v>
      </c>
      <c r="B10" s="213"/>
      <c r="C10" s="211"/>
      <c r="D10" s="212"/>
      <c r="E10" s="211"/>
      <c r="F10" s="212"/>
      <c r="G10" s="211"/>
      <c r="H10" s="36"/>
      <c r="I10" s="211"/>
      <c r="J10" s="36"/>
    </row>
    <row r="11" spans="1:10" ht="21" customHeight="1">
      <c r="A11" s="211" t="s">
        <v>47</v>
      </c>
      <c r="B11" s="216">
        <v>16</v>
      </c>
      <c r="C11" s="211"/>
      <c r="D11" s="36">
        <v>15463</v>
      </c>
      <c r="E11" s="214"/>
      <c r="F11" s="36">
        <v>11725</v>
      </c>
      <c r="G11" s="214"/>
      <c r="H11" s="36">
        <v>15784</v>
      </c>
      <c r="I11" s="211"/>
      <c r="J11" s="36">
        <v>11381</v>
      </c>
    </row>
    <row r="12" spans="1:10" ht="21" customHeight="1">
      <c r="A12" s="211" t="s">
        <v>44</v>
      </c>
      <c r="B12" s="216"/>
      <c r="C12" s="211"/>
      <c r="D12" s="36">
        <v>11246</v>
      </c>
      <c r="E12" s="214"/>
      <c r="F12" s="36">
        <v>14679</v>
      </c>
      <c r="G12" s="214"/>
      <c r="H12" s="36">
        <v>10348</v>
      </c>
      <c r="I12" s="211"/>
      <c r="J12" s="36">
        <v>13952</v>
      </c>
    </row>
    <row r="13" spans="1:10" ht="21" customHeight="1">
      <c r="A13" s="211" t="s">
        <v>70</v>
      </c>
      <c r="B13" s="216" t="s">
        <v>186</v>
      </c>
      <c r="C13" s="211"/>
      <c r="D13" s="36">
        <v>25914</v>
      </c>
      <c r="E13" s="214"/>
      <c r="F13" s="36">
        <v>25456</v>
      </c>
      <c r="G13" s="214"/>
      <c r="H13" s="36">
        <v>19632</v>
      </c>
      <c r="I13" s="211"/>
      <c r="J13" s="36">
        <v>19048</v>
      </c>
    </row>
    <row r="14" spans="1:10" ht="21" customHeight="1">
      <c r="A14" s="211" t="s">
        <v>71</v>
      </c>
      <c r="B14" s="216"/>
      <c r="C14" s="211"/>
      <c r="D14" s="36">
        <v>1331</v>
      </c>
      <c r="E14" s="214"/>
      <c r="F14" s="36">
        <v>980</v>
      </c>
      <c r="G14" s="214"/>
      <c r="H14" s="36">
        <v>1331</v>
      </c>
      <c r="I14" s="211"/>
      <c r="J14" s="36">
        <v>980</v>
      </c>
    </row>
    <row r="15" spans="1:10" ht="21" customHeight="1">
      <c r="A15" s="211" t="s">
        <v>204</v>
      </c>
      <c r="C15" s="211"/>
      <c r="D15" s="36">
        <v>-556</v>
      </c>
      <c r="E15" s="217"/>
      <c r="F15" s="218">
        <v>2063</v>
      </c>
      <c r="G15" s="217"/>
      <c r="H15" s="36">
        <v>-572</v>
      </c>
      <c r="I15" s="211"/>
      <c r="J15" s="36">
        <v>2118</v>
      </c>
    </row>
    <row r="16" spans="1:10" ht="21" customHeight="1">
      <c r="A16" s="211" t="s">
        <v>197</v>
      </c>
      <c r="B16" s="216"/>
      <c r="C16" s="211"/>
      <c r="D16" s="36">
        <v>0</v>
      </c>
      <c r="E16" s="217"/>
      <c r="F16" s="218">
        <v>-1420</v>
      </c>
      <c r="G16" s="217"/>
      <c r="H16" s="36">
        <v>0</v>
      </c>
      <c r="I16" s="211"/>
      <c r="J16" s="36">
        <v>-1428</v>
      </c>
    </row>
    <row r="17" spans="1:10" ht="21" customHeight="1">
      <c r="A17" s="211" t="s">
        <v>205</v>
      </c>
      <c r="C17" s="211"/>
      <c r="D17" s="36">
        <v>655</v>
      </c>
      <c r="E17" s="217"/>
      <c r="F17" s="218">
        <v>-623</v>
      </c>
      <c r="G17" s="217"/>
      <c r="H17" s="36">
        <v>655</v>
      </c>
      <c r="I17" s="211"/>
      <c r="J17" s="36">
        <v>-623</v>
      </c>
    </row>
    <row r="18" spans="1:10" ht="21" customHeight="1">
      <c r="A18" s="211" t="s">
        <v>181</v>
      </c>
      <c r="B18" s="216">
        <v>6</v>
      </c>
      <c r="C18" s="211"/>
      <c r="D18" s="36">
        <v>1416</v>
      </c>
      <c r="E18" s="214"/>
      <c r="F18" s="36">
        <v>312</v>
      </c>
      <c r="G18" s="214"/>
      <c r="H18" s="36">
        <v>1345</v>
      </c>
      <c r="I18" s="211"/>
      <c r="J18" s="36">
        <v>247</v>
      </c>
    </row>
    <row r="19" spans="1:10" ht="21" customHeight="1">
      <c r="A19" s="211" t="s">
        <v>99</v>
      </c>
      <c r="B19" s="216">
        <v>7</v>
      </c>
      <c r="C19" s="211"/>
      <c r="D19" s="36">
        <v>1430</v>
      </c>
      <c r="E19" s="214"/>
      <c r="F19" s="36">
        <v>2076</v>
      </c>
      <c r="G19" s="214"/>
      <c r="H19" s="36">
        <v>1028</v>
      </c>
      <c r="I19" s="211"/>
      <c r="J19" s="36">
        <v>1894</v>
      </c>
    </row>
    <row r="20" spans="1:10" ht="21" customHeight="1">
      <c r="A20" s="211" t="s">
        <v>153</v>
      </c>
      <c r="B20" s="216"/>
      <c r="C20" s="211"/>
      <c r="D20" s="36">
        <v>-1923</v>
      </c>
      <c r="E20" s="214"/>
      <c r="F20" s="36">
        <v>0</v>
      </c>
      <c r="G20" s="214"/>
      <c r="H20" s="36">
        <v>-1923</v>
      </c>
      <c r="I20" s="211"/>
      <c r="J20" s="36">
        <v>0</v>
      </c>
    </row>
    <row r="21" spans="1:10" ht="21" customHeight="1">
      <c r="A21" s="211" t="s">
        <v>78</v>
      </c>
      <c r="B21" s="216"/>
      <c r="C21" s="211"/>
      <c r="D21" s="219">
        <v>-883</v>
      </c>
      <c r="E21" s="214"/>
      <c r="F21" s="219">
        <v>-160</v>
      </c>
      <c r="G21" s="214"/>
      <c r="H21" s="219">
        <v>-883</v>
      </c>
      <c r="I21" s="211"/>
      <c r="J21" s="219">
        <v>-160</v>
      </c>
    </row>
    <row r="22" spans="1:10" ht="21" customHeight="1">
      <c r="A22" s="211"/>
      <c r="B22" s="213"/>
      <c r="C22" s="211"/>
      <c r="D22" s="187">
        <f>SUM(D9:D21)</f>
        <v>116016</v>
      </c>
      <c r="E22" s="214"/>
      <c r="F22" s="187">
        <f>SUM(F9:F21)</f>
        <v>101541</v>
      </c>
      <c r="G22" s="214"/>
      <c r="H22" s="187">
        <f>SUM(H9:H21)</f>
        <v>110292</v>
      </c>
      <c r="I22" s="211"/>
      <c r="J22" s="187">
        <f>SUM(J9:J21)</f>
        <v>93041</v>
      </c>
    </row>
    <row r="23" spans="1:10" ht="21" customHeight="1">
      <c r="A23" s="215" t="s">
        <v>72</v>
      </c>
      <c r="B23" s="213"/>
      <c r="C23" s="211"/>
      <c r="D23" s="36"/>
      <c r="E23" s="214"/>
      <c r="F23" s="36"/>
      <c r="G23" s="214"/>
      <c r="H23" s="36"/>
      <c r="I23" s="211"/>
      <c r="J23" s="36"/>
    </row>
    <row r="24" spans="1:10" ht="21" customHeight="1">
      <c r="A24" s="211" t="s">
        <v>73</v>
      </c>
      <c r="B24" s="213"/>
      <c r="C24" s="211"/>
      <c r="D24" s="36">
        <v>20598</v>
      </c>
      <c r="E24" s="214"/>
      <c r="F24" s="36">
        <v>-18907</v>
      </c>
      <c r="G24" s="214"/>
      <c r="H24" s="36">
        <v>16177</v>
      </c>
      <c r="I24" s="211"/>
      <c r="J24" s="36">
        <v>-13769</v>
      </c>
    </row>
    <row r="25" spans="1:10" ht="21" customHeight="1">
      <c r="A25" s="211" t="s">
        <v>84</v>
      </c>
      <c r="B25" s="213"/>
      <c r="C25" s="211"/>
      <c r="D25" s="36">
        <v>5934</v>
      </c>
      <c r="E25" s="214"/>
      <c r="F25" s="36">
        <v>-13330</v>
      </c>
      <c r="G25" s="214"/>
      <c r="H25" s="36">
        <v>5223</v>
      </c>
      <c r="I25" s="211"/>
      <c r="J25" s="36">
        <v>-11898</v>
      </c>
    </row>
    <row r="26" spans="1:10" ht="21" customHeight="1">
      <c r="A26" s="211" t="s">
        <v>74</v>
      </c>
      <c r="B26" s="213"/>
      <c r="C26" s="211"/>
      <c r="D26" s="36">
        <v>13952</v>
      </c>
      <c r="E26" s="214"/>
      <c r="F26" s="36">
        <v>-24970</v>
      </c>
      <c r="G26" s="214"/>
      <c r="H26" s="36">
        <v>13831</v>
      </c>
      <c r="I26" s="211"/>
      <c r="J26" s="36">
        <v>-30204</v>
      </c>
    </row>
    <row r="27" spans="1:10" ht="21" customHeight="1">
      <c r="A27" s="211" t="s">
        <v>9</v>
      </c>
      <c r="B27" s="213"/>
      <c r="C27" s="211"/>
      <c r="D27" s="36">
        <v>-29</v>
      </c>
      <c r="E27" s="214"/>
      <c r="F27" s="36">
        <v>-176</v>
      </c>
      <c r="G27" s="214"/>
      <c r="H27" s="36">
        <v>-34</v>
      </c>
      <c r="I27" s="211"/>
      <c r="J27" s="36">
        <v>-179</v>
      </c>
    </row>
    <row r="28" spans="1:10" ht="21" customHeight="1">
      <c r="A28" s="211" t="s">
        <v>75</v>
      </c>
      <c r="B28" s="213"/>
      <c r="C28" s="211"/>
      <c r="D28" s="36">
        <v>-493</v>
      </c>
      <c r="E28" s="214"/>
      <c r="F28" s="36">
        <v>0</v>
      </c>
      <c r="G28" s="214"/>
      <c r="H28" s="36">
        <v>-491</v>
      </c>
      <c r="I28" s="211"/>
      <c r="J28" s="36">
        <v>0</v>
      </c>
    </row>
    <row r="29" spans="1:10" ht="21" customHeight="1">
      <c r="A29" s="211" t="s">
        <v>21</v>
      </c>
      <c r="B29" s="213"/>
      <c r="C29" s="211"/>
      <c r="D29" s="36">
        <v>-16257</v>
      </c>
      <c r="E29" s="214"/>
      <c r="F29" s="36">
        <v>-36004</v>
      </c>
      <c r="G29" s="214"/>
      <c r="H29" s="36">
        <v>-14803</v>
      </c>
      <c r="I29" s="211"/>
      <c r="J29" s="36">
        <v>-35082</v>
      </c>
    </row>
    <row r="30" spans="1:10" ht="21" customHeight="1">
      <c r="A30" s="211" t="s">
        <v>85</v>
      </c>
      <c r="B30" s="213"/>
      <c r="C30" s="211"/>
      <c r="D30" s="36">
        <v>5816</v>
      </c>
      <c r="E30" s="214"/>
      <c r="F30" s="36">
        <v>-52</v>
      </c>
      <c r="G30" s="214"/>
      <c r="H30" s="36">
        <v>4058</v>
      </c>
      <c r="I30" s="211"/>
      <c r="J30" s="36">
        <v>1247</v>
      </c>
    </row>
    <row r="31" spans="1:10" ht="21" customHeight="1">
      <c r="A31" s="211" t="s">
        <v>23</v>
      </c>
      <c r="B31" s="213"/>
      <c r="C31" s="211"/>
      <c r="D31" s="36">
        <v>-484</v>
      </c>
      <c r="E31" s="214"/>
      <c r="F31" s="36">
        <v>484</v>
      </c>
      <c r="G31" s="214"/>
      <c r="H31" s="36">
        <v>-484</v>
      </c>
      <c r="I31" s="211"/>
      <c r="J31" s="36">
        <v>484</v>
      </c>
    </row>
    <row r="32" spans="1:10" ht="21" customHeight="1">
      <c r="A32" s="211" t="s">
        <v>86</v>
      </c>
      <c r="B32" s="216"/>
      <c r="C32" s="211"/>
      <c r="D32" s="36">
        <v>-498</v>
      </c>
      <c r="E32" s="217"/>
      <c r="F32" s="36">
        <v>0</v>
      </c>
      <c r="G32" s="217"/>
      <c r="H32" s="36">
        <v>-506</v>
      </c>
      <c r="I32" s="211"/>
      <c r="J32" s="36">
        <v>0</v>
      </c>
    </row>
    <row r="33" spans="1:10" ht="21" customHeight="1">
      <c r="A33" s="211" t="s">
        <v>98</v>
      </c>
      <c r="B33" s="220"/>
      <c r="C33" s="221"/>
      <c r="D33" s="231">
        <f>SUM(D22:D32)</f>
        <v>144555</v>
      </c>
      <c r="E33" s="217"/>
      <c r="F33" s="231">
        <f>SUM(F22:F32)</f>
        <v>8586</v>
      </c>
      <c r="G33" s="217"/>
      <c r="H33" s="231">
        <f>SUM(H22:H32)</f>
        <v>133263</v>
      </c>
      <c r="I33" s="211"/>
      <c r="J33" s="231">
        <f>SUM(J22:J32)</f>
        <v>3640</v>
      </c>
    </row>
    <row r="34" spans="1:10" ht="21" customHeight="1">
      <c r="A34" s="211" t="s">
        <v>76</v>
      </c>
      <c r="B34" s="220"/>
      <c r="C34" s="221"/>
      <c r="D34" s="218">
        <v>-14415</v>
      </c>
      <c r="E34" s="217"/>
      <c r="F34" s="218">
        <v>-10174</v>
      </c>
      <c r="G34" s="217"/>
      <c r="H34" s="218">
        <v>-14415</v>
      </c>
      <c r="I34" s="211"/>
      <c r="J34" s="218">
        <v>-10174</v>
      </c>
    </row>
    <row r="35" spans="1:10" ht="21" customHeight="1">
      <c r="A35" s="221" t="s">
        <v>180</v>
      </c>
      <c r="B35" s="220"/>
      <c r="C35" s="221"/>
      <c r="D35" s="232">
        <f>SUM(D33:D34)</f>
        <v>130140</v>
      </c>
      <c r="E35" s="222"/>
      <c r="F35" s="232">
        <f>SUM(F33:F34)</f>
        <v>-1588</v>
      </c>
      <c r="G35" s="222"/>
      <c r="H35" s="232">
        <f>SUM(H33:H34)</f>
        <v>118848</v>
      </c>
      <c r="I35" s="211"/>
      <c r="J35" s="232">
        <f>SUM(J33:J34)</f>
        <v>-6534</v>
      </c>
    </row>
    <row r="36" spans="1:10" ht="21" customHeight="1">
      <c r="A36" s="211"/>
      <c r="B36" s="211"/>
      <c r="C36" s="211"/>
      <c r="D36" s="36"/>
      <c r="E36" s="214"/>
      <c r="F36" s="36"/>
      <c r="G36" s="214"/>
      <c r="H36" s="36"/>
      <c r="I36" s="211"/>
      <c r="J36" s="36"/>
    </row>
    <row r="37" spans="1:10" s="208" customFormat="1" ht="22.5" customHeight="1">
      <c r="A37" s="1" t="s">
        <v>182</v>
      </c>
      <c r="B37" s="205"/>
      <c r="C37" s="205"/>
      <c r="D37" s="206"/>
      <c r="E37" s="205"/>
      <c r="F37" s="206"/>
      <c r="G37" s="205"/>
      <c r="H37" s="207"/>
      <c r="I37" s="205"/>
      <c r="J37" s="207"/>
    </row>
    <row r="38" spans="1:10" s="208" customFormat="1" ht="22.5" customHeight="1">
      <c r="A38" s="209" t="s">
        <v>112</v>
      </c>
      <c r="B38" s="205"/>
      <c r="C38" s="205"/>
      <c r="D38" s="206"/>
      <c r="E38" s="205"/>
      <c r="F38" s="206"/>
      <c r="G38" s="205"/>
      <c r="H38" s="207"/>
      <c r="I38" s="205"/>
      <c r="J38" s="207"/>
    </row>
    <row r="39" spans="1:10" ht="16.5" customHeight="1">
      <c r="A39" s="221"/>
      <c r="B39" s="211"/>
      <c r="C39" s="211"/>
      <c r="D39" s="212"/>
      <c r="E39" s="211"/>
      <c r="F39" s="212"/>
      <c r="G39" s="211"/>
      <c r="H39" s="36"/>
      <c r="I39" s="211"/>
      <c r="J39" s="36"/>
    </row>
    <row r="40" spans="1:10" s="37" customFormat="1" ht="22.5" customHeight="1">
      <c r="A40" s="7"/>
      <c r="B40" s="2"/>
      <c r="C40" s="80"/>
      <c r="D40" s="242" t="s">
        <v>0</v>
      </c>
      <c r="E40" s="242"/>
      <c r="F40" s="242"/>
      <c r="G40" s="80"/>
      <c r="H40" s="239" t="s">
        <v>1</v>
      </c>
      <c r="I40" s="239"/>
      <c r="J40" s="239"/>
    </row>
    <row r="41" spans="1:10" s="37" customFormat="1" ht="22.5" customHeight="1">
      <c r="A41" s="22"/>
      <c r="B41" s="2"/>
      <c r="C41" s="80"/>
      <c r="D41" s="247" t="s">
        <v>102</v>
      </c>
      <c r="E41" s="247"/>
      <c r="F41" s="247"/>
      <c r="G41" s="15"/>
      <c r="H41" s="247" t="s">
        <v>102</v>
      </c>
      <c r="I41" s="247"/>
      <c r="J41" s="247"/>
    </row>
    <row r="42" spans="1:10" s="41" customFormat="1" ht="22.5" customHeight="1">
      <c r="A42" s="82"/>
      <c r="B42" s="13" t="s">
        <v>4</v>
      </c>
      <c r="C42" s="83"/>
      <c r="D42" s="230">
        <f>'PL 10-11'!$D$6</f>
        <v>2568</v>
      </c>
      <c r="E42" s="14"/>
      <c r="F42" s="230">
        <f>'PL 10-11'!$F$6</f>
        <v>2567</v>
      </c>
      <c r="G42" s="82"/>
      <c r="H42" s="230">
        <f>$D$6</f>
        <v>2568</v>
      </c>
      <c r="I42" s="14"/>
      <c r="J42" s="230">
        <f>$F$6</f>
        <v>2567</v>
      </c>
    </row>
    <row r="43" spans="1:10" s="37" customFormat="1" ht="22.5" customHeight="1">
      <c r="A43" s="18"/>
      <c r="B43" s="2"/>
      <c r="C43" s="84"/>
      <c r="D43" s="237" t="s">
        <v>103</v>
      </c>
      <c r="E43" s="237"/>
      <c r="F43" s="237"/>
      <c r="G43" s="237"/>
      <c r="H43" s="237"/>
      <c r="I43" s="237"/>
      <c r="J43" s="237"/>
    </row>
    <row r="44" spans="1:10" ht="22.5" customHeight="1">
      <c r="A44" s="210" t="s">
        <v>77</v>
      </c>
      <c r="B44" s="213"/>
      <c r="C44" s="211"/>
      <c r="D44" s="36"/>
      <c r="E44" s="214"/>
      <c r="F44" s="36"/>
      <c r="G44" s="214"/>
      <c r="H44" s="36"/>
      <c r="I44" s="211"/>
      <c r="J44" s="36"/>
    </row>
    <row r="45" spans="1:10" ht="22.5" customHeight="1">
      <c r="A45" s="211" t="s">
        <v>96</v>
      </c>
      <c r="B45" s="213"/>
      <c r="C45" s="211"/>
      <c r="D45" s="36">
        <v>-15182</v>
      </c>
      <c r="E45" s="214"/>
      <c r="F45" s="36">
        <v>-61742</v>
      </c>
      <c r="G45" s="214"/>
      <c r="H45" s="36">
        <v>-15092</v>
      </c>
      <c r="I45" s="211"/>
      <c r="J45" s="36">
        <v>-61634</v>
      </c>
    </row>
    <row r="46" spans="1:10" ht="22.5" customHeight="1">
      <c r="A46" s="211" t="s">
        <v>141</v>
      </c>
      <c r="B46" s="213"/>
      <c r="C46" s="211"/>
      <c r="D46" s="36">
        <v>-3949</v>
      </c>
      <c r="E46" s="214"/>
      <c r="F46" s="36">
        <v>0</v>
      </c>
      <c r="G46" s="214"/>
      <c r="H46" s="36">
        <v>-3949</v>
      </c>
      <c r="I46" s="211"/>
      <c r="J46" s="36">
        <v>0</v>
      </c>
    </row>
    <row r="47" spans="1:10" ht="22.5" customHeight="1">
      <c r="A47" s="211" t="s">
        <v>97</v>
      </c>
      <c r="B47" s="213"/>
      <c r="C47" s="211"/>
      <c r="D47" s="36">
        <v>1923</v>
      </c>
      <c r="E47" s="214"/>
      <c r="F47" s="36">
        <v>0</v>
      </c>
      <c r="G47" s="214"/>
      <c r="H47" s="36">
        <v>1923</v>
      </c>
      <c r="I47" s="211"/>
      <c r="J47" s="36">
        <v>0</v>
      </c>
    </row>
    <row r="48" spans="1:10" ht="22.5" customHeight="1">
      <c r="A48" s="211" t="s">
        <v>78</v>
      </c>
      <c r="B48" s="216"/>
      <c r="C48" s="211"/>
      <c r="D48" s="36">
        <v>883</v>
      </c>
      <c r="E48" s="214"/>
      <c r="F48" s="36">
        <v>160</v>
      </c>
      <c r="G48" s="214"/>
      <c r="H48" s="36">
        <v>883</v>
      </c>
      <c r="I48" s="211"/>
      <c r="J48" s="36">
        <v>160</v>
      </c>
    </row>
    <row r="49" spans="1:10" ht="22.5" customHeight="1">
      <c r="A49" s="221" t="s">
        <v>179</v>
      </c>
      <c r="B49" s="220"/>
      <c r="C49" s="221"/>
      <c r="D49" s="232">
        <f>SUM(D45:D48)</f>
        <v>-16325</v>
      </c>
      <c r="E49" s="222"/>
      <c r="F49" s="232">
        <f>SUM(F45:F48)</f>
        <v>-61582</v>
      </c>
      <c r="G49" s="223"/>
      <c r="H49" s="232">
        <f>SUM(H45:H48)</f>
        <v>-16235</v>
      </c>
      <c r="I49" s="211"/>
      <c r="J49" s="232">
        <f>SUM(J45:J48)</f>
        <v>-61474</v>
      </c>
    </row>
    <row r="50" spans="1:10" ht="14.15" customHeight="1">
      <c r="A50" s="221"/>
      <c r="B50" s="220"/>
      <c r="C50" s="221"/>
      <c r="D50" s="224"/>
      <c r="E50" s="222"/>
      <c r="F50" s="224"/>
      <c r="G50" s="223"/>
      <c r="H50" s="224"/>
      <c r="I50" s="211"/>
      <c r="J50" s="224"/>
    </row>
    <row r="51" spans="1:10" ht="22.5" customHeight="1">
      <c r="A51" s="210" t="s">
        <v>79</v>
      </c>
      <c r="B51" s="213"/>
      <c r="C51" s="211"/>
      <c r="D51" s="36"/>
      <c r="E51" s="214"/>
      <c r="F51" s="36"/>
      <c r="G51" s="214"/>
      <c r="H51" s="36"/>
      <c r="I51" s="211"/>
      <c r="J51" s="36"/>
    </row>
    <row r="52" spans="1:10" ht="22.5" customHeight="1">
      <c r="A52" s="211" t="s">
        <v>101</v>
      </c>
      <c r="B52" s="213"/>
      <c r="C52" s="211"/>
      <c r="D52" s="36">
        <v>0</v>
      </c>
      <c r="E52" s="214"/>
      <c r="F52" s="36">
        <v>200601</v>
      </c>
      <c r="G52" s="214"/>
      <c r="H52" s="36">
        <v>0</v>
      </c>
      <c r="I52" s="211"/>
      <c r="J52" s="36">
        <v>200601</v>
      </c>
    </row>
    <row r="53" spans="1:10" ht="22.5" customHeight="1">
      <c r="A53" s="211" t="s">
        <v>80</v>
      </c>
      <c r="B53" s="216">
        <v>11</v>
      </c>
      <c r="C53" s="211"/>
      <c r="D53" s="36">
        <v>489729</v>
      </c>
      <c r="E53" s="214"/>
      <c r="F53" s="36">
        <v>713132</v>
      </c>
      <c r="G53" s="214"/>
      <c r="H53" s="36">
        <v>489729</v>
      </c>
      <c r="I53" s="211"/>
      <c r="J53" s="36">
        <v>713132</v>
      </c>
    </row>
    <row r="54" spans="1:10" ht="22.5" customHeight="1">
      <c r="A54" s="211" t="s">
        <v>165</v>
      </c>
      <c r="B54" s="216"/>
      <c r="C54" s="211"/>
      <c r="D54" s="36"/>
      <c r="E54" s="214"/>
      <c r="F54" s="36"/>
      <c r="G54" s="214"/>
      <c r="I54" s="211"/>
      <c r="J54" s="36"/>
    </row>
    <row r="55" spans="1:10" ht="22.5" customHeight="1">
      <c r="A55" s="225" t="s">
        <v>143</v>
      </c>
      <c r="B55" s="213">
        <v>11</v>
      </c>
      <c r="C55" s="211"/>
      <c r="D55" s="36">
        <v>-525879</v>
      </c>
      <c r="E55" s="214"/>
      <c r="F55" s="36">
        <v>-657773</v>
      </c>
      <c r="G55" s="214"/>
      <c r="H55" s="36">
        <v>-525879</v>
      </c>
      <c r="I55" s="211"/>
      <c r="J55" s="36">
        <v>-657773</v>
      </c>
    </row>
    <row r="56" spans="1:10" ht="22.5" customHeight="1">
      <c r="A56" s="211" t="s">
        <v>149</v>
      </c>
      <c r="B56" s="213">
        <v>11</v>
      </c>
      <c r="C56" s="211"/>
      <c r="D56" s="36">
        <v>1900</v>
      </c>
      <c r="E56" s="214"/>
      <c r="F56" s="36">
        <v>39211</v>
      </c>
      <c r="G56" s="214"/>
      <c r="H56" s="36">
        <v>1900</v>
      </c>
      <c r="I56" s="211"/>
      <c r="J56" s="36">
        <v>39211</v>
      </c>
    </row>
    <row r="57" spans="1:10" ht="22.5" customHeight="1">
      <c r="A57" s="211" t="s">
        <v>166</v>
      </c>
      <c r="B57" s="213"/>
      <c r="C57" s="211"/>
      <c r="D57" s="36"/>
      <c r="E57" s="214"/>
      <c r="F57" s="36"/>
      <c r="G57" s="214"/>
      <c r="I57" s="211"/>
      <c r="J57" s="36"/>
    </row>
    <row r="58" spans="1:10" ht="22.5" customHeight="1">
      <c r="A58" s="225" t="s">
        <v>143</v>
      </c>
      <c r="B58" s="213">
        <v>11</v>
      </c>
      <c r="C58" s="211"/>
      <c r="D58" s="36">
        <v>-69660</v>
      </c>
      <c r="E58" s="214"/>
      <c r="F58" s="36">
        <v>-83905</v>
      </c>
      <c r="G58" s="214"/>
      <c r="H58" s="36">
        <v>-69660</v>
      </c>
      <c r="I58" s="211"/>
      <c r="J58" s="36">
        <v>-83905</v>
      </c>
    </row>
    <row r="59" spans="1:10" ht="22.5" customHeight="1">
      <c r="A59" s="211" t="s">
        <v>142</v>
      </c>
      <c r="B59" s="213"/>
      <c r="C59" s="211"/>
      <c r="D59" s="36"/>
      <c r="E59" s="214"/>
      <c r="F59" s="36"/>
      <c r="G59" s="214"/>
      <c r="H59" s="36"/>
      <c r="I59" s="211"/>
      <c r="J59" s="36"/>
    </row>
    <row r="60" spans="1:10" ht="22.5" customHeight="1">
      <c r="A60" s="225" t="s">
        <v>143</v>
      </c>
      <c r="B60" s="213"/>
      <c r="C60" s="211"/>
      <c r="D60" s="36">
        <v>0</v>
      </c>
      <c r="E60" s="214"/>
      <c r="F60" s="36">
        <v>-156</v>
      </c>
      <c r="G60" s="214"/>
      <c r="H60" s="36">
        <v>0</v>
      </c>
      <c r="I60" s="211"/>
      <c r="J60" s="36">
        <v>-156</v>
      </c>
    </row>
    <row r="61" spans="1:10" ht="22.5" customHeight="1">
      <c r="A61" s="211" t="s">
        <v>192</v>
      </c>
      <c r="B61" s="213">
        <v>17</v>
      </c>
      <c r="C61" s="211"/>
      <c r="D61" s="36">
        <v>-1126</v>
      </c>
      <c r="E61" s="214"/>
      <c r="F61" s="36">
        <v>0</v>
      </c>
      <c r="G61" s="214"/>
      <c r="H61" s="36">
        <v>-1126</v>
      </c>
      <c r="I61" s="211"/>
      <c r="J61" s="36">
        <v>0</v>
      </c>
    </row>
    <row r="62" spans="1:10" ht="22.5" customHeight="1">
      <c r="A62" s="211" t="s">
        <v>94</v>
      </c>
      <c r="B62" s="216">
        <v>11</v>
      </c>
      <c r="C62" s="211"/>
      <c r="D62" s="36">
        <v>-6252</v>
      </c>
      <c r="E62" s="214"/>
      <c r="F62" s="36">
        <v>-5575</v>
      </c>
      <c r="G62" s="214"/>
      <c r="H62" s="36">
        <v>-2454</v>
      </c>
      <c r="I62" s="211"/>
      <c r="J62" s="36">
        <v>-2041</v>
      </c>
    </row>
    <row r="63" spans="1:10" ht="22.5" customHeight="1">
      <c r="A63" s="211" t="s">
        <v>81</v>
      </c>
      <c r="B63" s="216"/>
      <c r="C63" s="211"/>
      <c r="D63" s="36">
        <v>-17347</v>
      </c>
      <c r="E63" s="214"/>
      <c r="F63" s="36">
        <v>-22110</v>
      </c>
      <c r="G63" s="214"/>
      <c r="H63" s="36">
        <v>-16448</v>
      </c>
      <c r="I63" s="211"/>
      <c r="J63" s="36">
        <v>-21384</v>
      </c>
    </row>
    <row r="64" spans="1:10" ht="22.5" customHeight="1">
      <c r="A64" s="221" t="s">
        <v>193</v>
      </c>
      <c r="B64" s="220"/>
      <c r="C64" s="221"/>
      <c r="D64" s="232">
        <f>SUM(D52:D63)</f>
        <v>-128635</v>
      </c>
      <c r="E64" s="222"/>
      <c r="F64" s="232">
        <f>SUM(F52:F63)</f>
        <v>183425</v>
      </c>
      <c r="G64" s="223"/>
      <c r="H64" s="232">
        <f>SUM(H52:H63)</f>
        <v>-123938</v>
      </c>
      <c r="I64" s="211"/>
      <c r="J64" s="232">
        <f>SUM(J52:J63)</f>
        <v>187685</v>
      </c>
    </row>
    <row r="65" spans="1:10" ht="22.5" customHeight="1">
      <c r="A65" s="211"/>
      <c r="B65" s="213"/>
      <c r="C65" s="211"/>
      <c r="D65" s="36"/>
      <c r="E65" s="214"/>
      <c r="F65" s="36"/>
      <c r="G65" s="214"/>
      <c r="H65" s="36"/>
      <c r="I65" s="211"/>
      <c r="J65" s="36"/>
    </row>
    <row r="66" spans="1:10" ht="22.5" customHeight="1">
      <c r="A66" s="1" t="s">
        <v>182</v>
      </c>
      <c r="B66" s="213"/>
      <c r="C66" s="211"/>
      <c r="D66" s="36"/>
      <c r="E66" s="214"/>
      <c r="F66" s="36"/>
      <c r="G66" s="214"/>
      <c r="H66" s="36"/>
      <c r="I66" s="211"/>
      <c r="J66" s="36"/>
    </row>
    <row r="67" spans="1:10" ht="22.5" customHeight="1">
      <c r="A67" s="209" t="s">
        <v>112</v>
      </c>
      <c r="B67" s="213"/>
      <c r="C67" s="211"/>
      <c r="D67" s="36"/>
      <c r="E67" s="214"/>
      <c r="F67" s="36"/>
      <c r="G67" s="214"/>
      <c r="H67" s="36"/>
      <c r="I67" s="211"/>
      <c r="J67" s="36"/>
    </row>
    <row r="68" spans="1:10" ht="16.5" customHeight="1">
      <c r="A68" s="211"/>
      <c r="B68" s="213"/>
      <c r="C68" s="211"/>
      <c r="D68" s="36"/>
      <c r="E68" s="214"/>
      <c r="F68" s="36"/>
      <c r="G68" s="214"/>
      <c r="H68" s="36"/>
      <c r="I68" s="211"/>
      <c r="J68" s="36"/>
    </row>
    <row r="69" spans="1:10" ht="22.5" customHeight="1">
      <c r="A69" s="211"/>
      <c r="B69" s="213"/>
      <c r="C69" s="211"/>
      <c r="D69" s="242" t="s">
        <v>0</v>
      </c>
      <c r="E69" s="242"/>
      <c r="F69" s="242"/>
      <c r="G69" s="80"/>
      <c r="H69" s="239" t="s">
        <v>1</v>
      </c>
      <c r="I69" s="239"/>
      <c r="J69" s="239"/>
    </row>
    <row r="70" spans="1:10" ht="22.5" customHeight="1">
      <c r="A70" s="211"/>
      <c r="B70" s="213"/>
      <c r="C70" s="211"/>
      <c r="D70" s="247" t="s">
        <v>102</v>
      </c>
      <c r="E70" s="247"/>
      <c r="F70" s="247"/>
      <c r="G70" s="15"/>
      <c r="H70" s="247" t="s">
        <v>102</v>
      </c>
      <c r="I70" s="247"/>
      <c r="J70" s="247"/>
    </row>
    <row r="71" spans="1:10" ht="22.5" customHeight="1">
      <c r="A71" s="211"/>
      <c r="B71" s="213"/>
      <c r="C71" s="211"/>
      <c r="D71" s="230">
        <f>'PL 10-11'!$D$6</f>
        <v>2568</v>
      </c>
      <c r="E71" s="14"/>
      <c r="F71" s="230">
        <f>'PL 10-11'!$F$6</f>
        <v>2567</v>
      </c>
      <c r="G71" s="82"/>
      <c r="H71" s="230">
        <f>$D$6</f>
        <v>2568</v>
      </c>
      <c r="I71" s="14"/>
      <c r="J71" s="230">
        <f>$F$6</f>
        <v>2567</v>
      </c>
    </row>
    <row r="72" spans="1:10" ht="22.5" customHeight="1">
      <c r="A72" s="211"/>
      <c r="B72" s="213"/>
      <c r="C72" s="211"/>
      <c r="D72" s="237" t="s">
        <v>103</v>
      </c>
      <c r="E72" s="237"/>
      <c r="F72" s="237"/>
      <c r="G72" s="237"/>
      <c r="H72" s="237"/>
      <c r="I72" s="237"/>
      <c r="J72" s="237"/>
    </row>
    <row r="73" spans="1:10" ht="22.5" customHeight="1">
      <c r="A73" s="211" t="s">
        <v>150</v>
      </c>
      <c r="B73" s="213"/>
      <c r="C73" s="211"/>
      <c r="H73" s="25"/>
      <c r="J73" s="25"/>
    </row>
    <row r="74" spans="1:10" ht="22.5" customHeight="1">
      <c r="A74" s="225" t="s">
        <v>144</v>
      </c>
      <c r="B74" s="213"/>
      <c r="C74" s="211"/>
      <c r="D74" s="187">
        <v>-14820</v>
      </c>
      <c r="E74" s="36"/>
      <c r="F74" s="187">
        <v>120255</v>
      </c>
      <c r="G74" s="36"/>
      <c r="H74" s="187">
        <v>-21325</v>
      </c>
      <c r="I74" s="36"/>
      <c r="J74" s="187">
        <v>119677</v>
      </c>
    </row>
    <row r="75" spans="1:10" ht="22.5" customHeight="1">
      <c r="A75" s="211" t="s">
        <v>82</v>
      </c>
      <c r="B75" s="213"/>
      <c r="C75" s="211"/>
      <c r="H75" s="25"/>
      <c r="J75" s="25"/>
    </row>
    <row r="76" spans="1:10" ht="22.5" customHeight="1">
      <c r="A76" s="225" t="s">
        <v>145</v>
      </c>
      <c r="B76" s="213"/>
      <c r="C76" s="211"/>
      <c r="D76" s="226">
        <v>-452</v>
      </c>
      <c r="E76" s="217"/>
      <c r="F76" s="226">
        <v>-1031</v>
      </c>
      <c r="G76" s="214"/>
      <c r="H76" s="219">
        <v>2</v>
      </c>
      <c r="I76" s="211"/>
      <c r="J76" s="219">
        <v>-7</v>
      </c>
    </row>
    <row r="77" spans="1:10" ht="22.5" customHeight="1">
      <c r="A77" s="221" t="s">
        <v>150</v>
      </c>
      <c r="B77" s="220"/>
      <c r="C77" s="221"/>
      <c r="D77" s="233">
        <f>SUM(D74:D76)</f>
        <v>-15272</v>
      </c>
      <c r="E77" s="227"/>
      <c r="F77" s="233">
        <f>SUM(F74:F76)</f>
        <v>119224</v>
      </c>
      <c r="G77" s="227"/>
      <c r="H77" s="233">
        <f>SUM(H74:H76)</f>
        <v>-21323</v>
      </c>
      <c r="I77" s="227"/>
      <c r="J77" s="233">
        <f>SUM(J74:J76)</f>
        <v>119670</v>
      </c>
    </row>
    <row r="78" spans="1:10" ht="22.5" customHeight="1">
      <c r="A78" s="211" t="s">
        <v>113</v>
      </c>
      <c r="B78" s="213"/>
      <c r="C78" s="211"/>
      <c r="D78" s="234">
        <v>143866</v>
      </c>
      <c r="E78" s="217"/>
      <c r="F78" s="219">
        <v>24642</v>
      </c>
      <c r="G78" s="217"/>
      <c r="H78" s="234">
        <v>133977</v>
      </c>
      <c r="I78" s="211"/>
      <c r="J78" s="219">
        <v>14307</v>
      </c>
    </row>
    <row r="79" spans="1:10" ht="22.5" customHeight="1" thickBot="1">
      <c r="A79" s="221" t="s">
        <v>114</v>
      </c>
      <c r="B79" s="216"/>
      <c r="C79" s="221"/>
      <c r="D79" s="235">
        <f>SUM(D77:D78)</f>
        <v>128594</v>
      </c>
      <c r="E79" s="222"/>
      <c r="F79" s="235">
        <f>SUM(F77:F78)</f>
        <v>143866</v>
      </c>
      <c r="G79" s="223"/>
      <c r="H79" s="235">
        <f>SUM(H77:H78)</f>
        <v>112654</v>
      </c>
      <c r="I79" s="211"/>
      <c r="J79" s="235">
        <f>SUM(J77:J78)</f>
        <v>133977</v>
      </c>
    </row>
    <row r="80" spans="1:10" ht="22.5" customHeight="1" thickTop="1">
      <c r="A80" s="211"/>
      <c r="B80" s="213"/>
      <c r="C80" s="211"/>
      <c r="D80" s="36"/>
      <c r="E80" s="214"/>
      <c r="F80" s="36"/>
      <c r="G80" s="214"/>
      <c r="H80" s="36"/>
      <c r="I80" s="211"/>
      <c r="J80" s="36"/>
    </row>
    <row r="81" spans="1:10" ht="22.5" customHeight="1">
      <c r="A81" s="210" t="s">
        <v>148</v>
      </c>
      <c r="B81" s="213"/>
      <c r="C81" s="211"/>
      <c r="D81" s="36"/>
      <c r="E81" s="228"/>
      <c r="F81" s="36"/>
      <c r="G81" s="228"/>
      <c r="H81" s="36"/>
      <c r="I81" s="211"/>
      <c r="J81" s="36"/>
    </row>
    <row r="82" spans="1:10" ht="22.5" customHeight="1">
      <c r="A82" s="211" t="s">
        <v>146</v>
      </c>
      <c r="B82" s="213"/>
      <c r="C82" s="211"/>
      <c r="D82" s="36">
        <v>23746</v>
      </c>
      <c r="E82" s="228"/>
      <c r="F82" s="36">
        <v>27990</v>
      </c>
      <c r="G82" s="228"/>
      <c r="H82" s="36">
        <v>23746</v>
      </c>
      <c r="I82" s="211"/>
      <c r="J82" s="36">
        <v>27990</v>
      </c>
    </row>
    <row r="83" spans="1:10" ht="22.5" customHeight="1">
      <c r="A83" s="211" t="s">
        <v>147</v>
      </c>
      <c r="B83" s="213"/>
      <c r="C83" s="211"/>
      <c r="D83" s="36">
        <v>29007</v>
      </c>
      <c r="E83" s="36"/>
      <c r="F83" s="36">
        <v>6568</v>
      </c>
      <c r="G83" s="36"/>
      <c r="H83" s="36">
        <v>27763</v>
      </c>
      <c r="I83" s="36"/>
      <c r="J83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D43:J43"/>
    <mergeCell ref="D41:F41"/>
    <mergeCell ref="H41:J41"/>
    <mergeCell ref="H4:J4"/>
    <mergeCell ref="D5:F5"/>
    <mergeCell ref="H5:J5"/>
    <mergeCell ref="D7:J7"/>
    <mergeCell ref="H40:J40"/>
    <mergeCell ref="D4:F4"/>
    <mergeCell ref="D40:F40"/>
    <mergeCell ref="D69:F69"/>
    <mergeCell ref="H69:J69"/>
    <mergeCell ref="D70:F70"/>
    <mergeCell ref="H70:J70"/>
    <mergeCell ref="D72:J72"/>
  </mergeCells>
  <printOptions horizontalCentered="1"/>
  <pageMargins left="0.6" right="0.5" top="0.48" bottom="0.4" header="0.5" footer="0.4"/>
  <pageSetup paperSize="9" scale="86" firstPageNumber="16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36" max="16383" man="1"/>
    <brk id="65" max="9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CAC2C08-5CF3-47E9-B066-4D9EFCBEF2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06F335-DED7-4B6C-8F70-8511EEC01B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7F79E-20ED-4DDD-AE83-82FD83F3D2D8}">
  <ds:schemaRefs>
    <ds:schemaRef ds:uri="http://schemas.microsoft.com/office/2006/documentManagement/types"/>
    <ds:schemaRef ds:uri="http://purl.org/dc/elements/1.1/"/>
    <ds:schemaRef ds:uri="f6ba49b0-bcda-4796-8236-5b5cc1493ace"/>
    <ds:schemaRef ds:uri="http://www.w3.org/XML/1998/namespace"/>
    <ds:schemaRef ds:uri="http://schemas.openxmlformats.org/package/2006/metadata/core-properties"/>
    <ds:schemaRef ds:uri="4243d5be-521d-4052-81ca-f0f31ea6f2da"/>
    <ds:schemaRef ds:uri="http://purl.org/dc/terms/"/>
    <ds:schemaRef ds:uri="http://purl.org/dc/dcmitype/"/>
    <ds:schemaRef ds:uri="http://schemas.microsoft.com/office/infopath/2007/PartnerControls"/>
    <ds:schemaRef ds:uri="05716746-add9-412a-97a9-1b5167d151a3"/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7-9</vt:lpstr>
      <vt:lpstr>PL 10-11</vt:lpstr>
      <vt:lpstr>SH 12</vt:lpstr>
      <vt:lpstr>SH 13</vt:lpstr>
      <vt:lpstr>SH 14</vt:lpstr>
      <vt:lpstr>SH 15</vt:lpstr>
      <vt:lpstr>CF 16-18</vt:lpstr>
      <vt:lpstr>'BS 7-9'!Print_Area</vt:lpstr>
      <vt:lpstr>'CF 16-18'!Print_Area</vt:lpstr>
      <vt:lpstr>'PL 10-11'!Print_Area</vt:lpstr>
      <vt:lpstr>'SH 12'!Print_Area</vt:lpstr>
      <vt:lpstr>'SH 13'!Print_Area</vt:lpstr>
      <vt:lpstr>'SH 14'!Print_Area</vt:lpstr>
      <vt:lpstr>'SH 15'!Print_Area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Sirikul, Aromprasert</dc:creator>
  <cp:lastModifiedBy>Kanvara, Pochanatsrichai</cp:lastModifiedBy>
  <cp:lastPrinted>2026-02-18T09:04:50Z</cp:lastPrinted>
  <dcterms:created xsi:type="dcterms:W3CDTF">2019-05-07T03:53:55Z</dcterms:created>
  <dcterms:modified xsi:type="dcterms:W3CDTF">2026-02-25T12:40:23Z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