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ochanatsrichai\Music\Selic\2025\Q3'25\PMC\FS\File ตลาด\"/>
    </mc:Choice>
  </mc:AlternateContent>
  <xr:revisionPtr revIDLastSave="0" documentId="13_ncr:1_{DEEBE0BC-9B14-46C7-887A-EC51F3B6D304}" xr6:coauthVersionLast="47" xr6:coauthVersionMax="47" xr10:uidLastSave="{00000000-0000-0000-0000-000000000000}"/>
  <bookViews>
    <workbookView xWindow="28690" yWindow="-110" windowWidth="29020" windowHeight="15700" tabRatio="838" xr2:uid="{00000000-000D-0000-FFFF-FFFF00000000}"/>
  </bookViews>
  <sheets>
    <sheet name="BS 3-5" sheetId="1" r:id="rId1"/>
    <sheet name="PL 6-7" sheetId="14" r:id="rId2"/>
    <sheet name="PL 8-9" sheetId="31" r:id="rId3"/>
    <sheet name="SH 10" sheetId="32" r:id="rId4"/>
    <sheet name="SH 11" sheetId="25" r:id="rId5"/>
    <sheet name="SH 12" sheetId="29" r:id="rId6"/>
    <sheet name="SH 13" sheetId="23" r:id="rId7"/>
    <sheet name="CF 14-15" sheetId="5" r:id="rId8"/>
  </sheets>
  <externalReferences>
    <externalReference r:id="rId9"/>
  </externalReferences>
  <definedNames>
    <definedName name="___________DET2" localSheetId="7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7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7" hidden="1">{#N/A,#N/A,FALSE,"BUDGET"}</definedName>
    <definedName name="___________DET4" localSheetId="1" hidden="1">{#N/A,#N/A,FALSE,"BUDGET"}</definedName>
    <definedName name="___________DET4" localSheetId="2" hidden="1">{#N/A,#N/A,FALSE,"BUDGET"}</definedName>
    <definedName name="___________DET4" localSheetId="3" hidden="1">{#N/A,#N/A,FALSE,"BUDGET"}</definedName>
    <definedName name="___________DET4" localSheetId="4" hidden="1">{#N/A,#N/A,FALSE,"BUDGET"}</definedName>
    <definedName name="___________DET4" localSheetId="5" hidden="1">{#N/A,#N/A,FALSE,"BUDGET"}</definedName>
    <definedName name="___________DET4" localSheetId="6" hidden="1">{#N/A,#N/A,FALSE,"BUDGET"}</definedName>
    <definedName name="___________DET4" hidden="1">{#N/A,#N/A,FALSE,"BUDGET"}</definedName>
    <definedName name="_________DET2" localSheetId="7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7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7" hidden="1">{#N/A,#N/A,FALSE,"BUDGET"}</definedName>
    <definedName name="_________DET4" localSheetId="1" hidden="1">{#N/A,#N/A,FALSE,"BUDGET"}</definedName>
    <definedName name="_________DET4" localSheetId="2" hidden="1">{#N/A,#N/A,FALSE,"BUDGET"}</definedName>
    <definedName name="_________DET4" localSheetId="3" hidden="1">{#N/A,#N/A,FALSE,"BUDGET"}</definedName>
    <definedName name="_________DET4" localSheetId="4" hidden="1">{#N/A,#N/A,FALSE,"BUDGET"}</definedName>
    <definedName name="_________DET4" localSheetId="5" hidden="1">{#N/A,#N/A,FALSE,"BUDGET"}</definedName>
    <definedName name="_________DET4" localSheetId="6" hidden="1">{#N/A,#N/A,FALSE,"BUDGET"}</definedName>
    <definedName name="_________DET4" hidden="1">{#N/A,#N/A,FALSE,"BUDGET"}</definedName>
    <definedName name="_______DET2" localSheetId="7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7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7" hidden="1">{#N/A,#N/A,FALSE,"BUDGET"}</definedName>
    <definedName name="_______DET4" localSheetId="1" hidden="1">{#N/A,#N/A,FALSE,"BUDGET"}</definedName>
    <definedName name="_______DET4" localSheetId="2" hidden="1">{#N/A,#N/A,FALSE,"BUDGET"}</definedName>
    <definedName name="_______DET4" localSheetId="3" hidden="1">{#N/A,#N/A,FALSE,"BUDGET"}</definedName>
    <definedName name="_______DET4" localSheetId="4" hidden="1">{#N/A,#N/A,FALSE,"BUDGET"}</definedName>
    <definedName name="_______DET4" localSheetId="5" hidden="1">{#N/A,#N/A,FALSE,"BUDGET"}</definedName>
    <definedName name="_______DET4" localSheetId="6" hidden="1">{#N/A,#N/A,FALSE,"BUDGET"}</definedName>
    <definedName name="_______DET4" hidden="1">{#N/A,#N/A,FALSE,"BUDGET"}</definedName>
    <definedName name="______DET2" localSheetId="7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7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7" hidden="1">{#N/A,#N/A,FALSE,"BUDGET"}</definedName>
    <definedName name="______DET4" localSheetId="1" hidden="1">{#N/A,#N/A,FALSE,"BUDGET"}</definedName>
    <definedName name="______DET4" localSheetId="2" hidden="1">{#N/A,#N/A,FALSE,"BUDGET"}</definedName>
    <definedName name="______DET4" localSheetId="3" hidden="1">{#N/A,#N/A,FALSE,"BUDGET"}</definedName>
    <definedName name="______DET4" localSheetId="4" hidden="1">{#N/A,#N/A,FALSE,"BUDGET"}</definedName>
    <definedName name="______DET4" localSheetId="5" hidden="1">{#N/A,#N/A,FALSE,"BUDGET"}</definedName>
    <definedName name="______DET4" localSheetId="6" hidden="1">{#N/A,#N/A,FALSE,"BUDGET"}</definedName>
    <definedName name="______DET4" hidden="1">{#N/A,#N/A,FALSE,"BUDGET"}</definedName>
    <definedName name="_____DET2" localSheetId="7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7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7" hidden="1">{#N/A,#N/A,FALSE,"BUDGET"}</definedName>
    <definedName name="_____DET4" localSheetId="1" hidden="1">{#N/A,#N/A,FALSE,"BUDGET"}</definedName>
    <definedName name="_____DET4" localSheetId="2" hidden="1">{#N/A,#N/A,FALSE,"BUDGET"}</definedName>
    <definedName name="_____DET4" localSheetId="3" hidden="1">{#N/A,#N/A,FALSE,"BUDGET"}</definedName>
    <definedName name="_____DET4" localSheetId="4" hidden="1">{#N/A,#N/A,FALSE,"BUDGET"}</definedName>
    <definedName name="_____DET4" localSheetId="5" hidden="1">{#N/A,#N/A,FALSE,"BUDGET"}</definedName>
    <definedName name="_____DET4" localSheetId="6" hidden="1">{#N/A,#N/A,FALSE,"BUDGET"}</definedName>
    <definedName name="_____DET4" hidden="1">{#N/A,#N/A,FALSE,"BUDGET"}</definedName>
    <definedName name="___DET2" localSheetId="7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7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7" hidden="1">{#N/A,#N/A,FALSE,"BUDGET"}</definedName>
    <definedName name="___DET4" localSheetId="1" hidden="1">{#N/A,#N/A,FALSE,"BUDGET"}</definedName>
    <definedName name="___DET4" localSheetId="2" hidden="1">{#N/A,#N/A,FALSE,"BUDGET"}</definedName>
    <definedName name="___DET4" localSheetId="3" hidden="1">{#N/A,#N/A,FALSE,"BUDGET"}</definedName>
    <definedName name="___DET4" localSheetId="4" hidden="1">{#N/A,#N/A,FALSE,"BUDGET"}</definedName>
    <definedName name="___DET4" localSheetId="5" hidden="1">{#N/A,#N/A,FALSE,"BUDGET"}</definedName>
    <definedName name="___DET4" localSheetId="6" hidden="1">{#N/A,#N/A,FALSE,"BUDGET"}</definedName>
    <definedName name="___DET4" hidden="1">{#N/A,#N/A,FALSE,"BUDGET"}</definedName>
    <definedName name="__DET2" localSheetId="7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1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7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7" hidden="1">{#N/A,#N/A,FALSE,"BUDGET"}</definedName>
    <definedName name="__DET4" localSheetId="1" hidden="1">{#N/A,#N/A,FALSE,"BUDGET"}</definedName>
    <definedName name="__DET4" localSheetId="2" hidden="1">{#N/A,#N/A,FALSE,"BUDGET"}</definedName>
    <definedName name="__DET4" localSheetId="3" hidden="1">{#N/A,#N/A,FALSE,"BUDGET"}</definedName>
    <definedName name="__DET4" localSheetId="4" hidden="1">{#N/A,#N/A,FALSE,"BUDGET"}</definedName>
    <definedName name="__DET4" localSheetId="5" hidden="1">{#N/A,#N/A,FALSE,"BUDGET"}</definedName>
    <definedName name="__DET4" localSheetId="6" hidden="1">{#N/A,#N/A,FALSE,"BUDGET"}</definedName>
    <definedName name="__DET4" hidden="1">{#N/A,#N/A,FALSE,"BUDGET"}</definedName>
    <definedName name="_DET2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DET3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DET4" localSheetId="2" hidden="1">{#N/A,#N/A,FALSE,"BUDGET"}</definedName>
    <definedName name="_DET4" localSheetId="3" hidden="1">{#N/A,#N/A,FALSE,"BUDGET"}</definedName>
    <definedName name="_DET4" localSheetId="4" hidden="1">{#N/A,#N/A,FALSE,"BUDGET"}</definedName>
    <definedName name="_DET4" localSheetId="5" hidden="1">{#N/A,#N/A,FALSE,"BUDGET"}</definedName>
    <definedName name="_DET4" localSheetId="6" hidden="1">{#N/A,#N/A,FALSE,"BUDGET"}</definedName>
    <definedName name="_DET4" hidden="1">{#N/A,#N/A,FALSE,"BUDGET"}</definedName>
    <definedName name="_Fill" localSheetId="3" hidden="1">#REF!</definedName>
    <definedName name="_Fill" localSheetId="4" hidden="1">#REF!</definedName>
    <definedName name="_Fill" localSheetId="5" hidden="1">#REF!</definedName>
    <definedName name="_Fill" localSheetId="6" hidden="1">#REF!</definedName>
    <definedName name="_Fill" hidden="1">#REF!</definedName>
    <definedName name="_xlnm._FilterDatabase" localSheetId="3" hidden="1">#REF!</definedName>
    <definedName name="_xlnm._FilterDatabase" localSheetId="4" hidden="1">#REF!</definedName>
    <definedName name="_xlnm._FilterDatabase" localSheetId="5" hidden="1">#REF!</definedName>
    <definedName name="_xlnm._FilterDatabase" localSheetId="6" hidden="1">#REF!</definedName>
    <definedName name="_xlnm._FilterDatabase" hidden="1">#REF!</definedName>
    <definedName name="_Key1" localSheetId="2" hidden="1">[1]คีย์ข้อมูลรายละเอียดต่างๆ!#REF!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hidden="1">#REF!</definedName>
    <definedName name="_Key2" localSheetId="3" hidden="1">#REF!</definedName>
    <definedName name="_Key2" localSheetId="4" hidden="1">#REF!</definedName>
    <definedName name="_Key2" localSheetId="5" hidden="1">#REF!</definedName>
    <definedName name="_Key2" localSheetId="6" hidden="1">#REF!</definedName>
    <definedName name="_Key2" hidden="1">#REF!</definedName>
    <definedName name="_o9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9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Order1" hidden="1">255</definedName>
    <definedName name="_Order2" hidden="1">255</definedName>
    <definedName name="_Parse_In" localSheetId="3" hidden="1">#REF!</definedName>
    <definedName name="_Parse_In" localSheetId="4" hidden="1">#REF!</definedName>
    <definedName name="_Parse_In" localSheetId="5" hidden="1">#REF!</definedName>
    <definedName name="_Parse_In" localSheetId="6" hidden="1">#REF!</definedName>
    <definedName name="_Parse_In" hidden="1">#REF!</definedName>
    <definedName name="_Parse_Out" localSheetId="3" hidden="1">#REF!</definedName>
    <definedName name="_Parse_Out" localSheetId="4" hidden="1">#REF!</definedName>
    <definedName name="_Parse_Out" localSheetId="5" hidden="1">#REF!</definedName>
    <definedName name="_Parse_Out" localSheetId="6" hidden="1">#REF!</definedName>
    <definedName name="_Parse_Out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hidden="1">#REF!</definedName>
    <definedName name="AAAA" localSheetId="7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" localSheetId="7" hidden="1">{#N/A,#N/A,FALSE,"BUDGET"}</definedName>
    <definedName name="AAAAA" localSheetId="1" hidden="1">{#N/A,#N/A,FALSE,"BUDGET"}</definedName>
    <definedName name="AAAAA" localSheetId="2" hidden="1">{#N/A,#N/A,FALSE,"BUDGET"}</definedName>
    <definedName name="AAAAA" localSheetId="3" hidden="1">{#N/A,#N/A,FALSE,"BUDGET"}</definedName>
    <definedName name="AAAAA" localSheetId="4" hidden="1">{#N/A,#N/A,FALSE,"BUDGET"}</definedName>
    <definedName name="AAAAA" localSheetId="5" hidden="1">{#N/A,#N/A,FALSE,"BUDGET"}</definedName>
    <definedName name="AAAAA" localSheetId="6" hidden="1">{#N/A,#N/A,FALSE,"BUDGET"}</definedName>
    <definedName name="AAAAA" hidden="1">{#N/A,#N/A,FALSE,"BUDGET"}</definedName>
    <definedName name="AAAAAAAAA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7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1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D" localSheetId="2" hidden="1">{#N/A,#N/A,FALSE,"BUDGET"}</definedName>
    <definedName name="ABCD" localSheetId="3" hidden="1">{#N/A,#N/A,FALSE,"BUDGET"}</definedName>
    <definedName name="ABCD" localSheetId="4" hidden="1">{#N/A,#N/A,FALSE,"BUDGET"}</definedName>
    <definedName name="ABCD" localSheetId="5" hidden="1">{#N/A,#N/A,FALSE,"BUDGET"}</definedName>
    <definedName name="ABCD" localSheetId="6" hidden="1">{#N/A,#N/A,FALSE,"BUDGET"}</definedName>
    <definedName name="ABCD" hidden="1">{#N/A,#N/A,FALSE,"BUDGET"}</definedName>
    <definedName name="aoe" localSheetId="7" hidden="1">{"'Model'!$A$1:$N$53"}</definedName>
    <definedName name="aoe" localSheetId="1" hidden="1">{"'Model'!$A$1:$N$53"}</definedName>
    <definedName name="aoe" localSheetId="2" hidden="1">{"'Model'!$A$1:$N$53"}</definedName>
    <definedName name="aoe" localSheetId="3" hidden="1">{"'Model'!$A$1:$N$53"}</definedName>
    <definedName name="aoe" localSheetId="4" hidden="1">{"'Model'!$A$1:$N$53"}</definedName>
    <definedName name="aoe" localSheetId="5" hidden="1">{"'Model'!$A$1:$N$53"}</definedName>
    <definedName name="aoe" localSheetId="6" hidden="1">{"'Model'!$A$1:$N$53"}</definedName>
    <definedName name="aoe" hidden="1">{"'Model'!$A$1:$N$53"}</definedName>
    <definedName name="AS2DocOpenMode" hidden="1">"AS2DocumentEdit"</definedName>
    <definedName name="audit.test" localSheetId="7" hidden="1">{"FB Assumptions",#N/A,FALSE,"Asu";"FB Cashflow 1",#N/A,FALSE,"F&amp;B";"FB Cashflow 2",#N/A,FALSE,"F&amp;B"}</definedName>
    <definedName name="audit.test" localSheetId="1" hidden="1">{"FB Assumptions",#N/A,FALSE,"Asu";"FB Cashflow 1",#N/A,FALSE,"F&amp;B";"FB Cashflow 2",#N/A,FALSE,"F&amp;B"}</definedName>
    <definedName name="audit.test" localSheetId="2" hidden="1">{"FB Assumptions",#N/A,FALSE,"Asu";"FB Cashflow 1",#N/A,FALSE,"F&amp;B";"FB Cashflow 2",#N/A,FALSE,"F&amp;B"}</definedName>
    <definedName name="audit.test" localSheetId="3" hidden="1">{"FB Assumptions",#N/A,FALSE,"Asu";"FB Cashflow 1",#N/A,FALSE,"F&amp;B";"FB Cashflow 2",#N/A,FALSE,"F&amp;B"}</definedName>
    <definedName name="audit.test" localSheetId="4" hidden="1">{"FB Assumptions",#N/A,FALSE,"Asu";"FB Cashflow 1",#N/A,FALSE,"F&amp;B";"FB Cashflow 2",#N/A,FALSE,"F&amp;B"}</definedName>
    <definedName name="audit.test" localSheetId="5" hidden="1">{"FB Assumptions",#N/A,FALSE,"Asu";"FB Cashflow 1",#N/A,FALSE,"F&amp;B";"FB Cashflow 2",#N/A,FALSE,"F&amp;B"}</definedName>
    <definedName name="audit.test" localSheetId="6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7" hidden="1">{"Book Income",#N/A,FALSE,"B&amp;T";"Taxable Income",#N/A,FALSE,"B&amp;T"}</definedName>
    <definedName name="audit.test." localSheetId="1" hidden="1">{"Book Income",#N/A,FALSE,"B&amp;T";"Taxable Income",#N/A,FALSE,"B&amp;T"}</definedName>
    <definedName name="audit.test." localSheetId="2" hidden="1">{"Book Income",#N/A,FALSE,"B&amp;T";"Taxable Income",#N/A,FALSE,"B&amp;T"}</definedName>
    <definedName name="audit.test." localSheetId="3" hidden="1">{"Book Income",#N/A,FALSE,"B&amp;T";"Taxable Income",#N/A,FALSE,"B&amp;T"}</definedName>
    <definedName name="audit.test." localSheetId="4" hidden="1">{"Book Income",#N/A,FALSE,"B&amp;T";"Taxable Income",#N/A,FALSE,"B&amp;T"}</definedName>
    <definedName name="audit.test." localSheetId="5" hidden="1">{"Book Income",#N/A,FALSE,"B&amp;T";"Taxable Income",#N/A,FALSE,"B&amp;T"}</definedName>
    <definedName name="audit.test." localSheetId="6" hidden="1">{"Book Income",#N/A,FALSE,"B&amp;T";"Taxable Income",#N/A,FALSE,"B&amp;T"}</definedName>
    <definedName name="audit.test." hidden="1">{"Book Income",#N/A,FALSE,"B&amp;T";"Taxable Income",#N/A,FALSE,"B&amp;T"}</definedName>
    <definedName name="AW" localSheetId="2" hidden="1">{#N/A,#N/A,FALSE,"BUDGET"}</definedName>
    <definedName name="AW" localSheetId="3" hidden="1">{#N/A,#N/A,FALSE,"BUDGET"}</definedName>
    <definedName name="AW" localSheetId="4" hidden="1">{#N/A,#N/A,FALSE,"BUDGET"}</definedName>
    <definedName name="AW" localSheetId="5" hidden="1">{#N/A,#N/A,FALSE,"BUDGET"}</definedName>
    <definedName name="AW" localSheetId="6" hidden="1">{#N/A,#N/A,FALSE,"BUDGET"}</definedName>
    <definedName name="AW" hidden="1">{#N/A,#N/A,FALSE,"BUDGET"}</definedName>
    <definedName name="az" localSheetId="2" hidden="1">{#N/A,#N/A,FALSE,"MAIN";#N/A,#N/A,FALSE,"ACTvsBUD"}</definedName>
    <definedName name="az" localSheetId="3" hidden="1">{#N/A,#N/A,FALSE,"MAIN";#N/A,#N/A,FALSE,"ACTvsBUD"}</definedName>
    <definedName name="az" localSheetId="4" hidden="1">{#N/A,#N/A,FALSE,"MAIN";#N/A,#N/A,FALSE,"ACTvsBUD"}</definedName>
    <definedName name="az" localSheetId="5" hidden="1">{#N/A,#N/A,FALSE,"MAIN";#N/A,#N/A,FALSE,"ACTvsBUD"}</definedName>
    <definedName name="az" localSheetId="6" hidden="1">{#N/A,#N/A,FALSE,"MAIN";#N/A,#N/A,FALSE,"ACTvsBUD"}</definedName>
    <definedName name="az" hidden="1">{#N/A,#N/A,FALSE,"MAIN";#N/A,#N/A,FALSE,"ACTvsBUD"}</definedName>
    <definedName name="bb" localSheetId="7" hidden="1">{"'Eng (page2)'!$A$1:$D$52"}</definedName>
    <definedName name="bb" localSheetId="1" hidden="1">{"'Eng (page2)'!$A$1:$D$52"}</definedName>
    <definedName name="bb" localSheetId="2" hidden="1">{"'Eng (page2)'!$A$1:$D$52"}</definedName>
    <definedName name="bb" localSheetId="3" hidden="1">{"'Eng (page2)'!$A$1:$D$52"}</definedName>
    <definedName name="bb" localSheetId="4" hidden="1">{"'Eng (page2)'!$A$1:$D$52"}</definedName>
    <definedName name="bb" localSheetId="5" hidden="1">{"'Eng (page2)'!$A$1:$D$52"}</definedName>
    <definedName name="bb" localSheetId="6" hidden="1">{"'Eng (page2)'!$A$1:$D$52"}</definedName>
    <definedName name="bb" hidden="1">{"'Eng (page2)'!$A$1:$D$52"}</definedName>
    <definedName name="beau" localSheetId="7" hidden="1">{"'Model'!$A$1:$N$53"}</definedName>
    <definedName name="beau" localSheetId="1" hidden="1">{"'Model'!$A$1:$N$53"}</definedName>
    <definedName name="beau" localSheetId="2" hidden="1">{"'Model'!$A$1:$N$53"}</definedName>
    <definedName name="beau" localSheetId="3" hidden="1">{"'Model'!$A$1:$N$53"}</definedName>
    <definedName name="beau" localSheetId="4" hidden="1">{"'Model'!$A$1:$N$53"}</definedName>
    <definedName name="beau" localSheetId="5" hidden="1">{"'Model'!$A$1:$N$53"}</definedName>
    <definedName name="beau" localSheetId="6" hidden="1">{"'Model'!$A$1:$N$53"}</definedName>
    <definedName name="beau" hidden="1">{"'Model'!$A$1:$N$53"}</definedName>
    <definedName name="cash" localSheetId="7" hidden="1">{"'Eng (page2)'!$A$1:$D$52"}</definedName>
    <definedName name="cash" localSheetId="1" hidden="1">{"'Eng (page2)'!$A$1:$D$52"}</definedName>
    <definedName name="cash" localSheetId="2" hidden="1">{"'Eng (page2)'!$A$1:$D$52"}</definedName>
    <definedName name="cash" localSheetId="3" hidden="1">{"'Eng (page2)'!$A$1:$D$52"}</definedName>
    <definedName name="cash" localSheetId="4" hidden="1">{"'Eng (page2)'!$A$1:$D$52"}</definedName>
    <definedName name="cash" localSheetId="5" hidden="1">{"'Eng (page2)'!$A$1:$D$52"}</definedName>
    <definedName name="cash" localSheetId="6" hidden="1">{"'Eng (page2)'!$A$1:$D$52"}</definedName>
    <definedName name="cash" hidden="1">{"'Eng (page2)'!$A$1:$D$52"}</definedName>
    <definedName name="cc" localSheetId="7" hidden="1">{"'Eng (page2)'!$A$1:$D$52"}</definedName>
    <definedName name="cc" localSheetId="1" hidden="1">{"'Eng (page2)'!$A$1:$D$52"}</definedName>
    <definedName name="cc" localSheetId="2" hidden="1">{"'Eng (page2)'!$A$1:$D$52"}</definedName>
    <definedName name="cc" localSheetId="3" hidden="1">{"'Eng (page2)'!$A$1:$D$52"}</definedName>
    <definedName name="cc" localSheetId="4" hidden="1">{"'Eng (page2)'!$A$1:$D$52"}</definedName>
    <definedName name="cc" localSheetId="5" hidden="1">{"'Eng (page2)'!$A$1:$D$52"}</definedName>
    <definedName name="cc" localSheetId="6" hidden="1">{"'Eng (page2)'!$A$1:$D$52"}</definedName>
    <definedName name="cc" hidden="1">{"'Eng (page2)'!$A$1:$D$52"}</definedName>
    <definedName name="CPPC2001" localSheetId="7" hidden="1">{"'Model'!$A$1:$N$53"}</definedName>
    <definedName name="CPPC2001" localSheetId="1" hidden="1">{"'Model'!$A$1:$N$53"}</definedName>
    <definedName name="CPPC2001" localSheetId="2" hidden="1">{"'Model'!$A$1:$N$53"}</definedName>
    <definedName name="CPPC2001" localSheetId="3" hidden="1">{"'Model'!$A$1:$N$53"}</definedName>
    <definedName name="CPPC2001" localSheetId="4" hidden="1">{"'Model'!$A$1:$N$53"}</definedName>
    <definedName name="CPPC2001" localSheetId="5" hidden="1">{"'Model'!$A$1:$N$53"}</definedName>
    <definedName name="CPPC2001" localSheetId="6" hidden="1">{"'Model'!$A$1:$N$53"}</definedName>
    <definedName name="CPPC2001" hidden="1">{"'Model'!$A$1:$N$53"}</definedName>
    <definedName name="DET" localSheetId="7" hidden="1">{#N/A,#N/A,FALSE,"MAIN";#N/A,#N/A,FALSE,"ACTvsBUD"}</definedName>
    <definedName name="DET" localSheetId="1" hidden="1">{#N/A,#N/A,FALSE,"MAIN";#N/A,#N/A,FALSE,"ACTvsBUD"}</definedName>
    <definedName name="DET" localSheetId="2" hidden="1">{#N/A,#N/A,FALSE,"MAIN";#N/A,#N/A,FALSE,"ACTvsBUD"}</definedName>
    <definedName name="DET" localSheetId="3" hidden="1">{#N/A,#N/A,FALSE,"MAIN";#N/A,#N/A,FALSE,"ACTvsBUD"}</definedName>
    <definedName name="DET" localSheetId="4" hidden="1">{#N/A,#N/A,FALSE,"MAIN";#N/A,#N/A,FALSE,"ACTvsBUD"}</definedName>
    <definedName name="DET" localSheetId="5" hidden="1">{#N/A,#N/A,FALSE,"MAIN";#N/A,#N/A,FALSE,"ACTvsBUD"}</definedName>
    <definedName name="DET" localSheetId="6" hidden="1">{#N/A,#N/A,FALSE,"MAIN";#N/A,#N/A,FALSE,"ACTvsBUD"}</definedName>
    <definedName name="DET" hidden="1">{#N/A,#N/A,FALSE,"MAIN";#N/A,#N/A,FALSE,"ACTvsBUD"}</definedName>
    <definedName name="gg" localSheetId="7" hidden="1">{"'Eng (page2)'!$A$1:$D$52"}</definedName>
    <definedName name="gg" localSheetId="1" hidden="1">{"'Eng (page2)'!$A$1:$D$52"}</definedName>
    <definedName name="gg" localSheetId="2" hidden="1">{"'Eng (page2)'!$A$1:$D$52"}</definedName>
    <definedName name="gg" localSheetId="3" hidden="1">{"'Eng (page2)'!$A$1:$D$52"}</definedName>
    <definedName name="gg" localSheetId="4" hidden="1">{"'Eng (page2)'!$A$1:$D$52"}</definedName>
    <definedName name="gg" localSheetId="5" hidden="1">{"'Eng (page2)'!$A$1:$D$52"}</definedName>
    <definedName name="gg" localSheetId="6" hidden="1">{"'Eng (page2)'!$A$1:$D$52"}</definedName>
    <definedName name="gg" hidden="1">{"'Eng (page2)'!$A$1:$D$52"}</definedName>
    <definedName name="ggb" localSheetId="2" hidden="1">{#N/A,#N/A,FALSE,"BUDGET"}</definedName>
    <definedName name="ggb" localSheetId="3" hidden="1">{#N/A,#N/A,FALSE,"BUDGET"}</definedName>
    <definedName name="ggb" localSheetId="4" hidden="1">{#N/A,#N/A,FALSE,"BUDGET"}</definedName>
    <definedName name="ggb" localSheetId="5" hidden="1">{#N/A,#N/A,FALSE,"BUDGET"}</definedName>
    <definedName name="ggb" localSheetId="6" hidden="1">{#N/A,#N/A,FALSE,"BUDGET"}</definedName>
    <definedName name="ggb" hidden="1">{#N/A,#N/A,FALSE,"BUDGET"}</definedName>
    <definedName name="GT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GT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hgfgy" localSheetId="7" hidden="1">{"Book Income",#N/A,FALSE,"B&amp;T";"Taxable Income",#N/A,FALSE,"B&amp;T"}</definedName>
    <definedName name="hgfgy" localSheetId="1" hidden="1">{"Book Income",#N/A,FALSE,"B&amp;T";"Taxable Income",#N/A,FALSE,"B&amp;T"}</definedName>
    <definedName name="hgfgy" localSheetId="2" hidden="1">{"Book Income",#N/A,FALSE,"B&amp;T";"Taxable Income",#N/A,FALSE,"B&amp;T"}</definedName>
    <definedName name="hgfgy" localSheetId="3" hidden="1">{"Book Income",#N/A,FALSE,"B&amp;T";"Taxable Income",#N/A,FALSE,"B&amp;T"}</definedName>
    <definedName name="hgfgy" localSheetId="4" hidden="1">{"Book Income",#N/A,FALSE,"B&amp;T";"Taxable Income",#N/A,FALSE,"B&amp;T"}</definedName>
    <definedName name="hgfgy" localSheetId="5" hidden="1">{"Book Income",#N/A,FALSE,"B&amp;T";"Taxable Income",#N/A,FALSE,"B&amp;T"}</definedName>
    <definedName name="hgfgy" localSheetId="6" hidden="1">{"Book Income",#N/A,FALSE,"B&amp;T";"Taxable Income",#N/A,FALSE,"B&amp;T"}</definedName>
    <definedName name="hgfgy" hidden="1">{"Book Income",#N/A,FALSE,"B&amp;T";"Taxable Income",#N/A,FALSE,"B&amp;T"}</definedName>
    <definedName name="HTML_CodePage" hidden="1">874</definedName>
    <definedName name="HTML_Control" localSheetId="7" hidden="1">{"'Eng (page2)'!$A$1:$D$52"}</definedName>
    <definedName name="HTML_Control" localSheetId="1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localSheetId="4" hidden="1">{"'Eng (page2)'!$A$1:$D$52"}</definedName>
    <definedName name="HTML_Control" localSheetId="5" hidden="1">{"'Eng (page2)'!$A$1:$D$52"}</definedName>
    <definedName name="HTML_Control" localSheetId="6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"c:\fer2.html"</definedName>
    <definedName name="HTML_PathTemplate" hidden="1">"C:\098htm\199h\KPI_Oct199.htm"</definedName>
    <definedName name="HTML_Title" hidden="1">""</definedName>
    <definedName name="iopo" localSheetId="7" hidden="1">{"'Model'!$A$1:$N$53"}</definedName>
    <definedName name="iopo" localSheetId="1" hidden="1">{"'Model'!$A$1:$N$53"}</definedName>
    <definedName name="iopo" localSheetId="2" hidden="1">{"'Model'!$A$1:$N$53"}</definedName>
    <definedName name="iopo" localSheetId="3" hidden="1">{"'Model'!$A$1:$N$53"}</definedName>
    <definedName name="iopo" localSheetId="4" hidden="1">{"'Model'!$A$1:$N$53"}</definedName>
    <definedName name="iopo" localSheetId="5" hidden="1">{"'Model'!$A$1:$N$53"}</definedName>
    <definedName name="iopo" localSheetId="6" hidden="1">{"'Model'!$A$1:$N$53"}</definedName>
    <definedName name="iopo" hidden="1">{"'Model'!$A$1:$N$53"}</definedName>
    <definedName name="JH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JH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ked" localSheetId="7" hidden="1">{"'Model'!$A$1:$N$53"}</definedName>
    <definedName name="ked" localSheetId="1" hidden="1">{"'Model'!$A$1:$N$53"}</definedName>
    <definedName name="ked" localSheetId="2" hidden="1">{"'Model'!$A$1:$N$53"}</definedName>
    <definedName name="ked" localSheetId="3" hidden="1">{"'Model'!$A$1:$N$53"}</definedName>
    <definedName name="ked" localSheetId="4" hidden="1">{"'Model'!$A$1:$N$53"}</definedName>
    <definedName name="ked" localSheetId="5" hidden="1">{"'Model'!$A$1:$N$53"}</definedName>
    <definedName name="ked" localSheetId="6" hidden="1">{"'Model'!$A$1:$N$53"}</definedName>
    <definedName name="ked" hidden="1">{"'Model'!$A$1:$N$53"}</definedName>
    <definedName name="ki" localSheetId="2" hidden="1">{#N/A,#N/A,FALSE,"MAIN";#N/A,#N/A,FALSE,"ACTvsBUD"}</definedName>
    <definedName name="ki" localSheetId="3" hidden="1">{#N/A,#N/A,FALSE,"MAIN";#N/A,#N/A,FALSE,"ACTvsBUD"}</definedName>
    <definedName name="ki" localSheetId="4" hidden="1">{#N/A,#N/A,FALSE,"MAIN";#N/A,#N/A,FALSE,"ACTvsBUD"}</definedName>
    <definedName name="ki" localSheetId="5" hidden="1">{#N/A,#N/A,FALSE,"MAIN";#N/A,#N/A,FALSE,"ACTvsBUD"}</definedName>
    <definedName name="ki" localSheetId="6" hidden="1">{#N/A,#N/A,FALSE,"MAIN";#N/A,#N/A,FALSE,"ACTvsBUD"}</definedName>
    <definedName name="ki" hidden="1">{#N/A,#N/A,FALSE,"MAIN";#N/A,#N/A,FALSE,"ACTvsBUD"}</definedName>
    <definedName name="kjnk" localSheetId="7" hidden="1">{"FB Assumptions",#N/A,FALSE,"Asu";"FB Cashflow 1",#N/A,FALSE,"F&amp;B";"FB Cashflow 2",#N/A,FALSE,"F&amp;B"}</definedName>
    <definedName name="kjnk" localSheetId="1" hidden="1">{"FB Assumptions",#N/A,FALSE,"Asu";"FB Cashflow 1",#N/A,FALSE,"F&amp;B";"FB Cashflow 2",#N/A,FALSE,"F&amp;B"}</definedName>
    <definedName name="kjnk" localSheetId="2" hidden="1">{"FB Assumptions",#N/A,FALSE,"Asu";"FB Cashflow 1",#N/A,FALSE,"F&amp;B";"FB Cashflow 2",#N/A,FALSE,"F&amp;B"}</definedName>
    <definedName name="kjnk" localSheetId="3" hidden="1">{"FB Assumptions",#N/A,FALSE,"Asu";"FB Cashflow 1",#N/A,FALSE,"F&amp;B";"FB Cashflow 2",#N/A,FALSE,"F&amp;B"}</definedName>
    <definedName name="kjnk" localSheetId="4" hidden="1">{"FB Assumptions",#N/A,FALSE,"Asu";"FB Cashflow 1",#N/A,FALSE,"F&amp;B";"FB Cashflow 2",#N/A,FALSE,"F&amp;B"}</definedName>
    <definedName name="kjnk" localSheetId="5" hidden="1">{"FB Assumptions",#N/A,FALSE,"Asu";"FB Cashflow 1",#N/A,FALSE,"F&amp;B";"FB Cashflow 2",#N/A,FALSE,"F&amp;B"}</definedName>
    <definedName name="kjnk" localSheetId="6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l" localSheetId="7" hidden="1">{"Book Income",#N/A,FALSE,"B&amp;T";"Taxable Income",#N/A,FALSE,"B&amp;T"}</definedName>
    <definedName name="kl" localSheetId="1" hidden="1">{"Book Income",#N/A,FALSE,"B&amp;T";"Taxable Income",#N/A,FALSE,"B&amp;T"}</definedName>
    <definedName name="kl" localSheetId="2" hidden="1">{"Book Income",#N/A,FALSE,"B&amp;T";"Taxable Income",#N/A,FALSE,"B&amp;T"}</definedName>
    <definedName name="kl" localSheetId="3" hidden="1">{"Book Income",#N/A,FALSE,"B&amp;T";"Taxable Income",#N/A,FALSE,"B&amp;T"}</definedName>
    <definedName name="kl" localSheetId="4" hidden="1">{"Book Income",#N/A,FALSE,"B&amp;T";"Taxable Income",#N/A,FALSE,"B&amp;T"}</definedName>
    <definedName name="kl" localSheetId="5" hidden="1">{"Book Income",#N/A,FALSE,"B&amp;T";"Taxable Income",#N/A,FALSE,"B&amp;T"}</definedName>
    <definedName name="kl" localSheetId="6" hidden="1">{"Book Income",#N/A,FALSE,"B&amp;T";"Taxable Income",#N/A,FALSE,"B&amp;T"}</definedName>
    <definedName name="kl" hidden="1">{"Book Income",#N/A,FALSE,"B&amp;T";"Taxable Income",#N/A,FALSE,"B&amp;T"}</definedName>
    <definedName name="lo" localSheetId="2" hidden="1">{#N/A,#N/A,FALSE,"BUDGET"}</definedName>
    <definedName name="lo" localSheetId="3" hidden="1">{#N/A,#N/A,FALSE,"BUDGET"}</definedName>
    <definedName name="lo" localSheetId="4" hidden="1">{#N/A,#N/A,FALSE,"BUDGET"}</definedName>
    <definedName name="lo" localSheetId="5" hidden="1">{#N/A,#N/A,FALSE,"BUDGET"}</definedName>
    <definedName name="lo" localSheetId="6" hidden="1">{#N/A,#N/A,FALSE,"BUDGET"}</definedName>
    <definedName name="lo" hidden="1">{#N/A,#N/A,FALSE,"BUDGET"}</definedName>
    <definedName name="MM_Note1.2" localSheetId="7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localSheetId="6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7" hidden="1">{"Book Income",#N/A,FALSE,"B&amp;T";"Taxable Income",#N/A,FALSE,"B&amp;T"}</definedName>
    <definedName name="MM_note2" localSheetId="1" hidden="1">{"Book Income",#N/A,FALSE,"B&amp;T";"Taxable Income",#N/A,FALSE,"B&amp;T"}</definedName>
    <definedName name="MM_note2" localSheetId="2" hidden="1">{"Book Income",#N/A,FALSE,"B&amp;T";"Taxable Income",#N/A,FALSE,"B&amp;T"}</definedName>
    <definedName name="MM_note2" localSheetId="3" hidden="1">{"Book Income",#N/A,FALSE,"B&amp;T";"Taxable Income",#N/A,FALSE,"B&amp;T"}</definedName>
    <definedName name="MM_note2" localSheetId="4" hidden="1">{"Book Income",#N/A,FALSE,"B&amp;T";"Taxable Income",#N/A,FALSE,"B&amp;T"}</definedName>
    <definedName name="MM_note2" localSheetId="5" hidden="1">{"Book Income",#N/A,FALSE,"B&amp;T";"Taxable Income",#N/A,FALSE,"B&amp;T"}</definedName>
    <definedName name="MM_note2" localSheetId="6" hidden="1">{"Book Income",#N/A,FALSE,"B&amp;T";"Taxable Income",#N/A,FALSE,"B&amp;T"}</definedName>
    <definedName name="MM_note2" hidden="1">{"Book Income",#N/A,FALSE,"B&amp;T";"Taxable Income",#N/A,FALSE,"B&amp;T"}</definedName>
    <definedName name="nn" localSheetId="7" hidden="1">{"'Eng (page2)'!$A$1:$D$52"}</definedName>
    <definedName name="nn" localSheetId="1" hidden="1">{"'Eng (page2)'!$A$1:$D$52"}</definedName>
    <definedName name="nn" localSheetId="2" hidden="1">{"'Eng (page2)'!$A$1:$D$52"}</definedName>
    <definedName name="nn" localSheetId="3" hidden="1">{"'Eng (page2)'!$A$1:$D$52"}</definedName>
    <definedName name="nn" localSheetId="4" hidden="1">{"'Eng (page2)'!$A$1:$D$52"}</definedName>
    <definedName name="nn" localSheetId="5" hidden="1">{"'Eng (page2)'!$A$1:$D$52"}</definedName>
    <definedName name="nn" localSheetId="6" hidden="1">{"'Eng (page2)'!$A$1:$D$52"}</definedName>
    <definedName name="nn" hidden="1">{"'Eng (page2)'!$A$1:$D$52"}</definedName>
    <definedName name="nut" localSheetId="7" hidden="1">{"Book Income",#N/A,FALSE,"B&amp;T";"Taxable Income",#N/A,FALSE,"B&amp;T"}</definedName>
    <definedName name="nut" localSheetId="1" hidden="1">{"Book Income",#N/A,FALSE,"B&amp;T";"Taxable Income",#N/A,FALSE,"B&amp;T"}</definedName>
    <definedName name="nut" localSheetId="2" hidden="1">{"Book Income",#N/A,FALSE,"B&amp;T";"Taxable Income",#N/A,FALSE,"B&amp;T"}</definedName>
    <definedName name="nut" localSheetId="3" hidden="1">{"Book Income",#N/A,FALSE,"B&amp;T";"Taxable Income",#N/A,FALSE,"B&amp;T"}</definedName>
    <definedName name="nut" localSheetId="4" hidden="1">{"Book Income",#N/A,FALSE,"B&amp;T";"Taxable Income",#N/A,FALSE,"B&amp;T"}</definedName>
    <definedName name="nut" localSheetId="5" hidden="1">{"Book Income",#N/A,FALSE,"B&amp;T";"Taxable Income",#N/A,FALSE,"B&amp;T"}</definedName>
    <definedName name="nut" localSheetId="6" hidden="1">{"Book Income",#N/A,FALSE,"B&amp;T";"Taxable Income",#N/A,FALSE,"B&amp;T"}</definedName>
    <definedName name="nut" hidden="1">{"Book Income",#N/A,FALSE,"B&amp;T";"Taxable Income",#N/A,FALSE,"B&amp;T"}</definedName>
    <definedName name="p0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0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PCN" localSheetId="2" hidden="1">{#N/A,#N/A,FALSE,"MAIN";#N/A,#N/A,FALSE,"ACTvsBUD"}</definedName>
    <definedName name="PCN" localSheetId="3" hidden="1">{#N/A,#N/A,FALSE,"MAIN";#N/A,#N/A,FALSE,"ACTvsBUD"}</definedName>
    <definedName name="PCN" localSheetId="4" hidden="1">{#N/A,#N/A,FALSE,"MAIN";#N/A,#N/A,FALSE,"ACTvsBUD"}</definedName>
    <definedName name="PCN" localSheetId="5" hidden="1">{#N/A,#N/A,FALSE,"MAIN";#N/A,#N/A,FALSE,"ACTvsBUD"}</definedName>
    <definedName name="PCN" localSheetId="6" hidden="1">{#N/A,#N/A,FALSE,"MAIN";#N/A,#N/A,FALSE,"ACTvsBUD"}</definedName>
    <definedName name="PCN" hidden="1">{#N/A,#N/A,FALSE,"MAIN";#N/A,#N/A,FALSE,"ACTvsBUD"}</definedName>
    <definedName name="plo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plo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xlnm.Print_Area" localSheetId="0">'BS 3-5'!$A$1:$J$84</definedName>
    <definedName name="_xlnm.Print_Area" localSheetId="7">'CF 14-15'!$A$1:$J$77</definedName>
    <definedName name="_xlnm.Print_Area" localSheetId="1">'PL 6-7'!$A$1:$J$68</definedName>
    <definedName name="_xlnm.Print_Area" localSheetId="2">'PL 8-9'!$A$1:$J$69</definedName>
    <definedName name="_xlnm.Print_Area" localSheetId="3">'SH 10'!$A$1:$X$27</definedName>
    <definedName name="_xlnm.Print_Area" localSheetId="4">'SH 11'!$A$1:$X$25</definedName>
    <definedName name="_xlnm.Print_Area" localSheetId="5">'SH 12'!$A$1:$O$24</definedName>
    <definedName name="_xlnm.Print_Area" localSheetId="6">'SH 13'!$A$1:$O$24</definedName>
    <definedName name="qq" localSheetId="7" hidden="1">{"'Eng (page2)'!$A$1:$D$52"}</definedName>
    <definedName name="qq" localSheetId="1" hidden="1">{"'Eng (page2)'!$A$1:$D$52"}</definedName>
    <definedName name="qq" localSheetId="2" hidden="1">{"'Eng (page2)'!$A$1:$D$52"}</definedName>
    <definedName name="qq" localSheetId="3" hidden="1">{"'Eng (page2)'!$A$1:$D$52"}</definedName>
    <definedName name="qq" localSheetId="4" hidden="1">{"'Eng (page2)'!$A$1:$D$52"}</definedName>
    <definedName name="qq" localSheetId="5" hidden="1">{"'Eng (page2)'!$A$1:$D$52"}</definedName>
    <definedName name="qq" localSheetId="6" hidden="1">{"'Eng (page2)'!$A$1:$D$52"}</definedName>
    <definedName name="qq" hidden="1">{"'Eng (page2)'!$A$1:$D$52"}</definedName>
    <definedName name="TextRefCopyRangeCount" hidden="1">5</definedName>
    <definedName name="tun" localSheetId="7" hidden="1">{"'Model'!$A$1:$N$53"}</definedName>
    <definedName name="tun" localSheetId="1" hidden="1">{"'Model'!$A$1:$N$53"}</definedName>
    <definedName name="tun" localSheetId="2" hidden="1">{"'Model'!$A$1:$N$53"}</definedName>
    <definedName name="tun" localSheetId="3" hidden="1">{"'Model'!$A$1:$N$53"}</definedName>
    <definedName name="tun" localSheetId="4" hidden="1">{"'Model'!$A$1:$N$53"}</definedName>
    <definedName name="tun" localSheetId="5" hidden="1">{"'Model'!$A$1:$N$53"}</definedName>
    <definedName name="tun" localSheetId="6" hidden="1">{"'Model'!$A$1:$N$53"}</definedName>
    <definedName name="tun" hidden="1">{"'Model'!$A$1:$N$53"}</definedName>
    <definedName name="wrn.All." localSheetId="7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1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2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3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4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5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localSheetId="6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Reports." localSheetId="7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1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2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3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localSheetId="6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Complete._.Cash._.Flow." localSheetId="7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1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3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localSheetId="6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Food_Beverage." localSheetId="7" hidden="1">{"FB Assumptions",#N/A,FALSE,"Asu";"FB Cashflow 1",#N/A,FALSE,"F&amp;B";"FB Cashflow 2",#N/A,FALSE,"F&amp;B"}</definedName>
    <definedName name="wrn.Food_Beverage." localSheetId="1" hidden="1">{"FB Assumptions",#N/A,FALSE,"Asu";"FB Cashflow 1",#N/A,FALSE,"F&amp;B";"FB Cashflow 2",#N/A,FALSE,"F&amp;B"}</definedName>
    <definedName name="wrn.Food_Beverage." localSheetId="2" hidden="1">{"FB Assumptions",#N/A,FALSE,"Asu";"FB Cashflow 1",#N/A,FALSE,"F&amp;B";"FB Cashflow 2",#N/A,FALSE,"F&amp;B"}</definedName>
    <definedName name="wrn.Food_Beverage." localSheetId="3" hidden="1">{"FB Assumptions",#N/A,FALSE,"Asu";"FB Cashflow 1",#N/A,FALSE,"F&amp;B";"FB Cashflow 2",#N/A,FALSE,"F&amp;B"}</definedName>
    <definedName name="wrn.Food_Beverage." localSheetId="4" hidden="1">{"FB Assumptions",#N/A,FALSE,"Asu";"FB Cashflow 1",#N/A,FALSE,"F&amp;B";"FB Cashflow 2",#N/A,FALSE,"F&amp;B"}</definedName>
    <definedName name="wrn.Food_Beverage." localSheetId="5" hidden="1">{"FB Assumptions",#N/A,FALSE,"Asu";"FB Cashflow 1",#N/A,FALSE,"F&amp;B";"FB Cashflow 2",#N/A,FALSE,"F&amp;B"}</definedName>
    <definedName name="wrn.Food_Beverage." localSheetId="6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7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1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2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3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localSheetId="6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Golf." localSheetId="7" hidden="1">{"Golf Assumptions",#N/A,FALSE,"Asu";"Golf PF1",#N/A,FALSE,"Golf";"Golf PF2",#N/A,FALSE,"Golf";"Golf Dep1",#N/A,FALSE,"Golf";"Golf Dep2",#N/A,FALSE,"Golf"}</definedName>
    <definedName name="wrn.Golf." localSheetId="1" hidden="1">{"Golf Assumptions",#N/A,FALSE,"Asu";"Golf PF1",#N/A,FALSE,"Golf";"Golf PF2",#N/A,FALSE,"Golf";"Golf Dep1",#N/A,FALSE,"Golf";"Golf Dep2",#N/A,FALSE,"Golf"}</definedName>
    <definedName name="wrn.Golf." localSheetId="2" hidden="1">{"Golf Assumptions",#N/A,FALSE,"Asu";"Golf PF1",#N/A,FALSE,"Golf";"Golf PF2",#N/A,FALSE,"Golf";"Golf Dep1",#N/A,FALSE,"Golf";"Golf Dep2",#N/A,FALSE,"Golf"}</definedName>
    <definedName name="wrn.Golf." localSheetId="3" hidden="1">{"Golf Assumptions",#N/A,FALSE,"Asu";"Golf PF1",#N/A,FALSE,"Golf";"Golf PF2",#N/A,FALSE,"Golf";"Golf Dep1",#N/A,FALSE,"Golf";"Golf Dep2",#N/A,FALSE,"Golf"}</definedName>
    <definedName name="wrn.Golf." localSheetId="4" hidden="1">{"Golf Assumptions",#N/A,FALSE,"Asu";"Golf PF1",#N/A,FALSE,"Golf";"Golf PF2",#N/A,FALSE,"Golf";"Golf Dep1",#N/A,FALSE,"Golf";"Golf Dep2",#N/A,FALSE,"Golf"}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localSheetId="6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Income." localSheetId="7" hidden="1">{"Book Income",#N/A,FALSE,"B&amp;T";"Taxable Income",#N/A,FALSE,"B&amp;T"}</definedName>
    <definedName name="wrn.Income." localSheetId="1" hidden="1">{"Book Income",#N/A,FALSE,"B&amp;T";"Taxable Income",#N/A,FALSE,"B&amp;T"}</definedName>
    <definedName name="wrn.Income." localSheetId="2" hidden="1">{"Book Income",#N/A,FALSE,"B&amp;T";"Taxable Income",#N/A,FALSE,"B&amp;T"}</definedName>
    <definedName name="wrn.Income." localSheetId="3" hidden="1">{"Book Income",#N/A,FALSE,"B&amp;T";"Taxable Income",#N/A,FALSE,"B&amp;T"}</definedName>
    <definedName name="wrn.Income." localSheetId="4" hidden="1">{"Book Income",#N/A,FALSE,"B&amp;T";"Taxable Income",#N/A,FALSE,"B&amp;T"}</definedName>
    <definedName name="wrn.Income." localSheetId="5" hidden="1">{"Book Income",#N/A,FALSE,"B&amp;T";"Taxable Income",#N/A,FALSE,"B&amp;T"}</definedName>
    <definedName name="wrn.Income." localSheetId="6" hidden="1">{"Book Income",#N/A,FALSE,"B&amp;T";"Taxable Income",#N/A,FALSE,"B&amp;T"}</definedName>
    <definedName name="wrn.Income." hidden="1">{"Book Income",#N/A,FALSE,"B&amp;T";"Taxable Income",#N/A,FALSE,"B&amp;T"}</definedName>
    <definedName name="wrn.Rent." localSheetId="7" hidden="1">{"Rent1",#N/A,FALSE,"RENT";"Rent2",#N/A,FALSE,"RENT"}</definedName>
    <definedName name="wrn.Rent." localSheetId="1" hidden="1">{"Rent1",#N/A,FALSE,"RENT";"Rent2",#N/A,FALSE,"RENT"}</definedName>
    <definedName name="wrn.Rent." localSheetId="2" hidden="1">{"Rent1",#N/A,FALSE,"RENT";"Rent2",#N/A,FALSE,"RENT"}</definedName>
    <definedName name="wrn.Rent." localSheetId="3" hidden="1">{"Rent1",#N/A,FALSE,"RENT";"Rent2",#N/A,FALSE,"RENT"}</definedName>
    <definedName name="wrn.Rent." localSheetId="4" hidden="1">{"Rent1",#N/A,FALSE,"RENT";"Rent2",#N/A,FALSE,"RENT"}</definedName>
    <definedName name="wrn.Rent." localSheetId="5" hidden="1">{"Rent1",#N/A,FALSE,"RENT";"Rent2",#N/A,FALSE,"RENT"}</definedName>
    <definedName name="wrn.Rent." localSheetId="6" hidden="1">{"Rent1",#N/A,FALSE,"RENT";"Rent2",#N/A,FALSE,"RENT"}</definedName>
    <definedName name="wrn.Rent." hidden="1">{"Rent1",#N/A,FALSE,"RENT";"Rent2",#N/A,FALSE,"RENT"}</definedName>
    <definedName name="wrn.Sensitive." localSheetId="7" hidden="1">{"Sensitivity1",#N/A,FALSE,"Sensitivity";"Sensitivity2",#N/A,FALSE,"Sensitivity"}</definedName>
    <definedName name="wrn.Sensitive." localSheetId="1" hidden="1">{"Sensitivity1",#N/A,FALSE,"Sensitivity";"Sensitivity2",#N/A,FALSE,"Sensitivity"}</definedName>
    <definedName name="wrn.Sensitive." localSheetId="2" hidden="1">{"Sensitivity1",#N/A,FALSE,"Sensitivity";"Sensitivity2",#N/A,FALSE,"Sensitivity"}</definedName>
    <definedName name="wrn.Sensitive." localSheetId="3" hidden="1">{"Sensitivity1",#N/A,FALSE,"Sensitivity";"Sensitivity2",#N/A,FALSE,"Sensitivity"}</definedName>
    <definedName name="wrn.Sensitive." localSheetId="4" hidden="1">{"Sensitivity1",#N/A,FALSE,"Sensitivity";"Sensitivity2",#N/A,FALSE,"Sensitivity"}</definedName>
    <definedName name="wrn.Sensitive." localSheetId="5" hidden="1">{"Sensitivity1",#N/A,FALSE,"Sensitivity";"Sensitivity2",#N/A,FALSE,"Sensitivity"}</definedName>
    <definedName name="wrn.Sensitive." localSheetId="6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eering._.Committee." localSheetId="7" hidden="1">{"CF Assumptions",#N/A,FALSE,"Asu";#N/A,#N/A,FALSE,"Summary";#N/A,#N/A,FALSE,"CF (2)";#N/A,#N/A,FALSE,"SM";#N/A,#N/A,FALSE,"C&amp;D";#N/A,#N/A,FALSE,"MGMT";#N/A,#N/A,FALSE,"Notes"}</definedName>
    <definedName name="wrn.Steering._.Committee." localSheetId="1" hidden="1">{"CF Assumptions",#N/A,FALSE,"Asu";#N/A,#N/A,FALSE,"Summary";#N/A,#N/A,FALSE,"CF (2)";#N/A,#N/A,FALSE,"SM";#N/A,#N/A,FALSE,"C&amp;D";#N/A,#N/A,FALSE,"MGMT";#N/A,#N/A,FALSE,"Notes"}</definedName>
    <definedName name="wrn.Steering._.Committee." localSheetId="2" hidden="1">{"CF Assumptions",#N/A,FALSE,"Asu";#N/A,#N/A,FALSE,"Summary";#N/A,#N/A,FALSE,"CF (2)";#N/A,#N/A,FALSE,"SM";#N/A,#N/A,FALSE,"C&amp;D";#N/A,#N/A,FALSE,"MGMT";#N/A,#N/A,FALSE,"Notes"}</definedName>
    <definedName name="wrn.Steering._.Committee." localSheetId="3" hidden="1">{"CF Assumptions",#N/A,FALSE,"Asu";#N/A,#N/A,FALSE,"Summary";#N/A,#N/A,FALSE,"CF (2)";#N/A,#N/A,FALSE,"SM";#N/A,#N/A,FALSE,"C&amp;D";#N/A,#N/A,FALSE,"MGMT";#N/A,#N/A,FALSE,"Notes"}</definedName>
    <definedName name="wrn.Steering._.Committee." localSheetId="4" hidden="1">{"CF Assumptions",#N/A,FALSE,"Asu";#N/A,#N/A,FALSE,"Summary";#N/A,#N/A,FALSE,"CF (2)";#N/A,#N/A,FALSE,"SM";#N/A,#N/A,FALSE,"C&amp;D";#N/A,#N/A,FALSE,"MGMT";#N/A,#N/A,FALSE,"Notes"}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localSheetId="6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w" localSheetId="7" hidden="1">{"'Eng (page2)'!$A$1:$D$52"}</definedName>
    <definedName name="ww" localSheetId="1" hidden="1">{"'Eng (page2)'!$A$1:$D$52"}</definedName>
    <definedName name="ww" localSheetId="2" hidden="1">{"'Eng (page2)'!$A$1:$D$52"}</definedName>
    <definedName name="ww" localSheetId="3" hidden="1">{"'Eng (page2)'!$A$1:$D$52"}</definedName>
    <definedName name="ww" localSheetId="4" hidden="1">{"'Eng (page2)'!$A$1:$D$52"}</definedName>
    <definedName name="ww" localSheetId="5" hidden="1">{"'Eng (page2)'!$A$1:$D$52"}</definedName>
    <definedName name="ww" localSheetId="6" hidden="1">{"'Eng (page2)'!$A$1:$D$52"}</definedName>
    <definedName name="ww" hidden="1">{"'Eng (page2)'!$A$1:$D$52"}</definedName>
    <definedName name="XRefCopyRangeCount" hidden="1">1</definedName>
    <definedName name="yty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yty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Z_56531E9E_FCD4_49BF_95B1_9E37EC02C614_.wvu.PrintArea" localSheetId="0" hidden="1">'BS 3-5'!$A$1:$H$83</definedName>
    <definedName name="Z_A53525C4_60AD_4A29_9F48_1D9191CFD045_.wvu.PrintArea" localSheetId="0" hidden="1">'BS 3-5'!$A$1:$H$83,'BS 3-5'!#REF!</definedName>
    <definedName name="Z_A53525C4_60AD_4A29_9F48_1D9191CFD045_.wvu.Rows" localSheetId="0" hidden="1">'BS 3-5'!#REF!</definedName>
    <definedName name="Z_D8F0B108_6CF4_4003_956F_ECA8DB6C8E6B_.wvu.PrintArea" localSheetId="0" hidden="1">'BS 3-5'!$A$1:$H$83,'BS 3-5'!#REF!</definedName>
    <definedName name="Z_D8F0B108_6CF4_4003_956F_ECA8DB6C8E6B_.wvu.Rows" localSheetId="0" hidden="1">'BS 3-5'!#REF!</definedName>
    <definedName name="Z_D9AA615B_CF7C_4DD2_8EFB_07C771EE2DED_.wvu.Cols" localSheetId="1" hidden="1">'PL 6-7'!#REF!,'PL 6-7'!#REF!</definedName>
    <definedName name="Z_D9AA615B_CF7C_4DD2_8EFB_07C771EE2DED_.wvu.Cols" localSheetId="2" hidden="1">'PL 8-9'!#REF!,'PL 8-9'!#REF!</definedName>
    <definedName name="Z_D9AA615B_CF7C_4DD2_8EFB_07C771EE2DED_.wvu.PrintArea" localSheetId="0" hidden="1">'BS 3-5'!$A$1:$H$83</definedName>
    <definedName name="Z_D9AA615B_CF7C_4DD2_8EFB_07C771EE2DED_.wvu.PrintArea" localSheetId="1" hidden="1">'PL 6-7'!$A$1:$H$35</definedName>
    <definedName name="Z_D9AA615B_CF7C_4DD2_8EFB_07C771EE2DED_.wvu.PrintArea" localSheetId="2" hidden="1">'PL 8-9'!$A$1:$H$36</definedName>
    <definedName name="Z_D9AA615B_CF7C_4DD2_8EFB_07C771EE2DED_.wvu.Rows" localSheetId="0" hidden="1">'BS 3-5'!#REF!,'BS 3-5'!#REF!,'BS 3-5'!#REF!,'BS 3-5'!#REF!,'BS 3-5'!#REF!,'BS 3-5'!#REF!</definedName>
    <definedName name="Z_D9AA615B_CF7C_4DD2_8EFB_07C771EE2DED_.wvu.Rows" localSheetId="1" hidden="1">'PL 6-7'!#REF!,'PL 6-7'!#REF!</definedName>
    <definedName name="Z_D9AA615B_CF7C_4DD2_8EFB_07C771EE2DED_.wvu.Rows" localSheetId="2" hidden="1">'PL 8-9'!#REF!,'PL 8-9'!#REF!</definedName>
    <definedName name="Z_F4B66B4C_C0EC_42D2_A092_06E8E5D3B185_.wvu.PrintArea" localSheetId="0" hidden="1">'BS 3-5'!$A$1:$H$83,'BS 3-5'!#REF!</definedName>
    <definedName name="Z_F4B66B4C_C0EC_42D2_A092_06E8E5D3B185_.wvu.Rows" localSheetId="0" hidden="1">'BS 3-5'!#REF!</definedName>
    <definedName name="Z_FD730857_2E5C_4060_8CCE_BD729BAEC1EB_.wvu.PrintArea" localSheetId="0" hidden="1">'BS 3-5'!$A$1:$H$83,'BS 3-5'!#REF!</definedName>
    <definedName name="Z_FD730857_2E5C_4060_8CCE_BD729BAEC1EB_.wvu.Rows" localSheetId="0" hidden="1">'BS 3-5'!#REF!</definedName>
    <definedName name="ZD" localSheetId="7" hidden="1">{"'Eng (page2)'!$A$1:$D$52"}</definedName>
    <definedName name="ZD" localSheetId="1" hidden="1">{"'Eng (page2)'!$A$1:$D$52"}</definedName>
    <definedName name="ZD" localSheetId="2" hidden="1">{"'Eng (page2)'!$A$1:$D$52"}</definedName>
    <definedName name="ZD" localSheetId="3" hidden="1">{"'Eng (page2)'!$A$1:$D$52"}</definedName>
    <definedName name="ZD" localSheetId="4" hidden="1">{"'Eng (page2)'!$A$1:$D$52"}</definedName>
    <definedName name="ZD" localSheetId="5" hidden="1">{"'Eng (page2)'!$A$1:$D$52"}</definedName>
    <definedName name="ZD" localSheetId="6" hidden="1">{"'Eng (page2)'!$A$1:$D$52"}</definedName>
    <definedName name="ZD" hidden="1">{"'Eng (page2)'!$A$1:$D$52"}</definedName>
    <definedName name="zz" localSheetId="7" hidden="1">{"'Eng (page2)'!$A$1:$D$52"}</definedName>
    <definedName name="zz" localSheetId="1" hidden="1">{"'Eng (page2)'!$A$1:$D$52"}</definedName>
    <definedName name="zz" localSheetId="2" hidden="1">{"'Eng (page2)'!$A$1:$D$52"}</definedName>
    <definedName name="zz" localSheetId="3" hidden="1">{"'Eng (page2)'!$A$1:$D$52"}</definedName>
    <definedName name="zz" localSheetId="4" hidden="1">{"'Eng (page2)'!$A$1:$D$52"}</definedName>
    <definedName name="zz" localSheetId="5" hidden="1">{"'Eng (page2)'!$A$1:$D$52"}</definedName>
    <definedName name="zz" localSheetId="6" hidden="1">{"'Eng (page2)'!$A$1:$D$52"}</definedName>
    <definedName name="zz" hidden="1">{"'Eng (page2)'!$A$1:$D$52"}</definedName>
    <definedName name="กด" localSheetId="2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localSheetId="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localSheetId="6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กด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ฟฟ" localSheetId="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localSheetId="3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localSheetId="6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ฟฟ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ร" localSheetId="7" hidden="1">{"'Model'!$A$1:$N$53"}</definedName>
    <definedName name="ร" localSheetId="1" hidden="1">{"'Model'!$A$1:$N$53"}</definedName>
    <definedName name="ร" localSheetId="2" hidden="1">{"'Model'!$A$1:$N$53"}</definedName>
    <definedName name="ร" localSheetId="3" hidden="1">{"'Model'!$A$1:$N$53"}</definedName>
    <definedName name="ร" localSheetId="4" hidden="1">{"'Model'!$A$1:$N$53"}</definedName>
    <definedName name="ร" localSheetId="5" hidden="1">{"'Model'!$A$1:$N$53"}</definedName>
    <definedName name="ร" localSheetId="6" hidden="1">{"'Model'!$A$1:$N$53"}</definedName>
    <definedName name="ร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4" i="29" l="1"/>
  <c r="M24" i="29"/>
  <c r="K24" i="29"/>
  <c r="I24" i="29"/>
  <c r="G24" i="29"/>
  <c r="E24" i="29"/>
  <c r="T12" i="25"/>
  <c r="X12" i="25" s="1"/>
  <c r="T12" i="32"/>
  <c r="X12" i="32" s="1"/>
  <c r="T17" i="32"/>
  <c r="X17" i="32" s="1"/>
  <c r="O12" i="29"/>
  <c r="O16" i="29"/>
  <c r="R12" i="25"/>
  <c r="R17" i="25"/>
  <c r="H19" i="14" l="1"/>
  <c r="D20" i="31"/>
  <c r="T16" i="25" l="1"/>
  <c r="X16" i="25" s="1"/>
  <c r="L18" i="25"/>
  <c r="D18" i="25"/>
  <c r="V18" i="25"/>
  <c r="P18" i="25"/>
  <c r="N18" i="25"/>
  <c r="J18" i="25"/>
  <c r="H18" i="25"/>
  <c r="F18" i="25"/>
  <c r="E17" i="29" l="1"/>
  <c r="G22" i="29"/>
  <c r="G17" i="29"/>
  <c r="P25" i="32"/>
  <c r="R12" i="32"/>
  <c r="N25" i="32"/>
  <c r="V25" i="32"/>
  <c r="V27" i="32" s="1"/>
  <c r="J25" i="32"/>
  <c r="H25" i="32"/>
  <c r="F25" i="32"/>
  <c r="D25" i="32"/>
  <c r="V19" i="32"/>
  <c r="P19" i="32"/>
  <c r="N19" i="32"/>
  <c r="L19" i="32"/>
  <c r="J19" i="32"/>
  <c r="H19" i="32"/>
  <c r="F19" i="32"/>
  <c r="D19" i="32"/>
  <c r="R17" i="32"/>
  <c r="R19" i="32" s="1"/>
  <c r="H27" i="32" l="1"/>
  <c r="J27" i="32"/>
  <c r="N27" i="32"/>
  <c r="D27" i="32"/>
  <c r="P27" i="32"/>
  <c r="F27" i="32"/>
  <c r="T24" i="32"/>
  <c r="X24" i="32" s="1"/>
  <c r="X19" i="32" l="1"/>
  <c r="T19" i="32"/>
  <c r="R25" i="32"/>
  <c r="R27" i="32" s="1"/>
  <c r="O15" i="23" l="1"/>
  <c r="K17" i="23" l="1"/>
  <c r="M17" i="23"/>
  <c r="I17" i="23"/>
  <c r="G17" i="23"/>
  <c r="O16" i="23" l="1"/>
  <c r="O17" i="23" s="1"/>
  <c r="E17" i="23"/>
  <c r="O21" i="29" l="1"/>
  <c r="I70" i="31"/>
  <c r="G70" i="31"/>
  <c r="E70" i="31"/>
  <c r="J62" i="31"/>
  <c r="H62" i="31"/>
  <c r="F62" i="31"/>
  <c r="D62" i="31"/>
  <c r="J52" i="31"/>
  <c r="H52" i="31"/>
  <c r="F52" i="31"/>
  <c r="D52" i="31"/>
  <c r="J20" i="31"/>
  <c r="H20" i="31"/>
  <c r="F20" i="31"/>
  <c r="J13" i="31"/>
  <c r="H13" i="31"/>
  <c r="F13" i="31"/>
  <c r="D13" i="31"/>
  <c r="D22" i="31" s="1"/>
  <c r="D63" i="31" l="1"/>
  <c r="H63" i="31"/>
  <c r="F63" i="31"/>
  <c r="J63" i="31"/>
  <c r="J22" i="31"/>
  <c r="J26" i="31" s="1"/>
  <c r="J28" i="31" s="1"/>
  <c r="H22" i="31"/>
  <c r="F22" i="31"/>
  <c r="D26" i="31" l="1"/>
  <c r="F26" i="31"/>
  <c r="J64" i="31"/>
  <c r="J69" i="31" s="1"/>
  <c r="J33" i="31"/>
  <c r="H26" i="31"/>
  <c r="D28" i="31" l="1"/>
  <c r="D33" i="31"/>
  <c r="F28" i="31"/>
  <c r="D64" i="31"/>
  <c r="H28" i="31"/>
  <c r="J70" i="31"/>
  <c r="O20" i="29"/>
  <c r="O22" i="29" s="1"/>
  <c r="H33" i="31" l="1"/>
  <c r="D69" i="31"/>
  <c r="H64" i="31"/>
  <c r="F33" i="31"/>
  <c r="D70" i="31" l="1"/>
  <c r="F64" i="31"/>
  <c r="H69" i="31"/>
  <c r="H61" i="14"/>
  <c r="F79" i="1"/>
  <c r="J79" i="1"/>
  <c r="H79" i="1"/>
  <c r="H56" i="1"/>
  <c r="H47" i="1"/>
  <c r="H70" i="31" l="1"/>
  <c r="F69" i="31"/>
  <c r="L25" i="32"/>
  <c r="L27" i="32" s="1"/>
  <c r="T23" i="32"/>
  <c r="J56" i="1"/>
  <c r="X23" i="32" l="1"/>
  <c r="X25" i="32" s="1"/>
  <c r="X27" i="32" s="1"/>
  <c r="T25" i="32"/>
  <c r="T27" i="32" s="1"/>
  <c r="F70" i="31"/>
  <c r="I22" i="29"/>
  <c r="E22" i="29"/>
  <c r="M22" i="29"/>
  <c r="O17" i="29"/>
  <c r="M17" i="29"/>
  <c r="K17" i="29"/>
  <c r="I17" i="29"/>
  <c r="O11" i="23" l="1"/>
  <c r="R22" i="25"/>
  <c r="R21" i="25"/>
  <c r="T17" i="25" l="1"/>
  <c r="T18" i="25" s="1"/>
  <c r="R18" i="25"/>
  <c r="F23" i="25"/>
  <c r="X17" i="25" l="1"/>
  <c r="X18" i="25" s="1"/>
  <c r="F25" i="25"/>
  <c r="T22" i="25"/>
  <c r="X22" i="25" s="1"/>
  <c r="R23" i="25"/>
  <c r="J13" i="14" l="1"/>
  <c r="D61" i="14" l="1"/>
  <c r="F34" i="1"/>
  <c r="J34" i="1" s="1"/>
  <c r="D34" i="1"/>
  <c r="D65" i="1" s="1"/>
  <c r="H65" i="1" s="1"/>
  <c r="H34" i="1" l="1"/>
  <c r="F65" i="1"/>
  <c r="J65" i="1" s="1"/>
  <c r="J65" i="5" l="1"/>
  <c r="D65" i="5"/>
  <c r="F65" i="5"/>
  <c r="H65" i="5"/>
  <c r="F52" i="5" l="1"/>
  <c r="J52" i="5"/>
  <c r="V23" i="25"/>
  <c r="J23" i="25"/>
  <c r="H23" i="25"/>
  <c r="D23" i="25"/>
  <c r="P23" i="25"/>
  <c r="N23" i="25"/>
  <c r="V25" i="25" l="1"/>
  <c r="D25" i="25"/>
  <c r="O21" i="23"/>
  <c r="P25" i="25"/>
  <c r="N25" i="25"/>
  <c r="J25" i="25"/>
  <c r="H25" i="25"/>
  <c r="R25" i="25"/>
  <c r="J15" i="1" l="1"/>
  <c r="F15" i="1"/>
  <c r="J25" i="1"/>
  <c r="F25" i="1"/>
  <c r="I22" i="23"/>
  <c r="I24" i="23" s="1"/>
  <c r="G22" i="23"/>
  <c r="G24" i="23" s="1"/>
  <c r="E22" i="23"/>
  <c r="E24" i="23" s="1"/>
  <c r="M22" i="23" l="1"/>
  <c r="M24" i="23" s="1"/>
  <c r="F19" i="14" l="1"/>
  <c r="H52" i="5" l="1"/>
  <c r="J61" i="14" l="1"/>
  <c r="F61" i="14"/>
  <c r="J51" i="14"/>
  <c r="H51" i="14"/>
  <c r="F51" i="14"/>
  <c r="D51" i="14"/>
  <c r="D62" i="14" s="1"/>
  <c r="J19" i="14"/>
  <c r="D19" i="14"/>
  <c r="H13" i="14"/>
  <c r="H21" i="14" s="1"/>
  <c r="F13" i="14"/>
  <c r="F21" i="14" s="1"/>
  <c r="D13" i="14"/>
  <c r="D21" i="14" l="1"/>
  <c r="H25" i="14"/>
  <c r="H27" i="14" s="1"/>
  <c r="F62" i="14"/>
  <c r="F25" i="14"/>
  <c r="H62" i="14"/>
  <c r="J62" i="14"/>
  <c r="D25" i="14"/>
  <c r="D27" i="14" s="1"/>
  <c r="J21" i="14"/>
  <c r="J25" i="14" s="1"/>
  <c r="J27" i="14" s="1"/>
  <c r="D52" i="5"/>
  <c r="H63" i="14" l="1"/>
  <c r="F27" i="14"/>
  <c r="H32" i="14"/>
  <c r="D32" i="14"/>
  <c r="J32" i="14"/>
  <c r="F63" i="14" l="1"/>
  <c r="J63" i="14"/>
  <c r="J68" i="14" s="1"/>
  <c r="K22" i="29"/>
  <c r="F24" i="5"/>
  <c r="T21" i="25"/>
  <c r="L23" i="25"/>
  <c r="L25" i="25" s="1"/>
  <c r="D63" i="14"/>
  <c r="D24" i="5"/>
  <c r="O20" i="23"/>
  <c r="O22" i="23" s="1"/>
  <c r="O24" i="23" s="1"/>
  <c r="K22" i="23"/>
  <c r="K24" i="23" s="1"/>
  <c r="H24" i="5"/>
  <c r="F32" i="14"/>
  <c r="F68" i="14" l="1"/>
  <c r="D68" i="14"/>
  <c r="X21" i="25"/>
  <c r="X23" i="25" s="1"/>
  <c r="X25" i="25" s="1"/>
  <c r="T23" i="25"/>
  <c r="T25" i="25" s="1"/>
  <c r="H68" i="14"/>
  <c r="D25" i="1"/>
  <c r="H25" i="1"/>
  <c r="D79" i="1" l="1"/>
  <c r="H15" i="1"/>
  <c r="J27" i="1"/>
  <c r="D56" i="1" l="1"/>
  <c r="D47" i="1"/>
  <c r="D15" i="1"/>
  <c r="D58" i="1" l="1"/>
  <c r="F56" i="1"/>
  <c r="F47" i="1" l="1"/>
  <c r="H32" i="1" l="1"/>
  <c r="H63" i="1" l="1"/>
  <c r="D63" i="1"/>
  <c r="J47" i="1"/>
  <c r="J58" i="1" s="1"/>
  <c r="D32" i="1"/>
  <c r="D27" i="1" l="1"/>
  <c r="F58" i="1"/>
  <c r="F27" i="1"/>
  <c r="H27" i="1"/>
  <c r="J81" i="1"/>
  <c r="H58" i="1"/>
  <c r="J83" i="1" l="1"/>
  <c r="F81" i="1"/>
  <c r="F83" i="1" s="1"/>
  <c r="D35" i="5" l="1"/>
  <c r="D37" i="5" s="1"/>
  <c r="D71" i="5" s="1"/>
  <c r="D73" i="5" s="1"/>
  <c r="D81" i="1" l="1"/>
  <c r="D83" i="1" l="1"/>
  <c r="F35" i="5" l="1"/>
  <c r="F37" i="5" s="1"/>
  <c r="F71" i="5" l="1"/>
  <c r="F73" i="5" s="1"/>
  <c r="H35" i="5" l="1"/>
  <c r="H37" i="5" l="1"/>
  <c r="H71" i="5" l="1"/>
  <c r="H73" i="5" l="1"/>
  <c r="H81" i="1" l="1"/>
  <c r="H83" i="1" l="1"/>
  <c r="J24" i="5"/>
  <c r="J35" i="5" l="1"/>
  <c r="J37" i="5" s="1"/>
  <c r="J71" i="5" s="1"/>
  <c r="J73" i="5" s="1"/>
</calcChain>
</file>

<file path=xl/sharedStrings.xml><?xml version="1.0" encoding="utf-8"?>
<sst xmlns="http://schemas.openxmlformats.org/spreadsheetml/2006/main" count="459" uniqueCount="206">
  <si>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</si>
  <si>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</si>
  <si>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</si>
  <si>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</si>
  <si>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</si>
  <si>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(ไม่ได้ตรวจสอบ)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</si>
  <si>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</si>
  <si>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</si>
  <si>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</si>
  <si>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</si>
  <si>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</si>
  <si>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</si>
  <si>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</si>
  <si>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</si>
  <si>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</si>
  <si>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</si>
  <si>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</si>
  <si>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</si>
  <si>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</si>
  <si>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</si>
  <si>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</si>
  <si>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</si>
  <si>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</t>
  </si>
  <si>
    <t>เงินกู้ยืมระยะยาวจากสถาบันการเงิน</t>
  </si>
  <si>
    <t xml:space="preserve">   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</si>
  <si>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</si>
  <si>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</si>
  <si>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</si>
  <si>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</t>
  </si>
  <si>
    <t xml:space="preserve">   ผลประโยชน์พนักงาน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</si>
  <si>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</si>
  <si>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</si>
  <si>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</si>
  <si>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</si>
  <si>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</si>
  <si>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</si>
  <si>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</si>
  <si>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</si>
  <si>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</si>
  <si>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</si>
  <si>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 </t>
  </si>
  <si>
    <t>รวมหนี้สินและส่วนของผู้ถือหุ้น</t>
  </si>
  <si>
    <t>งบกำไรขาดทุน (ไม่ได้ตรวจสอบ)</t>
  </si>
  <si>
    <t>รายได้</t>
  </si>
  <si>
    <t>รายได้จากการขาย</t>
  </si>
  <si>
    <t>รายได้อื่น</t>
  </si>
  <si>
    <t>รวมรายได้</t>
  </si>
  <si>
    <t>ค่าใช้จ่าย</t>
  </si>
  <si>
    <t>ต้นทุนขาย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</si>
  <si>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</si>
  <si>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</si>
  <si>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</si>
  <si>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</si>
  <si>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</si>
  <si>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กำไรสำหรับงวด</t>
  </si>
  <si>
    <t>การแบ่งปันกำไร</t>
  </si>
  <si>
    <t>รายการที่อาจถูกจัดประเภทใหม่ไว้ใน</t>
  </si>
  <si>
    <t>รวมรายการที่อาจถูกจัดประเภทใหม่ไว้ใน</t>
  </si>
  <si>
    <t>รายการที่จะไม่ถูกจัดประเภทใหม่ไว้ใน</t>
  </si>
  <si>
    <t>รวมรายการที่จะไม่ถูกจัดประเภทใหม่ไว้ใน</t>
  </si>
  <si>
    <t>องค์ประกอบอื่น</t>
  </si>
  <si>
    <t>ของส่วนของผู้ถือหุ้น</t>
  </si>
  <si>
    <t>รวม</t>
  </si>
  <si>
    <t>ส่วนของ</t>
  </si>
  <si>
    <t>ส่วนได้เสีย</t>
  </si>
  <si>
    <t xml:space="preserve"> ทุนสำรอง</t>
  </si>
  <si>
    <t>ผู้ถือหุ้น</t>
  </si>
  <si>
    <t>ที่ไม่มีอำนาจ</t>
  </si>
  <si>
    <t xml:space="preserve">  และชำระแล้ว </t>
  </si>
  <si>
    <t>ตามกฎหมาย</t>
  </si>
  <si>
    <t>ยังไม่ได้จัดสรร</t>
  </si>
  <si>
    <t>งบการเงิน</t>
  </si>
  <si>
    <t>ควบคุม</t>
  </si>
  <si>
    <t>รายการกับผู้ถือหุ้นที่บันทึกโดยตรงเข้าส่วนของผู้ถือหุ้น</t>
  </si>
  <si>
    <t>งบกระแสเงินสด (ไม่ได้ตรวจสอบ)</t>
  </si>
  <si>
    <t>กระแสเงินสดจากกิจกรรมดำเนินงาน</t>
  </si>
  <si>
    <t>ค่าเสื่อมราคาและค่าตัดจำหน่าย</t>
  </si>
  <si>
    <t>ประมาณการหนี้สินสำหรับผลประโยชน์พนักงาน</t>
  </si>
  <si>
    <t>การเปลี่ยนแปลงในสินทรัพย์และหนี้สินดำเนินงาน</t>
  </si>
  <si>
    <t xml:space="preserve">ลูกหนี้การค้า </t>
  </si>
  <si>
    <t>สินค้าคงเหลือ</t>
  </si>
  <si>
    <t>สินทรัพย์ไม่หมุนเวียนอื่น</t>
  </si>
  <si>
    <t>ภาษีเงินได้จ่ายออก</t>
  </si>
  <si>
    <t>กระแสเงินสดจากกิจกรรมลงทุน</t>
  </si>
  <si>
    <t>ดอกเบี้ยรับ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</si>
  <si>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</si>
  <si>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</si>
  <si>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ดอกเบี้ยจ่าย</t>
  </si>
  <si>
    <t>ผลกระทบของอัตราแลกเปลี่ยนที่มีต่อเงินสดและ</t>
  </si>
  <si>
    <t>เงินสดและรายการเทียบเท่าเงินสด ณ 1 มกราคม</t>
  </si>
  <si>
    <t>ภาษีเงินได้นิติบุคคลค้างจ่าย</t>
  </si>
  <si>
    <t>ลูกหนี้หมุนเวียนอื่น</t>
  </si>
  <si>
    <t>เจ้าหนี้หมุนเวียนอื่น</t>
  </si>
  <si>
    <t>เจ้าหนี้ไม่หมุนเวียนอื่น</t>
  </si>
  <si>
    <t>ส่วนของหนี้สินตามสัญญาเช่า</t>
  </si>
  <si>
    <t>หนี้สินตามสัญญาเช่า</t>
  </si>
  <si>
    <t>ปรับรายการที่กระทบกำไรเป็นเงินสดรับ (จ่าย)</t>
  </si>
  <si>
    <t>กำไรจากกิจกรรมดำเนินงาน</t>
  </si>
  <si>
    <t>สำรอง</t>
  </si>
  <si>
    <t>การแปลงค่า</t>
  </si>
  <si>
    <t>เงินสดจ่ายชำระหนี้สินตามสัญญาเช่า</t>
  </si>
  <si>
    <t>เงินสดจ่ายเพื่อซื้อที่ดิน อาคารและอุปกรณ์</t>
  </si>
  <si>
    <t>เงินสดรับจากการขายอุปกรณ์</t>
  </si>
  <si>
    <t>ผลขาดทุนจากอัตราแลกเปลี่ยนสุทธิ</t>
  </si>
  <si>
    <t>องค์ประกอบอื่นของส่วนของผู้ถือหุ้น</t>
  </si>
  <si>
    <t>เงินสดรับจากการออกหุ้นทุน</t>
  </si>
  <si>
    <t>เงินสดจ่ายเพื่อชำระคืนเงินกู้ยืมระยะสั้นจากสถาบันการเงิน</t>
  </si>
  <si>
    <t>เงินสดจ่ายเพื่อชำระคืนเงินกู้ยืมระยะยาวจากสถาบันการเงิน</t>
  </si>
  <si>
    <t>เงินลงทุนในตราสารทุน</t>
  </si>
  <si>
    <t>ค่าความนิยม</t>
  </si>
  <si>
    <t>สินทรัพย์ไม่มีตัวตนอื่น</t>
  </si>
  <si>
    <t>หนี้สินภาษีเงินได้รอการตัดบัญชี</t>
  </si>
  <si>
    <t>(พันบาท)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</si>
  <si>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</si>
  <si>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ผลต่างของอัตราแลกเปลี่ยนจากการแปลงค่างบการเงิน</t>
  </si>
  <si>
    <t>ส่วนขาดจาก</t>
  </si>
  <si>
    <t>การรวมธุรกิจ</t>
  </si>
  <si>
    <t>รวมองค์ประกอบ</t>
  </si>
  <si>
    <t>ภายใต้การ</t>
  </si>
  <si>
    <t>การเปลี่ยนแปลง</t>
  </si>
  <si>
    <t>อื่นของส่วนของ</t>
  </si>
  <si>
    <t>ควบคุมเดียวกัน</t>
  </si>
  <si>
    <t>ในมูลค่ายุติธรรม</t>
  </si>
  <si>
    <t>ภาษีเงินได้ของรายการที่จะไม่ถูกจัดประเภทใหม่</t>
  </si>
  <si>
    <t>ไว้ในกำไรหรือขาดทุนในภายหลัง</t>
  </si>
  <si>
    <t>ส่วนเกิน</t>
  </si>
  <si>
    <t>ให้ผู้ถือหุ้นของบริษัทใหญ่</t>
  </si>
  <si>
    <t>ก่อนผลกระทบของอัตราแลกเปลี่ยน</t>
  </si>
  <si>
    <t>รายการเทียบเท่าเงินสด</t>
  </si>
  <si>
    <t>เงินสดจ่ายเพื่อมัดจำเครื่องจักร</t>
  </si>
  <si>
    <t>รายการที่ไม่ใช่เงินสด ณ วันสิ้นงวด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</si>
  <si>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</si>
  <si>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</si>
  <si>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การซื้อสินทรัพย์โดยการทำสัญญาเช่า</t>
  </si>
  <si>
    <t>เจ้าหนี้จากการซื้อสินทรัพย์</t>
  </si>
  <si>
    <t>กำไรเบ็ดเสร็จรวมสำหรับงวด</t>
  </si>
  <si>
    <t>การแบ่งปันกำไรเบ็ดเสร็จรวม</t>
  </si>
  <si>
    <t>ทุนที่ออก</t>
  </si>
  <si>
    <t>เพิ่มหุ้นสามัญ</t>
  </si>
  <si>
    <t>กำไร</t>
  </si>
  <si>
    <t>เงินทุนที่ได้รับจากผู้ถือหุ้นและการจัดสรรส่วนทุนให้ผู้ถือหุ้น</t>
  </si>
  <si>
    <t>รวมเงินทุนที่ได้รับจากผู้ถือหุ้นและการจัดสรรส่วนทุนให้ผู้ถือหุ้น</t>
  </si>
  <si>
    <t>ที่กำหนดให้วัดมูลค่าด้วยมูลค่ายุติธรรม</t>
  </si>
  <si>
    <t>ผ่านกำไรขาดทุนเบ็ดเสร็จอื่น</t>
  </si>
  <si>
    <t>กำไรหรือขาดทุนในภายหลัง</t>
  </si>
  <si>
    <t>สำหรับงวดสามเดือน</t>
  </si>
  <si>
    <t>เงินสดรับจากเงินกู้ยืมระยะยาวจากสถาบันการเงิน</t>
  </si>
  <si>
    <t>เงินสดจ่ายเพื่อชำระค่าธรรมเนียมเงินกู้ยืมระยะยาว</t>
  </si>
  <si>
    <t>จากสถาบันการเงิน</t>
  </si>
  <si>
    <t>เงินปันผลจ่ายให้ผู้ถือหุ้นของบริษัท</t>
  </si>
  <si>
    <t>รวมเงินทุนที่ได้รับจากผู้ถือหุ้นและการจัดสรรส่วนทุน</t>
  </si>
  <si>
    <t>บริษัท พีเอ็มซี เลเบิล แมททีเรียลส์ จำกัด (มหาชน) และบริษัทย่อย</t>
  </si>
  <si>
    <t>งบฐานะการเงิน</t>
  </si>
  <si>
    <t>เจ้าหนี้ซื้อสินทรัพย์</t>
  </si>
  <si>
    <t>ทุนจดทะเบียน</t>
  </si>
  <si>
    <t xml:space="preserve">ทุนที่ออกและชำระแล้ว    </t>
  </si>
  <si>
    <t>งบการเปลี่ยนแปลงส่วนของผู้ถือหุ้น (ไม่ได้ตรวจสอบ)</t>
  </si>
  <si>
    <t>ยอดคงเหลือ ณ วันที่ 1 มกราคม 2567</t>
  </si>
  <si>
    <t>บริษัทใหญ่</t>
  </si>
  <si>
    <t>งบกำไรขาดทุนเบ็ดเสร็จ (ไม่ได้ตรวจสอบ)</t>
  </si>
  <si>
    <t>ส่วนเกินมูลค่าหุ้นสามัญ</t>
  </si>
  <si>
    <t>ผลกำไรจากอัตราแลกเปลี่ยนสุทธิ</t>
  </si>
  <si>
    <t>มูลค่าหุ้น</t>
  </si>
  <si>
    <t>สามัญ</t>
  </si>
  <si>
    <t>ค่าใช้จ่ายภาษีเงินได้</t>
  </si>
  <si>
    <t>ยอดคงเหลือ ณ วันที่ 1 มกราคม 2568</t>
  </si>
  <si>
    <t>กำไรจากการจำหน่ายอุปกรณ์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</si>
  <si>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</si>
  <si>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</si>
  <si>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ส่วนขาดจากการรวมธุรกิจภายใต้การควบคุมเดียวกัน</t>
  </si>
  <si>
    <t>กระแสเงินสดสุทธิใช้ไปในกิจกรรมลงทุน</t>
  </si>
  <si>
    <t>กำไร (ขาดทุน) เบ็ดเสร็จอื่น</t>
  </si>
  <si>
    <t>รวมการจัดสรรส่วนทุนให้ผู้ถือหุ้นของบริษัทใหญ่</t>
  </si>
  <si>
    <t>การจัดสรรส่วนทุนให้ผู้ถือหุ้น</t>
  </si>
  <si>
    <t>รวมการจัดสรรส่วนทุนให้ผู้ถือหุ้น</t>
  </si>
  <si>
    <t>4, 9</t>
  </si>
  <si>
    <t>30 กันยายน</t>
  </si>
  <si>
    <t>สิ้นสุดวันที่ 30 กันยายน</t>
  </si>
  <si>
    <t>กลับรายการ (ขาดทุน) จากการด้อยค่า</t>
  </si>
  <si>
    <t>ซึ่งเป็นไปตาม TFRS 9</t>
  </si>
  <si>
    <t>สำหรับงวดเก้าเดือน</t>
  </si>
  <si>
    <t>สำหรับงวดเก้าเดือนสิ้นสุดวันที่ 30 กันยายน 2567</t>
  </si>
  <si>
    <t>ยอดคงเหลือ ณ วันที่ 30 กันยายน 2567</t>
  </si>
  <si>
    <t xml:space="preserve">    เงินทุนที่ได้รับจากผู้ถือหุ้นและการจัดสรรส่วนทุน</t>
  </si>
  <si>
    <t>กำไร (ขาดทุน) เบ็ดเสร็จสำหรับงวด</t>
  </si>
  <si>
    <t>รวมกำไร (ขาดทุน) เบ็ดเสร็จสำหรับงวด</t>
  </si>
  <si>
    <t>สำหรับงวดเก้าเดือนสิ้นสุดวันที่ 30 กันยายน 2568</t>
  </si>
  <si>
    <t>ยอดคงเหลือ ณ วันที่ 30 กันยายน 2568</t>
  </si>
  <si>
    <t>เงินสดและรายการเทียบเท่าเงินสด ณ 30 กันยายน</t>
  </si>
  <si>
    <t>(กำไร) ขาดทุนจากอัตราแลกเปลี่ยนที่ยังไม่เกิดขึ้น</t>
  </si>
  <si>
    <t>ที่คาดว่าจะเกิดขึ้น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</si>
  <si>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</si>
  <si>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</si>
  <si>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หุ้นปันผล</t>
  </si>
  <si>
    <t>เงินปันผล</t>
  </si>
  <si>
    <t>กลับรายการการจ่ายโดยใช้หุ้นเป็นเกณฑ์</t>
  </si>
  <si>
    <t>ขาดทุนจากการปรับมูลค่ายุติธรรม</t>
  </si>
  <si>
    <t>(กลับรายการ) ขาดทุนจากการด้อยค่าด้านเครดิต</t>
  </si>
  <si>
    <t>ขาดทุนจากการปรับมูลค่าสินค้า</t>
  </si>
  <si>
    <t>ขาดทุนเบ็ดเสร็จอื่น</t>
  </si>
  <si>
    <t>กำไร (ขาดทุน) เบ็ดเสร็จรวมสำหรับงวด</t>
  </si>
  <si>
    <t>ขาดทุนเบ็ดเสร็จอื่นสำหรับงวด - สุทธิจากภาษี</t>
  </si>
  <si>
    <t>การจัดสรรส่วนทุนให้ผู้ถือหุ้นของบริษัทใหญ่</t>
  </si>
  <si>
    <t>ผลขาดทุนจากเงินลงทุนในตราสารทุน</t>
  </si>
  <si>
    <t>การแบ่งปันกำไร (ขาดทุน) เบ็ดเสร็จรวม</t>
  </si>
  <si>
    <t>6, 7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</si>
</sst>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[$-107041E]d\ mmmm\ yyyy;@"/>
    <numFmt numFmtId="166" formatCode="_(* #,##0_);_(* \(#,##0\);_(* &quot;-&quot;??_);_(@_)"/>
    <numFmt numFmtId="167" formatCode="_(* #,##0.00_);_(* \(#,##0.00\);_(* &quot;-&quot;_);_(@_)"/>
    <numFmt numFmtId="168" formatCode="_(* #,##0.000_);_(* \(#,##0.000\);_(* &quot;-&quot;??_);_(@_)"/>
    <numFmt numFmtId="169" formatCode="#,##0,"/>
    <numFmt numFmtId="170" formatCode="_(* #,##0.000_);_(* \(#,##0.000\);_(* &quot;-&quot;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sz val="15"/>
      <color theme="1"/>
      <name val="Angsana New"/>
      <family val="1"/>
    </font>
    <font>
      <b/>
      <i/>
      <sz val="15"/>
      <name val="Angsana New"/>
      <family val="1"/>
    </font>
    <font>
      <sz val="11"/>
      <color indexed="8"/>
      <name val="Calibri"/>
      <family val="2"/>
    </font>
    <font>
      <sz val="14"/>
      <name val="AngsanaUPC"/>
      <family val="1"/>
    </font>
    <font>
      <i/>
      <sz val="15"/>
      <color theme="1"/>
      <name val="Angsana New"/>
      <family val="1"/>
    </font>
    <font>
      <sz val="15"/>
      <color indexed="9"/>
      <name val="Angsana New"/>
      <family val="1"/>
    </font>
    <font>
      <sz val="15"/>
      <color indexed="8"/>
      <name val="Angsana New"/>
      <family val="1"/>
    </font>
    <font>
      <sz val="11"/>
      <color theme="1"/>
      <name val="Calibri"/>
      <family val="2"/>
      <charset val="222"/>
      <scheme val="minor"/>
    </font>
    <font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b/>
      <sz val="15"/>
      <color theme="1"/>
      <name val="Angsana New"/>
      <family val="1"/>
    </font>
    <font>
      <b/>
      <i/>
      <sz val="15"/>
      <color theme="1"/>
      <name val="Angsana New"/>
      <family val="1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165" fontId="2" fillId="0" borderId="0"/>
    <xf numFmtId="165" fontId="2" fillId="0" borderId="0"/>
    <xf numFmtId="43" fontId="8" fillId="0" borderId="0" applyFont="0" applyFill="0" applyBorder="0" applyAlignment="0" applyProtection="0"/>
    <xf numFmtId="0" fontId="9" fillId="0" borderId="0"/>
    <xf numFmtId="165" fontId="13" fillId="0" borderId="0"/>
    <xf numFmtId="0" fontId="2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</cellStyleXfs>
  <cellXfs count="251">
    <xf numFmtId="0" fontId="0" fillId="0" borderId="0" xfId="0"/>
    <xf numFmtId="49" fontId="3" fillId="0" borderId="0" xfId="2" applyNumberFormat="1" applyFont="1" applyAlignment="1" applyProtection="1">
      <alignment vertical="center"/>
      <protection locked="0"/>
    </xf>
    <xf numFmtId="165" fontId="4" fillId="0" borderId="0" xfId="2" applyFont="1" applyAlignment="1" applyProtection="1">
      <alignment horizontal="center" vertical="center"/>
      <protection locked="0"/>
    </xf>
    <xf numFmtId="41" fontId="4" fillId="0" borderId="0" xfId="2" applyNumberFormat="1" applyFont="1" applyAlignment="1" applyProtection="1">
      <alignment horizontal="center" vertical="center"/>
      <protection locked="0"/>
    </xf>
    <xf numFmtId="169" fontId="2" fillId="0" borderId="0" xfId="2" applyNumberForma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41" fontId="2" fillId="0" borderId="0" xfId="2" applyNumberFormat="1" applyAlignment="1" applyProtection="1">
      <alignment vertical="center"/>
      <protection locked="0"/>
    </xf>
    <xf numFmtId="43" fontId="2" fillId="0" borderId="0" xfId="1" applyFont="1" applyFill="1" applyProtection="1">
      <protection locked="0"/>
    </xf>
    <xf numFmtId="0" fontId="2" fillId="0" borderId="0" xfId="0" applyFont="1" applyProtection="1">
      <protection locked="0"/>
    </xf>
    <xf numFmtId="49" fontId="5" fillId="0" borderId="0" xfId="2" applyNumberFormat="1" applyFont="1" applyAlignment="1" applyProtection="1">
      <alignment vertical="center"/>
      <protection locked="0"/>
    </xf>
    <xf numFmtId="165" fontId="5" fillId="0" borderId="0" xfId="2" applyFont="1" applyAlignment="1" applyProtection="1">
      <alignment horizontal="center" vertical="center"/>
      <protection locked="0"/>
    </xf>
    <xf numFmtId="165" fontId="5" fillId="0" borderId="0" xfId="2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41" fontId="2" fillId="0" borderId="0" xfId="2" applyNumberFormat="1" applyAlignment="1" applyProtection="1">
      <alignment horizontal="center" vertical="center"/>
      <protection locked="0"/>
    </xf>
    <xf numFmtId="165" fontId="2" fillId="0" borderId="0" xfId="2" applyAlignment="1" applyProtection="1">
      <alignment vertical="center"/>
      <protection locked="0"/>
    </xf>
    <xf numFmtId="0" fontId="3" fillId="0" borderId="0" xfId="2" applyNumberFormat="1" applyFont="1" applyAlignment="1" applyProtection="1">
      <alignment vertical="center"/>
      <protection locked="0"/>
    </xf>
    <xf numFmtId="0" fontId="4" fillId="0" borderId="0" xfId="2" applyNumberFormat="1" applyFont="1" applyAlignment="1" applyProtection="1">
      <alignment horizontal="center" vertical="center"/>
      <protection locked="0"/>
    </xf>
    <xf numFmtId="0" fontId="2" fillId="0" borderId="0" xfId="2" applyNumberFormat="1" applyAlignment="1" applyProtection="1">
      <alignment horizontal="center" vertical="center"/>
      <protection locked="0"/>
    </xf>
    <xf numFmtId="0" fontId="5" fillId="0" borderId="0" xfId="2" applyNumberFormat="1" applyFont="1" applyAlignment="1" applyProtection="1">
      <alignment vertical="center"/>
      <protection locked="0"/>
    </xf>
    <xf numFmtId="165" fontId="4" fillId="0" borderId="0" xfId="2" applyFont="1" applyAlignment="1" applyProtection="1">
      <alignment vertical="center"/>
      <protection locked="0"/>
    </xf>
    <xf numFmtId="165" fontId="4" fillId="0" borderId="0" xfId="2" applyFont="1" applyAlignment="1" applyProtection="1">
      <alignment horizontal="center" vertical="center" wrapText="1"/>
      <protection locked="0"/>
    </xf>
    <xf numFmtId="49" fontId="7" fillId="0" borderId="0" xfId="2" applyNumberFormat="1" applyFont="1" applyAlignment="1" applyProtection="1">
      <alignment vertical="center"/>
      <protection locked="0"/>
    </xf>
    <xf numFmtId="165" fontId="7" fillId="0" borderId="0" xfId="2" applyFont="1" applyAlignment="1" applyProtection="1">
      <alignment horizontal="center" vertical="center"/>
      <protection locked="0"/>
    </xf>
    <xf numFmtId="41" fontId="7" fillId="0" borderId="0" xfId="2" applyNumberFormat="1" applyFont="1" applyAlignment="1" applyProtection="1">
      <alignment horizontal="center" vertical="center"/>
      <protection locked="0"/>
    </xf>
    <xf numFmtId="169" fontId="2" fillId="0" borderId="0" xfId="2" applyNumberFormat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41" fontId="2" fillId="0" borderId="0" xfId="2" applyNumberFormat="1" applyAlignment="1" applyProtection="1">
      <alignment horizontal="right" vertical="center" wrapText="1"/>
      <protection locked="0"/>
    </xf>
    <xf numFmtId="49" fontId="2" fillId="0" borderId="0" xfId="2" applyNumberFormat="1" applyAlignment="1" applyProtection="1">
      <alignment vertical="center"/>
      <protection locked="0"/>
    </xf>
    <xf numFmtId="0" fontId="4" fillId="0" borderId="0" xfId="2" quotePrefix="1" applyNumberFormat="1" applyFont="1" applyAlignment="1" applyProtection="1">
      <alignment horizontal="center" vertical="center"/>
      <protection locked="0"/>
    </xf>
    <xf numFmtId="165" fontId="4" fillId="0" borderId="0" xfId="2" quotePrefix="1" applyFont="1" applyAlignment="1" applyProtection="1">
      <alignment horizontal="center" vertical="center"/>
      <protection locked="0"/>
    </xf>
    <xf numFmtId="41" fontId="2" fillId="0" borderId="0" xfId="1" quotePrefix="1" applyNumberFormat="1" applyFont="1" applyFill="1" applyAlignment="1" applyProtection="1">
      <alignment horizontal="center" vertical="center"/>
      <protection locked="0"/>
    </xf>
    <xf numFmtId="166" fontId="2" fillId="0" borderId="0" xfId="1" quotePrefix="1" applyNumberFormat="1" applyFont="1" applyFill="1" applyAlignment="1" applyProtection="1">
      <alignment horizontal="center" vertical="center"/>
      <protection locked="0"/>
    </xf>
    <xf numFmtId="41" fontId="6" fillId="0" borderId="0" xfId="0" applyNumberFormat="1" applyFont="1" applyProtection="1">
      <protection locked="0"/>
    </xf>
    <xf numFmtId="1" fontId="4" fillId="0" borderId="0" xfId="2" quotePrefix="1" applyNumberFormat="1" applyFont="1" applyAlignment="1" applyProtection="1">
      <alignment horizontal="center" vertical="center"/>
      <protection locked="0"/>
    </xf>
    <xf numFmtId="166" fontId="5" fillId="0" borderId="0" xfId="1" applyNumberFormat="1" applyFont="1" applyFill="1" applyBorder="1" applyAlignment="1" applyProtection="1">
      <alignment horizontal="right" vertical="center"/>
      <protection locked="0"/>
    </xf>
    <xf numFmtId="49" fontId="2" fillId="0" borderId="0" xfId="3" applyNumberFormat="1" applyAlignment="1" applyProtection="1">
      <alignment vertical="center"/>
      <protection locked="0"/>
    </xf>
    <xf numFmtId="41" fontId="2" fillId="0" borderId="0" xfId="1" applyNumberFormat="1" applyFont="1" applyFill="1" applyAlignment="1" applyProtection="1">
      <alignment horizontal="right" vertical="center"/>
      <protection locked="0"/>
    </xf>
    <xf numFmtId="41" fontId="4" fillId="0" borderId="0" xfId="1" quotePrefix="1" applyNumberFormat="1" applyFont="1" applyFill="1" applyAlignment="1" applyProtection="1">
      <alignment horizontal="center" vertical="center"/>
      <protection locked="0"/>
    </xf>
    <xf numFmtId="166" fontId="4" fillId="0" borderId="0" xfId="1" quotePrefix="1" applyNumberFormat="1" applyFont="1" applyFill="1" applyAlignment="1" applyProtection="1">
      <alignment horizontal="center" vertical="center"/>
      <protection locked="0"/>
    </xf>
    <xf numFmtId="41" fontId="6" fillId="0" borderId="0" xfId="1" applyNumberFormat="1" applyFont="1" applyFill="1" applyAlignment="1" applyProtection="1">
      <alignment vertical="center"/>
      <protection locked="0"/>
    </xf>
    <xf numFmtId="166" fontId="2" fillId="0" borderId="0" xfId="1" applyNumberFormat="1" applyFont="1" applyFill="1" applyAlignment="1" applyProtection="1">
      <protection locked="0"/>
    </xf>
    <xf numFmtId="43" fontId="2" fillId="0" borderId="0" xfId="1" applyFont="1" applyFill="1" applyAlignment="1" applyProtection="1">
      <protection locked="0"/>
    </xf>
    <xf numFmtId="165" fontId="2" fillId="0" borderId="0" xfId="2" applyProtection="1">
      <protection locked="0"/>
    </xf>
    <xf numFmtId="41" fontId="2" fillId="0" borderId="0" xfId="1" applyNumberFormat="1" applyFont="1" applyFill="1" applyAlignment="1" applyProtection="1">
      <alignment vertical="center"/>
      <protection locked="0"/>
    </xf>
    <xf numFmtId="166" fontId="2" fillId="0" borderId="0" xfId="1" quotePrefix="1" applyNumberFormat="1" applyFont="1" applyFill="1" applyBorder="1" applyAlignment="1" applyProtection="1">
      <alignment horizontal="center" vertical="center"/>
      <protection locked="0"/>
    </xf>
    <xf numFmtId="41" fontId="5" fillId="0" borderId="0" xfId="1" applyNumberFormat="1" applyFont="1" applyFill="1" applyBorder="1" applyAlignment="1" applyProtection="1">
      <alignment horizontal="right" vertical="center"/>
      <protection locked="0"/>
    </xf>
    <xf numFmtId="169" fontId="5" fillId="0" borderId="0" xfId="1" applyNumberFormat="1" applyFont="1" applyFill="1" applyBorder="1" applyAlignment="1" applyProtection="1">
      <alignment horizontal="right" vertical="center"/>
      <protection locked="0"/>
    </xf>
    <xf numFmtId="169" fontId="2" fillId="0" borderId="0" xfId="4" applyNumberFormat="1" applyFont="1" applyFill="1" applyAlignment="1" applyProtection="1">
      <alignment horizontal="right" vertical="center"/>
      <protection locked="0"/>
    </xf>
    <xf numFmtId="41" fontId="2" fillId="0" borderId="0" xfId="4" applyNumberFormat="1" applyFont="1" applyFill="1" applyAlignment="1" applyProtection="1">
      <alignment vertical="center"/>
      <protection locked="0"/>
    </xf>
    <xf numFmtId="169" fontId="2" fillId="0" borderId="0" xfId="1" applyNumberFormat="1" applyFont="1" applyFill="1" applyAlignment="1" applyProtection="1">
      <alignment horizontal="right" vertical="center"/>
      <protection locked="0"/>
    </xf>
    <xf numFmtId="1" fontId="5" fillId="0" borderId="0" xfId="2" applyNumberFormat="1" applyFont="1" applyAlignment="1" applyProtection="1">
      <alignment vertical="center"/>
      <protection locked="0"/>
    </xf>
    <xf numFmtId="0" fontId="2" fillId="0" borderId="0" xfId="2" applyNumberFormat="1" applyProtection="1">
      <protection locked="0"/>
    </xf>
    <xf numFmtId="0" fontId="7" fillId="0" borderId="0" xfId="2" applyNumberFormat="1" applyFont="1" applyAlignment="1" applyProtection="1">
      <alignment horizontal="center" vertical="center"/>
      <protection locked="0"/>
    </xf>
    <xf numFmtId="41" fontId="7" fillId="0" borderId="0" xfId="1" applyNumberFormat="1" applyFont="1" applyFill="1" applyAlignment="1" applyProtection="1">
      <alignment horizontal="center" vertical="center"/>
      <protection locked="0"/>
    </xf>
    <xf numFmtId="166" fontId="7" fillId="0" borderId="0" xfId="1" applyNumberFormat="1" applyFont="1" applyFill="1" applyAlignment="1" applyProtection="1">
      <alignment horizontal="center" vertical="center"/>
      <protection locked="0"/>
    </xf>
    <xf numFmtId="169" fontId="2" fillId="0" borderId="0" xfId="1" applyNumberFormat="1" applyFont="1" applyFill="1" applyAlignment="1" applyProtection="1">
      <alignment horizontal="right" vertical="center" wrapText="1"/>
      <protection locked="0"/>
    </xf>
    <xf numFmtId="41" fontId="2" fillId="0" borderId="0" xfId="1" applyNumberFormat="1" applyFont="1" applyFill="1" applyAlignment="1" applyProtection="1">
      <alignment horizontal="right" vertical="center" wrapText="1"/>
      <protection locked="0"/>
    </xf>
    <xf numFmtId="165" fontId="4" fillId="0" borderId="0" xfId="2" applyFont="1" applyAlignment="1" applyProtection="1">
      <alignment horizontal="center"/>
      <protection locked="0"/>
    </xf>
    <xf numFmtId="166" fontId="2" fillId="0" borderId="0" xfId="1" applyNumberFormat="1" applyFont="1" applyFill="1" applyAlignment="1" applyProtection="1">
      <alignment horizontal="center" vertical="center"/>
      <protection locked="0"/>
    </xf>
    <xf numFmtId="165" fontId="2" fillId="0" borderId="0" xfId="2" quotePrefix="1" applyAlignment="1" applyProtection="1">
      <alignment horizontal="center" vertical="center"/>
      <protection locked="0"/>
    </xf>
    <xf numFmtId="41" fontId="4" fillId="0" borderId="0" xfId="1" applyNumberFormat="1" applyFont="1" applyFill="1" applyAlignment="1" applyProtection="1">
      <alignment horizontal="center" vertical="center"/>
      <protection locked="0"/>
    </xf>
    <xf numFmtId="166" fontId="4" fillId="0" borderId="0" xfId="1" applyNumberFormat="1" applyFont="1" applyFill="1" applyAlignment="1" applyProtection="1">
      <alignment horizontal="center" vertical="center"/>
      <protection locked="0"/>
    </xf>
    <xf numFmtId="41" fontId="4" fillId="0" borderId="0" xfId="1" applyNumberFormat="1" applyFont="1" applyFill="1" applyAlignment="1" applyProtection="1">
      <alignment vertical="center"/>
      <protection locked="0"/>
    </xf>
    <xf numFmtId="0" fontId="2" fillId="0" borderId="0" xfId="5" applyFont="1" applyAlignment="1" applyProtection="1">
      <alignment vertical="center"/>
      <protection locked="0"/>
    </xf>
    <xf numFmtId="166" fontId="2" fillId="0" borderId="0" xfId="1" applyNumberFormat="1" applyFont="1" applyFill="1" applyAlignment="1" applyProtection="1">
      <alignment vertical="center"/>
      <protection locked="0"/>
    </xf>
    <xf numFmtId="166" fontId="5" fillId="0" borderId="0" xfId="1" quotePrefix="1" applyNumberFormat="1" applyFont="1" applyFill="1" applyBorder="1" applyAlignment="1" applyProtection="1">
      <alignment horizontal="right" vertical="center"/>
      <protection locked="0"/>
    </xf>
    <xf numFmtId="169" fontId="4" fillId="0" borderId="0" xfId="1" applyNumberFormat="1" applyFont="1" applyFill="1" applyAlignment="1" applyProtection="1">
      <alignment horizontal="right" vertical="center"/>
      <protection locked="0"/>
    </xf>
    <xf numFmtId="49" fontId="2" fillId="0" borderId="0" xfId="2" applyNumberFormat="1" applyAlignment="1" applyProtection="1">
      <alignment horizontal="left" vertical="center" indent="1"/>
      <protection locked="0"/>
    </xf>
    <xf numFmtId="41" fontId="2" fillId="0" borderId="2" xfId="1" applyNumberFormat="1" applyFont="1" applyFill="1" applyBorder="1" applyAlignment="1" applyProtection="1">
      <alignment horizontal="right" vertical="center"/>
      <protection locked="0"/>
    </xf>
    <xf numFmtId="166" fontId="2" fillId="0" borderId="0" xfId="1" applyNumberFormat="1" applyFont="1" applyFill="1" applyBorder="1" applyAlignment="1" applyProtection="1">
      <alignment horizontal="right" vertical="center"/>
      <protection locked="0"/>
    </xf>
    <xf numFmtId="41" fontId="2" fillId="0" borderId="0" xfId="1" applyNumberFormat="1" applyFont="1" applyFill="1" applyAlignment="1" applyProtection="1">
      <alignment horizontal="center" vertical="center"/>
      <protection locked="0"/>
    </xf>
    <xf numFmtId="49" fontId="2" fillId="0" borderId="0" xfId="2" applyNumberForma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41" fontId="2" fillId="0" borderId="4" xfId="2" applyNumberFormat="1" applyBorder="1" applyAlignment="1" applyProtection="1">
      <alignment vertical="center"/>
      <protection locked="0"/>
    </xf>
    <xf numFmtId="43" fontId="2" fillId="0" borderId="0" xfId="1" applyFont="1" applyFill="1" applyAlignment="1" applyProtection="1">
      <alignment vertical="center"/>
      <protection locked="0"/>
    </xf>
    <xf numFmtId="169" fontId="2" fillId="0" borderId="0" xfId="2" applyNumberForma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41" fontId="2" fillId="0" borderId="0" xfId="1" applyNumberFormat="1" applyFont="1" applyFill="1" applyAlignment="1" applyProtection="1">
      <protection locked="0"/>
    </xf>
    <xf numFmtId="169" fontId="6" fillId="0" borderId="0" xfId="0" applyNumberFormat="1" applyFont="1" applyAlignment="1" applyProtection="1">
      <alignment horizontal="right"/>
      <protection locked="0"/>
    </xf>
    <xf numFmtId="41" fontId="5" fillId="0" borderId="1" xfId="1" applyNumberFormat="1" applyFont="1" applyFill="1" applyBorder="1" applyAlignment="1" applyProtection="1">
      <alignment horizontal="right" vertical="center"/>
    </xf>
    <xf numFmtId="41" fontId="5" fillId="0" borderId="2" xfId="1" applyNumberFormat="1" applyFont="1" applyFill="1" applyBorder="1" applyAlignment="1" applyProtection="1">
      <alignment horizontal="right" vertical="center"/>
    </xf>
    <xf numFmtId="41" fontId="5" fillId="0" borderId="1" xfId="1" quotePrefix="1" applyNumberFormat="1" applyFont="1" applyFill="1" applyBorder="1" applyAlignment="1" applyProtection="1">
      <alignment horizontal="right" vertical="center"/>
    </xf>
    <xf numFmtId="41" fontId="5" fillId="0" borderId="4" xfId="1" applyNumberFormat="1" applyFont="1" applyFill="1" applyBorder="1" applyAlignment="1" applyProtection="1">
      <alignment horizontal="right" vertical="center"/>
    </xf>
    <xf numFmtId="41" fontId="5" fillId="0" borderId="3" xfId="1" applyNumberFormat="1" applyFont="1" applyFill="1" applyBorder="1" applyAlignment="1" applyProtection="1">
      <alignment horizontal="center" vertical="center"/>
    </xf>
    <xf numFmtId="43" fontId="2" fillId="0" borderId="0" xfId="4" applyFont="1" applyFill="1" applyBorder="1" applyAlignment="1" applyProtection="1">
      <alignment vertical="center"/>
      <protection locked="0"/>
    </xf>
    <xf numFmtId="41" fontId="2" fillId="0" borderId="0" xfId="4" applyNumberFormat="1" applyFont="1" applyFill="1" applyBorder="1" applyAlignment="1" applyProtection="1">
      <alignment vertical="center"/>
      <protection locked="0"/>
    </xf>
    <xf numFmtId="0" fontId="2" fillId="0" borderId="0" xfId="2" applyNumberFormat="1" applyAlignment="1" applyProtection="1">
      <alignment vertical="center"/>
      <protection locked="0"/>
    </xf>
    <xf numFmtId="0" fontId="2" fillId="0" borderId="0" xfId="4" applyNumberFormat="1" applyFont="1" applyFill="1" applyBorder="1" applyAlignment="1" applyProtection="1">
      <alignment vertical="center"/>
      <protection locked="0"/>
    </xf>
    <xf numFmtId="165" fontId="4" fillId="0" borderId="0" xfId="2" applyFont="1" applyAlignment="1" applyProtection="1">
      <alignment vertical="center" wrapText="1"/>
      <protection locked="0"/>
    </xf>
    <xf numFmtId="43" fontId="11" fillId="0" borderId="0" xfId="1" applyFont="1" applyFill="1" applyBorder="1" applyAlignment="1" applyProtection="1">
      <alignment vertical="center"/>
      <protection locked="0"/>
    </xf>
    <xf numFmtId="41" fontId="2" fillId="0" borderId="0" xfId="1" quotePrefix="1" applyNumberFormat="1" applyFont="1" applyFill="1" applyBorder="1" applyAlignment="1" applyProtection="1">
      <alignment horizontal="right" vertical="center"/>
      <protection locked="0"/>
    </xf>
    <xf numFmtId="166" fontId="2" fillId="0" borderId="0" xfId="1" quotePrefix="1" applyNumberFormat="1" applyFont="1" applyFill="1" applyBorder="1" applyAlignment="1" applyProtection="1">
      <alignment horizontal="right" vertical="center"/>
      <protection locked="0"/>
    </xf>
    <xf numFmtId="43" fontId="2" fillId="0" borderId="0" xfId="1" applyFont="1" applyFill="1" applyAlignment="1" applyProtection="1">
      <alignment horizontal="right" vertical="center"/>
      <protection locked="0"/>
    </xf>
    <xf numFmtId="49" fontId="12" fillId="0" borderId="0" xfId="2" applyNumberFormat="1" applyFont="1" applyAlignment="1" applyProtection="1">
      <alignment vertical="center"/>
      <protection locked="0"/>
    </xf>
    <xf numFmtId="39" fontId="2" fillId="0" borderId="0" xfId="4" applyNumberFormat="1" applyFont="1" applyFill="1" applyBorder="1" applyAlignment="1" applyProtection="1">
      <alignment vertical="center"/>
      <protection locked="0"/>
    </xf>
    <xf numFmtId="166" fontId="2" fillId="0" borderId="0" xfId="4" quotePrefix="1" applyNumberFormat="1" applyFont="1" applyFill="1" applyBorder="1" applyAlignment="1" applyProtection="1">
      <alignment horizontal="right" vertical="center"/>
      <protection locked="0"/>
    </xf>
    <xf numFmtId="166" fontId="12" fillId="0" borderId="0" xfId="4" applyNumberFormat="1" applyFont="1" applyFill="1" applyAlignment="1" applyProtection="1">
      <alignment horizontal="right" vertical="center"/>
      <protection locked="0"/>
    </xf>
    <xf numFmtId="166" fontId="4" fillId="0" borderId="0" xfId="4" quotePrefix="1" applyNumberFormat="1" applyFont="1" applyFill="1" applyBorder="1" applyAlignment="1" applyProtection="1">
      <alignment horizontal="center" vertical="center"/>
      <protection locked="0"/>
    </xf>
    <xf numFmtId="166" fontId="5" fillId="0" borderId="0" xfId="4" quotePrefix="1" applyNumberFormat="1" applyFont="1" applyFill="1" applyBorder="1" applyAlignment="1" applyProtection="1">
      <alignment horizontal="right" vertical="center"/>
      <protection locked="0"/>
    </xf>
    <xf numFmtId="166" fontId="5" fillId="0" borderId="0" xfId="4" applyNumberFormat="1" applyFont="1" applyFill="1" applyBorder="1" applyAlignment="1" applyProtection="1">
      <alignment horizontal="right" vertical="center"/>
      <protection locked="0"/>
    </xf>
    <xf numFmtId="41" fontId="2" fillId="0" borderId="0" xfId="4" applyNumberFormat="1" applyFont="1" applyFill="1" applyAlignment="1" applyProtection="1">
      <alignment horizontal="right" vertical="center"/>
      <protection locked="0"/>
    </xf>
    <xf numFmtId="166" fontId="2" fillId="0" borderId="0" xfId="4" applyNumberFormat="1" applyFont="1" applyFill="1" applyAlignment="1" applyProtection="1">
      <alignment horizontal="right" vertical="center"/>
      <protection locked="0"/>
    </xf>
    <xf numFmtId="43" fontId="2" fillId="0" borderId="0" xfId="1" applyFont="1" applyFill="1" applyBorder="1" applyAlignment="1" applyProtection="1">
      <alignment vertical="center"/>
      <protection locked="0"/>
    </xf>
    <xf numFmtId="43" fontId="2" fillId="0" borderId="0" xfId="1" applyFont="1" applyFill="1" applyBorder="1" applyAlignment="1" applyProtection="1">
      <alignment horizontal="right" vertical="center"/>
      <protection locked="0"/>
    </xf>
    <xf numFmtId="166" fontId="12" fillId="0" borderId="0" xfId="4" applyNumberFormat="1" applyFont="1" applyFill="1" applyBorder="1" applyAlignment="1" applyProtection="1">
      <alignment horizontal="right" vertical="center"/>
      <protection locked="0"/>
    </xf>
    <xf numFmtId="41" fontId="2" fillId="0" borderId="4" xfId="1" quotePrefix="1" applyNumberFormat="1" applyFont="1" applyFill="1" applyBorder="1" applyAlignment="1" applyProtection="1">
      <alignment horizontal="right" vertical="center"/>
      <protection locked="0"/>
    </xf>
    <xf numFmtId="41" fontId="2" fillId="0" borderId="0" xfId="4" quotePrefix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left"/>
      <protection locked="0"/>
    </xf>
    <xf numFmtId="41" fontId="5" fillId="0" borderId="0" xfId="4" quotePrefix="1" applyNumberFormat="1" applyFont="1" applyFill="1" applyBorder="1" applyAlignment="1" applyProtection="1">
      <alignment horizontal="right" vertical="center"/>
      <protection locked="0"/>
    </xf>
    <xf numFmtId="166" fontId="2" fillId="0" borderId="0" xfId="4" applyNumberFormat="1" applyFont="1" applyFill="1" applyBorder="1" applyAlignment="1" applyProtection="1">
      <alignment horizontal="right" vertical="center"/>
      <protection locked="0"/>
    </xf>
    <xf numFmtId="166" fontId="5" fillId="0" borderId="0" xfId="4" applyNumberFormat="1" applyFont="1" applyFill="1" applyAlignment="1" applyProtection="1">
      <alignment horizontal="right" vertical="center"/>
      <protection locked="0"/>
    </xf>
    <xf numFmtId="41" fontId="5" fillId="0" borderId="0" xfId="2" applyNumberFormat="1" applyFont="1" applyAlignment="1" applyProtection="1">
      <alignment horizontal="right" vertical="center"/>
      <protection locked="0"/>
    </xf>
    <xf numFmtId="39" fontId="5" fillId="0" borderId="0" xfId="2" applyNumberFormat="1" applyFont="1" applyAlignment="1" applyProtection="1">
      <alignment horizontal="right" vertical="center"/>
      <protection locked="0"/>
    </xf>
    <xf numFmtId="166" fontId="2" fillId="0" borderId="0" xfId="2" applyNumberFormat="1" applyAlignment="1" applyProtection="1">
      <alignment horizontal="right" vertical="center"/>
      <protection locked="0"/>
    </xf>
    <xf numFmtId="43" fontId="5" fillId="0" borderId="0" xfId="1" applyFont="1" applyFill="1" applyBorder="1" applyAlignment="1" applyProtection="1">
      <alignment horizontal="right" vertical="center"/>
      <protection locked="0"/>
    </xf>
    <xf numFmtId="43" fontId="5" fillId="0" borderId="0" xfId="4" applyFont="1" applyFill="1" applyBorder="1" applyAlignment="1" applyProtection="1">
      <alignment vertical="center"/>
      <protection locked="0"/>
    </xf>
    <xf numFmtId="167" fontId="2" fillId="0" borderId="0" xfId="4" applyNumberFormat="1" applyFont="1" applyFill="1" applyBorder="1" applyAlignment="1" applyProtection="1">
      <alignment vertical="center"/>
      <protection locked="0"/>
    </xf>
    <xf numFmtId="168" fontId="5" fillId="0" borderId="0" xfId="1" applyNumberFormat="1" applyFont="1" applyFill="1" applyBorder="1" applyAlignment="1" applyProtection="1">
      <alignment horizontal="right" vertical="center"/>
      <protection locked="0"/>
    </xf>
    <xf numFmtId="168" fontId="2" fillId="0" borderId="0" xfId="1" applyNumberFormat="1" applyFont="1" applyFill="1" applyBorder="1" applyAlignment="1" applyProtection="1">
      <alignment vertical="center"/>
      <protection locked="0"/>
    </xf>
    <xf numFmtId="168" fontId="5" fillId="0" borderId="0" xfId="1" applyNumberFormat="1" applyFont="1" applyFill="1" applyAlignment="1" applyProtection="1">
      <alignment horizontal="right" vertical="center"/>
      <protection locked="0"/>
    </xf>
    <xf numFmtId="165" fontId="5" fillId="0" borderId="0" xfId="2" applyFont="1" applyAlignment="1" applyProtection="1">
      <alignment vertical="center" wrapText="1"/>
      <protection locked="0"/>
    </xf>
    <xf numFmtId="37" fontId="2" fillId="0" borderId="0" xfId="2" applyNumberFormat="1" applyAlignment="1" applyProtection="1">
      <alignment horizontal="right" vertical="center"/>
      <protection locked="0"/>
    </xf>
    <xf numFmtId="41" fontId="2" fillId="0" borderId="0" xfId="2" applyNumberFormat="1" applyAlignment="1" applyProtection="1">
      <alignment horizontal="right" vertical="center"/>
      <protection locked="0"/>
    </xf>
    <xf numFmtId="165" fontId="7" fillId="0" borderId="0" xfId="2" applyFont="1" applyAlignment="1" applyProtection="1">
      <alignment vertical="center"/>
      <protection locked="0"/>
    </xf>
    <xf numFmtId="165" fontId="7" fillId="0" borderId="0" xfId="2" applyFont="1" applyAlignment="1" applyProtection="1">
      <alignment horizontal="left" vertical="center" indent="1"/>
      <protection locked="0"/>
    </xf>
    <xf numFmtId="41" fontId="2" fillId="0" borderId="4" xfId="2" quotePrefix="1" applyNumberFormat="1" applyBorder="1" applyAlignment="1" applyProtection="1">
      <alignment horizontal="right" vertical="center"/>
      <protection locked="0"/>
    </xf>
    <xf numFmtId="41" fontId="2" fillId="0" borderId="0" xfId="2" applyNumberFormat="1" applyProtection="1">
      <protection locked="0"/>
    </xf>
    <xf numFmtId="165" fontId="5" fillId="0" borderId="0" xfId="2" applyFont="1" applyAlignment="1" applyProtection="1">
      <alignment horizontal="left" vertical="center" indent="1"/>
      <protection locked="0"/>
    </xf>
    <xf numFmtId="41" fontId="5" fillId="0" borderId="0" xfId="2" quotePrefix="1" applyNumberFormat="1" applyFont="1" applyAlignment="1" applyProtection="1">
      <alignment horizontal="right" vertical="center"/>
      <protection locked="0"/>
    </xf>
    <xf numFmtId="43" fontId="5" fillId="0" borderId="0" xfId="1" quotePrefix="1" applyFont="1" applyFill="1" applyBorder="1" applyAlignment="1" applyProtection="1">
      <alignment horizontal="right" vertical="center"/>
      <protection locked="0"/>
    </xf>
    <xf numFmtId="41" fontId="2" fillId="0" borderId="0" xfId="2" quotePrefix="1" applyNumberFormat="1" applyAlignment="1" applyProtection="1">
      <alignment horizontal="right" vertical="center"/>
      <protection locked="0"/>
    </xf>
    <xf numFmtId="165" fontId="2" fillId="0" borderId="0" xfId="2" applyAlignment="1" applyProtection="1">
      <alignment horizontal="left" vertical="center" indent="1"/>
      <protection locked="0"/>
    </xf>
    <xf numFmtId="166" fontId="2" fillId="0" borderId="0" xfId="1" applyNumberFormat="1" applyFont="1" applyFill="1" applyBorder="1" applyAlignment="1" applyProtection="1">
      <alignment vertical="center"/>
      <protection locked="0"/>
    </xf>
    <xf numFmtId="41" fontId="5" fillId="0" borderId="1" xfId="4" applyNumberFormat="1" applyFont="1" applyFill="1" applyBorder="1" applyAlignment="1" applyProtection="1">
      <alignment vertical="center"/>
      <protection locked="0"/>
    </xf>
    <xf numFmtId="43" fontId="5" fillId="0" borderId="0" xfId="1" applyFont="1" applyFill="1" applyAlignment="1" applyProtection="1">
      <alignment vertical="center"/>
      <protection locked="0"/>
    </xf>
    <xf numFmtId="41" fontId="2" fillId="0" borderId="0" xfId="4" quotePrefix="1" applyNumberFormat="1" applyFont="1" applyFill="1" applyAlignment="1" applyProtection="1">
      <alignment horizontal="right" vertical="center"/>
      <protection locked="0"/>
    </xf>
    <xf numFmtId="165" fontId="4" fillId="0" borderId="0" xfId="2" applyFont="1" applyProtection="1">
      <protection locked="0"/>
    </xf>
    <xf numFmtId="41" fontId="5" fillId="0" borderId="1" xfId="4" quotePrefix="1" applyNumberFormat="1" applyFont="1" applyFill="1" applyBorder="1" applyAlignment="1" applyProtection="1">
      <alignment horizontal="right" vertical="center"/>
    </xf>
    <xf numFmtId="41" fontId="5" fillId="0" borderId="0" xfId="4" quotePrefix="1" applyNumberFormat="1" applyFont="1" applyFill="1" applyBorder="1" applyAlignment="1" applyProtection="1">
      <alignment horizontal="right" vertical="center"/>
    </xf>
    <xf numFmtId="41" fontId="5" fillId="0" borderId="5" xfId="4" quotePrefix="1" applyNumberFormat="1" applyFont="1" applyFill="1" applyBorder="1" applyAlignment="1" applyProtection="1">
      <alignment horizontal="right" vertical="center"/>
    </xf>
    <xf numFmtId="41" fontId="5" fillId="0" borderId="5" xfId="1" applyNumberFormat="1" applyFont="1" applyFill="1" applyBorder="1" applyAlignment="1" applyProtection="1">
      <alignment horizontal="right" vertical="center"/>
    </xf>
    <xf numFmtId="41" fontId="5" fillId="0" borderId="1" xfId="4" applyNumberFormat="1" applyFont="1" applyFill="1" applyBorder="1" applyAlignment="1" applyProtection="1">
      <alignment vertical="center"/>
    </xf>
    <xf numFmtId="41" fontId="2" fillId="0" borderId="0" xfId="4" quotePrefix="1" applyNumberFormat="1" applyFont="1" applyFill="1" applyAlignment="1" applyProtection="1">
      <alignment horizontal="right" vertical="center"/>
    </xf>
    <xf numFmtId="41" fontId="2" fillId="0" borderId="0" xfId="4" quotePrefix="1" applyNumberFormat="1" applyFont="1" applyFill="1" applyBorder="1" applyAlignment="1" applyProtection="1">
      <alignment horizontal="right" vertical="center"/>
    </xf>
    <xf numFmtId="170" fontId="5" fillId="0" borderId="2" xfId="1" quotePrefix="1" applyNumberFormat="1" applyFont="1" applyFill="1" applyBorder="1" applyAlignment="1" applyProtection="1">
      <alignment horizontal="right" vertical="center"/>
    </xf>
    <xf numFmtId="41" fontId="5" fillId="0" borderId="0" xfId="2" applyNumberFormat="1" applyFont="1" applyAlignment="1" applyProtection="1">
      <alignment vertical="center"/>
      <protection locked="0"/>
    </xf>
    <xf numFmtId="41" fontId="5" fillId="0" borderId="0" xfId="4" applyNumberFormat="1" applyFont="1" applyFill="1" applyAlignment="1" applyProtection="1">
      <alignment vertical="center"/>
      <protection locked="0"/>
    </xf>
    <xf numFmtId="15" fontId="2" fillId="0" borderId="0" xfId="2" applyNumberFormat="1" applyAlignment="1" applyProtection="1">
      <alignment vertical="center"/>
      <protection locked="0"/>
    </xf>
    <xf numFmtId="166" fontId="5" fillId="0" borderId="0" xfId="1" applyNumberFormat="1" applyFont="1" applyFill="1" applyAlignment="1" applyProtection="1">
      <alignment vertical="center"/>
      <protection locked="0"/>
    </xf>
    <xf numFmtId="165" fontId="3" fillId="0" borderId="0" xfId="2" applyFont="1" applyAlignment="1" applyProtection="1">
      <alignment vertical="center"/>
      <protection locked="0"/>
    </xf>
    <xf numFmtId="165" fontId="2" fillId="0" borderId="0" xfId="2" applyAlignment="1" applyProtection="1">
      <alignment horizontal="center" vertical="center"/>
      <protection locked="0"/>
    </xf>
    <xf numFmtId="41" fontId="2" fillId="0" borderId="4" xfId="2" applyNumberFormat="1" applyBorder="1" applyAlignment="1" applyProtection="1">
      <alignment horizontal="center" vertical="center"/>
      <protection locked="0"/>
    </xf>
    <xf numFmtId="166" fontId="2" fillId="0" borderId="0" xfId="1" applyNumberFormat="1" applyFont="1" applyFill="1" applyBorder="1" applyAlignment="1" applyProtection="1">
      <alignment horizontal="center" vertical="center"/>
      <protection locked="0"/>
    </xf>
    <xf numFmtId="165" fontId="2" fillId="0" borderId="0" xfId="2" applyAlignment="1" applyProtection="1">
      <alignment horizontal="center"/>
      <protection locked="0"/>
    </xf>
    <xf numFmtId="41" fontId="2" fillId="0" borderId="0" xfId="2" applyNumberFormat="1" applyAlignment="1" applyProtection="1">
      <alignment horizontal="center"/>
      <protection locked="0"/>
    </xf>
    <xf numFmtId="165" fontId="5" fillId="0" borderId="0" xfId="2" applyFont="1" applyProtection="1">
      <protection locked="0"/>
    </xf>
    <xf numFmtId="41" fontId="2" fillId="0" borderId="0" xfId="4" applyNumberFormat="1" applyFont="1" applyFill="1" applyBorder="1" applyAlignment="1" applyProtection="1">
      <alignment horizontal="center" vertical="center"/>
      <protection locked="0"/>
    </xf>
    <xf numFmtId="43" fontId="5" fillId="0" borderId="0" xfId="1" applyFont="1" applyFill="1" applyAlignment="1" applyProtection="1">
      <protection locked="0"/>
    </xf>
    <xf numFmtId="166" fontId="4" fillId="0" borderId="0" xfId="1" applyNumberFormat="1" applyFont="1" applyFill="1" applyBorder="1" applyAlignment="1" applyProtection="1">
      <alignment horizontal="center" vertical="center"/>
      <protection locked="0"/>
    </xf>
    <xf numFmtId="166" fontId="5" fillId="0" borderId="0" xfId="2" applyNumberFormat="1" applyFont="1" applyAlignment="1" applyProtection="1">
      <alignment vertical="center"/>
      <protection locked="0"/>
    </xf>
    <xf numFmtId="166" fontId="5" fillId="0" borderId="0" xfId="1" applyNumberFormat="1" applyFont="1" applyFill="1" applyBorder="1" applyAlignment="1" applyProtection="1">
      <alignment vertical="center"/>
      <protection locked="0"/>
    </xf>
    <xf numFmtId="165" fontId="7" fillId="0" borderId="0" xfId="2" applyFont="1" applyAlignment="1" applyProtection="1">
      <alignment horizontal="left" vertical="center" indent="2"/>
      <protection locked="0"/>
    </xf>
    <xf numFmtId="0" fontId="2" fillId="0" borderId="0" xfId="6" applyNumberFormat="1" applyFont="1" applyAlignment="1" applyProtection="1">
      <alignment horizontal="left" vertical="center" indent="1"/>
      <protection locked="0"/>
    </xf>
    <xf numFmtId="0" fontId="4" fillId="0" borderId="0" xfId="6" applyNumberFormat="1" applyFont="1" applyAlignment="1" applyProtection="1">
      <alignment horizontal="center" vertical="center"/>
      <protection locked="0"/>
    </xf>
    <xf numFmtId="0" fontId="7" fillId="0" borderId="0" xfId="6" applyNumberFormat="1" applyFont="1" applyAlignment="1" applyProtection="1">
      <alignment horizontal="left" vertical="center" indent="1"/>
      <protection locked="0"/>
    </xf>
    <xf numFmtId="41" fontId="2" fillId="0" borderId="3" xfId="2" applyNumberFormat="1" applyBorder="1" applyAlignment="1" applyProtection="1">
      <alignment vertical="center"/>
      <protection locked="0"/>
    </xf>
    <xf numFmtId="0" fontId="7" fillId="0" borderId="0" xfId="6" applyNumberFormat="1" applyFont="1" applyAlignment="1" applyProtection="1">
      <alignment horizontal="left" vertical="center" indent="2"/>
      <protection locked="0"/>
    </xf>
    <xf numFmtId="0" fontId="7" fillId="0" borderId="0" xfId="6" applyNumberFormat="1" applyFont="1" applyAlignment="1" applyProtection="1">
      <alignment horizontal="left" vertical="center"/>
      <protection locked="0"/>
    </xf>
    <xf numFmtId="41" fontId="5" fillId="0" borderId="0" xfId="4" applyNumberFormat="1" applyFont="1" applyFill="1" applyBorder="1" applyAlignment="1" applyProtection="1">
      <alignment vertical="center"/>
      <protection locked="0"/>
    </xf>
    <xf numFmtId="166" fontId="2" fillId="0" borderId="0" xfId="1" applyNumberFormat="1" applyFont="1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inden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43" fontId="2" fillId="0" borderId="0" xfId="1" applyFont="1" applyFill="1" applyAlignment="1" applyProtection="1">
      <alignment horizontal="center" vertical="center"/>
      <protection locked="0"/>
    </xf>
    <xf numFmtId="165" fontId="2" fillId="0" borderId="0" xfId="2" applyAlignment="1" applyProtection="1">
      <alignment horizontal="left" vertical="center"/>
      <protection locked="0"/>
    </xf>
    <xf numFmtId="41" fontId="5" fillId="0" borderId="0" xfId="4" applyNumberFormat="1" applyFont="1" applyFill="1" applyBorder="1" applyAlignment="1" applyProtection="1">
      <alignment horizontal="right" vertical="center"/>
      <protection locked="0"/>
    </xf>
    <xf numFmtId="166" fontId="2" fillId="0" borderId="0" xfId="2" applyNumberFormat="1" applyAlignment="1" applyProtection="1">
      <alignment vertical="center"/>
      <protection locked="0"/>
    </xf>
    <xf numFmtId="166" fontId="5" fillId="0" borderId="0" xfId="4" applyNumberFormat="1" applyFont="1" applyFill="1" applyAlignment="1" applyProtection="1">
      <alignment vertical="center"/>
      <protection locked="0"/>
    </xf>
    <xf numFmtId="41" fontId="2" fillId="0" borderId="0" xfId="4" applyNumberFormat="1" applyFont="1" applyFill="1" applyAlignment="1" applyProtection="1">
      <protection locked="0"/>
    </xf>
    <xf numFmtId="41" fontId="6" fillId="0" borderId="0" xfId="1" applyNumberFormat="1" applyFont="1" applyFill="1" applyAlignment="1" applyProtection="1">
      <alignment vertical="center"/>
    </xf>
    <xf numFmtId="41" fontId="5" fillId="0" borderId="1" xfId="4" applyNumberFormat="1" applyFont="1" applyFill="1" applyBorder="1" applyAlignment="1" applyProtection="1">
      <alignment horizontal="right" vertical="center"/>
    </xf>
    <xf numFmtId="165" fontId="3" fillId="0" borderId="0" xfId="2" applyFont="1" applyAlignment="1" applyProtection="1">
      <alignment horizontal="center" vertical="center"/>
      <protection locked="0"/>
    </xf>
    <xf numFmtId="41" fontId="3" fillId="0" borderId="0" xfId="2" applyNumberFormat="1" applyFont="1" applyAlignment="1" applyProtection="1">
      <alignment vertical="center"/>
      <protection locked="0"/>
    </xf>
    <xf numFmtId="41" fontId="3" fillId="0" borderId="0" xfId="4" applyNumberFormat="1" applyFont="1" applyFill="1" applyAlignment="1" applyProtection="1">
      <alignment vertical="center"/>
      <protection locked="0"/>
    </xf>
    <xf numFmtId="15" fontId="14" fillId="0" borderId="0" xfId="2" applyNumberFormat="1" applyFont="1" applyAlignment="1" applyProtection="1">
      <alignment vertical="center"/>
      <protection locked="0"/>
    </xf>
    <xf numFmtId="165" fontId="14" fillId="0" borderId="0" xfId="2" applyFont="1" applyProtection="1">
      <protection locked="0"/>
    </xf>
    <xf numFmtId="41" fontId="5" fillId="0" borderId="0" xfId="2" applyNumberFormat="1" applyFont="1" applyAlignment="1" applyProtection="1">
      <alignment horizontal="center" vertical="center"/>
      <protection locked="0"/>
    </xf>
    <xf numFmtId="41" fontId="5" fillId="0" borderId="1" xfId="2" applyNumberFormat="1" applyFont="1" applyBorder="1" applyAlignment="1" applyProtection="1">
      <alignment horizontal="right" vertical="center"/>
      <protection locked="0"/>
    </xf>
    <xf numFmtId="166" fontId="2" fillId="0" borderId="0" xfId="4" applyNumberFormat="1" applyFont="1" applyFill="1" applyBorder="1" applyAlignment="1" applyProtection="1">
      <alignment horizontal="center" vertical="center"/>
      <protection locked="0"/>
    </xf>
    <xf numFmtId="166" fontId="5" fillId="0" borderId="0" xfId="4" applyNumberFormat="1" applyFont="1" applyFill="1" applyBorder="1" applyAlignment="1" applyProtection="1">
      <alignment vertical="center"/>
      <protection locked="0"/>
    </xf>
    <xf numFmtId="41" fontId="5" fillId="0" borderId="2" xfId="4" applyNumberFormat="1" applyFont="1" applyFill="1" applyBorder="1" applyAlignment="1" applyProtection="1">
      <alignment vertical="center"/>
      <protection locked="0"/>
    </xf>
    <xf numFmtId="41" fontId="2" fillId="0" borderId="0" xfId="4" applyNumberFormat="1" applyFont="1" applyFill="1" applyProtection="1">
      <protection locked="0"/>
    </xf>
    <xf numFmtId="41" fontId="2" fillId="0" borderId="0" xfId="4" applyNumberFormat="1" applyFont="1" applyFill="1" applyBorder="1" applyAlignment="1" applyProtection="1">
      <alignment horizontal="center" vertical="center"/>
    </xf>
    <xf numFmtId="41" fontId="5" fillId="0" borderId="2" xfId="4" applyNumberFormat="1" applyFont="1" applyFill="1" applyBorder="1" applyAlignment="1" applyProtection="1">
      <alignment vertical="center"/>
    </xf>
    <xf numFmtId="0" fontId="15" fillId="0" borderId="0" xfId="0" applyFont="1" applyAlignment="1" applyProtection="1">
      <alignment vertical="center"/>
      <protection locked="0"/>
    </xf>
    <xf numFmtId="41" fontId="15" fillId="0" borderId="0" xfId="0" applyNumberFormat="1" applyFont="1" applyAlignment="1" applyProtection="1">
      <alignment vertical="center"/>
      <protection locked="0"/>
    </xf>
    <xf numFmtId="41" fontId="15" fillId="0" borderId="0" xfId="1" applyNumberFormat="1" applyFont="1" applyFill="1" applyAlignment="1" applyProtection="1">
      <alignment vertical="center"/>
      <protection locked="0"/>
    </xf>
    <xf numFmtId="0" fontId="15" fillId="0" borderId="0" xfId="0" applyFont="1" applyProtection="1">
      <protection locked="0"/>
    </xf>
    <xf numFmtId="0" fontId="16" fillId="0" borderId="0" xfId="0" applyFont="1" applyAlignment="1" applyProtection="1">
      <alignment vertical="center"/>
      <protection locked="0"/>
    </xf>
    <xf numFmtId="41" fontId="6" fillId="0" borderId="0" xfId="0" applyNumberFormat="1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66" fontId="6" fillId="0" borderId="0" xfId="1" applyNumberFormat="1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quotePrefix="1" applyFont="1" applyAlignment="1" applyProtection="1">
      <alignment horizontal="center" vertical="center"/>
      <protection locked="0"/>
    </xf>
    <xf numFmtId="166" fontId="6" fillId="0" borderId="0" xfId="1" applyNumberFormat="1" applyFont="1" applyFill="1" applyBorder="1" applyAlignment="1" applyProtection="1">
      <alignment vertical="center"/>
      <protection locked="0"/>
    </xf>
    <xf numFmtId="41" fontId="6" fillId="0" borderId="4" xfId="1" applyNumberFormat="1" applyFont="1" applyFill="1" applyBorder="1" applyAlignment="1" applyProtection="1">
      <alignment vertical="center"/>
      <protection locked="0"/>
    </xf>
    <xf numFmtId="41" fontId="6" fillId="0" borderId="0" xfId="1" applyNumberFormat="1" applyFont="1" applyFill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/>
      <protection locked="0"/>
    </xf>
    <xf numFmtId="166" fontId="17" fillId="0" borderId="0" xfId="1" applyNumberFormat="1" applyFont="1" applyFill="1" applyBorder="1" applyAlignment="1" applyProtection="1">
      <alignment vertical="center"/>
      <protection locked="0"/>
    </xf>
    <xf numFmtId="41" fontId="17" fillId="0" borderId="0" xfId="1" applyNumberFormat="1" applyFont="1" applyFill="1" applyBorder="1" applyAlignment="1" applyProtection="1">
      <alignment vertical="center"/>
      <protection locked="0"/>
    </xf>
    <xf numFmtId="166" fontId="17" fillId="0" borderId="0" xfId="1" applyNumberFormat="1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 indent="1"/>
      <protection locked="0"/>
    </xf>
    <xf numFmtId="41" fontId="6" fillId="0" borderId="0" xfId="1" applyNumberFormat="1" applyFont="1" applyFill="1" applyAlignment="1" applyProtection="1">
      <alignment horizontal="right" vertical="center"/>
      <protection locked="0"/>
    </xf>
    <xf numFmtId="41" fontId="6" fillId="0" borderId="4" xfId="0" applyNumberFormat="1" applyFont="1" applyBorder="1" applyProtection="1">
      <protection locked="0"/>
    </xf>
    <xf numFmtId="41" fontId="17" fillId="0" borderId="0" xfId="1" applyNumberFormat="1" applyFont="1" applyFill="1" applyAlignment="1" applyProtection="1">
      <alignment vertical="center"/>
      <protection locked="0"/>
    </xf>
    <xf numFmtId="43" fontId="6" fillId="0" borderId="0" xfId="1" applyFont="1" applyFill="1" applyAlignment="1" applyProtection="1">
      <alignment vertical="center"/>
      <protection locked="0"/>
    </xf>
    <xf numFmtId="41" fontId="6" fillId="0" borderId="0" xfId="1" applyNumberFormat="1" applyFont="1" applyFill="1" applyProtection="1">
      <protection locked="0"/>
    </xf>
    <xf numFmtId="41" fontId="6" fillId="0" borderId="3" xfId="1" applyNumberFormat="1" applyFont="1" applyFill="1" applyBorder="1" applyAlignment="1" applyProtection="1">
      <alignment vertical="center"/>
    </xf>
    <xf numFmtId="41" fontId="17" fillId="0" borderId="1" xfId="1" applyNumberFormat="1" applyFont="1" applyFill="1" applyBorder="1" applyAlignment="1" applyProtection="1">
      <alignment vertical="center"/>
    </xf>
    <xf numFmtId="41" fontId="17" fillId="0" borderId="0" xfId="1" applyNumberFormat="1" applyFont="1" applyFill="1" applyAlignment="1" applyProtection="1">
      <alignment vertical="center"/>
    </xf>
    <xf numFmtId="41" fontId="6" fillId="0" borderId="4" xfId="1" applyNumberFormat="1" applyFont="1" applyFill="1" applyBorder="1" applyAlignment="1" applyProtection="1">
      <alignment vertical="center"/>
    </xf>
    <xf numFmtId="41" fontId="17" fillId="0" borderId="2" xfId="1" applyNumberFormat="1" applyFont="1" applyFill="1" applyBorder="1" applyAlignment="1" applyProtection="1">
      <alignment vertical="center"/>
    </xf>
    <xf numFmtId="43" fontId="2" fillId="0" borderId="0" xfId="1" applyFont="1" applyAlignment="1" applyProtection="1">
      <alignment vertical="center"/>
      <protection locked="0"/>
    </xf>
    <xf numFmtId="43" fontId="5" fillId="0" borderId="0" xfId="1" applyFont="1" applyAlignment="1" applyProtection="1">
      <alignment vertical="center"/>
      <protection locked="0"/>
    </xf>
    <xf numFmtId="41" fontId="2" fillId="0" borderId="4" xfId="4" applyNumberFormat="1" applyFont="1" applyFill="1" applyBorder="1" applyAlignment="1" applyProtection="1">
      <alignment vertical="center"/>
      <protection locked="0"/>
    </xf>
    <xf numFmtId="43" fontId="2" fillId="0" borderId="0" xfId="1" applyFont="1" applyProtection="1">
      <protection locked="0"/>
    </xf>
    <xf numFmtId="41" fontId="2" fillId="0" borderId="3" xfId="4" applyNumberFormat="1" applyFont="1" applyFill="1" applyBorder="1" applyAlignment="1" applyProtection="1">
      <alignment vertical="center"/>
      <protection locked="0"/>
    </xf>
    <xf numFmtId="49" fontId="2" fillId="0" borderId="0" xfId="2" applyNumberFormat="1" applyAlignment="1" applyProtection="1">
      <alignment horizontal="left" vertical="center"/>
      <protection locked="0"/>
    </xf>
    <xf numFmtId="168" fontId="5" fillId="0" borderId="2" xfId="1" quotePrefix="1" applyNumberFormat="1" applyFont="1" applyFill="1" applyBorder="1" applyAlignment="1" applyProtection="1">
      <alignment horizontal="right" vertical="center"/>
      <protection locked="0"/>
    </xf>
    <xf numFmtId="41" fontId="2" fillId="0" borderId="0" xfId="2" applyNumberFormat="1" applyAlignment="1">
      <alignment vertical="center"/>
    </xf>
    <xf numFmtId="41" fontId="5" fillId="0" borderId="4" xfId="2" quotePrefix="1" applyNumberFormat="1" applyFont="1" applyBorder="1" applyAlignment="1">
      <alignment horizontal="right" vertical="center"/>
    </xf>
    <xf numFmtId="41" fontId="5" fillId="0" borderId="0" xfId="2" applyNumberFormat="1" applyFont="1" applyAlignment="1">
      <alignment vertical="center"/>
    </xf>
    <xf numFmtId="41" fontId="5" fillId="0" borderId="4" xfId="4" applyNumberFormat="1" applyFont="1" applyFill="1" applyBorder="1" applyAlignment="1" applyProtection="1">
      <alignment vertical="center"/>
    </xf>
    <xf numFmtId="41" fontId="2" fillId="0" borderId="0" xfId="2" applyNumberFormat="1"/>
    <xf numFmtId="41" fontId="2" fillId="0" borderId="0" xfId="2" applyNumberFormat="1" applyAlignment="1">
      <alignment horizontal="center" vertical="center"/>
    </xf>
    <xf numFmtId="41" fontId="5" fillId="0" borderId="4" xfId="2" applyNumberFormat="1" applyFont="1" applyBorder="1" applyAlignment="1">
      <alignment vertical="center"/>
    </xf>
    <xf numFmtId="41" fontId="2" fillId="0" borderId="4" xfId="2" applyNumberFormat="1" applyBorder="1" applyAlignment="1">
      <alignment vertical="center"/>
    </xf>
    <xf numFmtId="41" fontId="5" fillId="0" borderId="1" xfId="2" applyNumberFormat="1" applyFont="1" applyBorder="1" applyAlignment="1">
      <alignment horizontal="right" vertical="center"/>
    </xf>
    <xf numFmtId="41" fontId="2" fillId="0" borderId="0" xfId="2" applyNumberFormat="1" applyAlignment="1">
      <alignment horizontal="right" vertical="center"/>
    </xf>
    <xf numFmtId="1" fontId="5" fillId="0" borderId="0" xfId="2" applyNumberFormat="1" applyFont="1" applyAlignment="1" applyProtection="1">
      <alignment horizontal="center" vertical="center"/>
      <protection locked="0"/>
    </xf>
    <xf numFmtId="165" fontId="4" fillId="0" borderId="0" xfId="2" applyFont="1" applyAlignment="1" applyProtection="1">
      <alignment horizontal="center" vertical="center" wrapText="1"/>
      <protection locked="0"/>
    </xf>
    <xf numFmtId="165" fontId="5" fillId="0" borderId="0" xfId="2" applyFont="1" applyAlignment="1" applyProtection="1">
      <alignment horizontal="center" vertical="center"/>
      <protection locked="0"/>
    </xf>
    <xf numFmtId="37" fontId="5" fillId="0" borderId="0" xfId="2" applyNumberFormat="1" applyFont="1" applyAlignment="1" applyProtection="1">
      <alignment horizontal="center" vertical="center"/>
      <protection locked="0"/>
    </xf>
    <xf numFmtId="37" fontId="2" fillId="0" borderId="0" xfId="2" applyNumberFormat="1" applyAlignment="1" applyProtection="1">
      <alignment horizontal="center" vertical="center"/>
      <protection locked="0"/>
    </xf>
    <xf numFmtId="165" fontId="2" fillId="0" borderId="4" xfId="2" applyBorder="1" applyAlignment="1" applyProtection="1">
      <alignment horizontal="center" vertical="center"/>
      <protection locked="0"/>
    </xf>
    <xf numFmtId="41" fontId="2" fillId="0" borderId="4" xfId="2" applyNumberFormat="1" applyBorder="1" applyAlignment="1" applyProtection="1">
      <alignment horizontal="center" vertical="center"/>
      <protection locked="0"/>
    </xf>
    <xf numFmtId="165" fontId="4" fillId="0" borderId="0" xfId="2" applyFont="1" applyAlignment="1" applyProtection="1">
      <alignment horizontal="center" vertical="center"/>
      <protection locked="0"/>
    </xf>
    <xf numFmtId="165" fontId="2" fillId="0" borderId="0" xfId="2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41" fontId="6" fillId="0" borderId="0" xfId="0" applyNumberFormat="1" applyFont="1" applyFill="1" applyProtection="1">
      <protection locked="0"/>
    </xf>
  </cellXfs>
  <cellStyles count="12">
    <cellStyle name="Comma" xfId="1" builtinId="3"/>
    <cellStyle name="Comma 2" xfId="4" xr:uid="{00000000-0005-0000-0000-000001000000}"/>
    <cellStyle name="Comma 2 2" xfId="9" xr:uid="{00000000-0005-0000-0000-000002000000}"/>
    <cellStyle name="Comma 3" xfId="8" xr:uid="{00000000-0005-0000-0000-000003000000}"/>
    <cellStyle name="Comma 4" xfId="11" xr:uid="{00000000-0005-0000-0000-000004000000}"/>
    <cellStyle name="Normal" xfId="0" builtinId="0"/>
    <cellStyle name="Normal 2" xfId="7" xr:uid="{00000000-0005-0000-0000-000006000000}"/>
    <cellStyle name="Normal 21 4" xfId="6" xr:uid="{00000000-0005-0000-0000-000007000000}"/>
    <cellStyle name="Normal 3" xfId="10" xr:uid="{00000000-0005-0000-0000-000008000000}"/>
    <cellStyle name="Normal 6" xfId="3" xr:uid="{00000000-0005-0000-0000-000009000000}"/>
    <cellStyle name="Normal_FS_CHPP_Q1'51" xfId="5" xr:uid="{00000000-0005-0000-0000-00000A000000}"/>
    <cellStyle name="ปกติ_2009 Q1 PTT UT - TH (26-may-09)" xfId="2" xr:uid="{00000000-0005-0000-0000-00000C000000}"/>
  </cellStyles>
  <dxfs count="0"/>
  <tableStyles count="0" defaultTableStyle="TableStyleMedium2" defaultPivotStyle="PivotStyleLight16"/>
  <colors>
    <mruColors>
      <color rgb="FF9EF3FE"/>
      <color rgb="FF99FFCC"/>
      <color rgb="FF6BEB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f\C\Documents%20and%20Settings\Administrator\Application%20Data\Microsoft\Excel\C\C\C\C\E\Rack&#3626;&#3640;&#3619;&#3614;&#3621;\NewCPF\Cpf44\Old44\DataWork\C_Tower30\C_43_q1_sgv\DataWork\C_cpf15\BangkokFeedmill\FORM_CP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ีย์ข้อมูลรายละเอียดต่างๆ"/>
      <sheetName val="925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J84"/>
  <sheetViews>
    <sheetView tabSelected="1" zoomScale="85" zoomScaleNormal="85" zoomScaleSheetLayoutView="100" workbookViewId="0"/>
  </sheetViews>
  <sheetFormatPr defaultColWidth="8.81640625" defaultRowHeight="22.5" customHeight="1"/>
  <cols>
    <col min="1" max="1" width="38.6328125" style="12" customWidth="1"/>
    <col min="2" max="2" width="8.08984375" style="76" customWidth="1"/>
    <col min="3" max="3" width="1.1796875" style="12" customWidth="1"/>
    <col min="4" max="4" width="13.1796875" style="32" customWidth="1"/>
    <col min="5" max="5" width="1.1796875" style="12" customWidth="1"/>
    <col min="6" max="6" width="13.1796875" style="32" customWidth="1"/>
    <col min="7" max="7" width="1.1796875" style="12" customWidth="1"/>
    <col min="8" max="8" width="13.1796875" style="78" customWidth="1"/>
    <col min="9" max="9" width="1.1796875" style="12" customWidth="1"/>
    <col min="10" max="10" width="13.1796875" style="32" customWidth="1"/>
    <col min="11" max="16384" width="8.81640625" style="12"/>
  </cols>
  <sheetData>
    <row r="1" spans="1:10" s="8" customFormat="1" ht="22.5" customHeight="1">
      <c r="A1" s="1" t="s">
        <v>151</v>
      </c>
      <c r="B1" s="2"/>
      <c r="C1" s="2"/>
      <c r="D1" s="3"/>
      <c r="E1" s="2"/>
      <c r="F1" s="3"/>
      <c r="G1" s="2"/>
      <c r="H1" s="4"/>
      <c r="I1" s="5"/>
      <c r="J1" s="6"/>
    </row>
    <row r="2" spans="1:10" s="8" customFormat="1" ht="22.5" customHeight="1">
      <c r="A2" s="1" t="s">
        <v>152</v>
      </c>
      <c r="B2" s="2"/>
      <c r="C2" s="2"/>
      <c r="D2" s="3"/>
      <c r="E2" s="2"/>
      <c r="F2" s="3"/>
      <c r="G2" s="2"/>
      <c r="H2" s="4"/>
      <c r="I2" s="5"/>
      <c r="J2" s="6"/>
    </row>
    <row r="3" spans="1:10" s="8" customFormat="1" ht="22.5" customHeight="1">
      <c r="A3" s="9"/>
      <c r="B3" s="2"/>
      <c r="C3" s="2"/>
      <c r="D3" s="3"/>
      <c r="E3" s="2"/>
      <c r="F3" s="3"/>
      <c r="G3" s="2"/>
      <c r="H3" s="4"/>
      <c r="I3" s="5"/>
      <c r="J3" s="6"/>
    </row>
    <row r="4" spans="1:10" ht="22.5" customHeight="1">
      <c r="A4" s="9"/>
      <c r="B4" s="2"/>
      <c r="C4" s="2"/>
      <c r="D4" s="242" t="s">
        <v>0</v>
      </c>
      <c r="E4" s="242"/>
      <c r="F4" s="242"/>
      <c r="G4" s="11"/>
      <c r="H4" s="243" t="s">
        <v>1</v>
      </c>
      <c r="I4" s="243"/>
      <c r="J4" s="243"/>
    </row>
    <row r="5" spans="1:10" ht="22.5" customHeight="1">
      <c r="A5" s="9"/>
      <c r="B5" s="2"/>
      <c r="C5" s="2"/>
      <c r="D5" s="13" t="s">
        <v>176</v>
      </c>
      <c r="E5" s="13"/>
      <c r="F5" s="13" t="s">
        <v>2</v>
      </c>
      <c r="G5" s="14"/>
      <c r="H5" s="13" t="s">
        <v>176</v>
      </c>
      <c r="I5" s="13"/>
      <c r="J5" s="13" t="s">
        <v>2</v>
      </c>
    </row>
    <row r="6" spans="1:10" ht="22.5" customHeight="1">
      <c r="A6" s="15" t="s">
        <v>3</v>
      </c>
      <c r="B6" s="16" t="s">
        <v>4</v>
      </c>
      <c r="C6" s="16"/>
      <c r="D6" s="17">
        <v>2568</v>
      </c>
      <c r="E6" s="17"/>
      <c r="F6" s="17">
        <v>2567</v>
      </c>
      <c r="G6" s="17"/>
      <c r="H6" s="17">
        <v>2568</v>
      </c>
      <c r="I6" s="17"/>
      <c r="J6" s="17">
        <v>2567</v>
      </c>
    </row>
    <row r="7" spans="1:10" ht="22.5" customHeight="1">
      <c r="A7" s="18"/>
      <c r="B7" s="16"/>
      <c r="C7" s="16"/>
      <c r="D7" s="17" t="s">
        <v>5</v>
      </c>
      <c r="E7" s="17"/>
      <c r="F7" s="17"/>
      <c r="G7" s="17"/>
      <c r="H7" s="4" t="s">
        <v>5</v>
      </c>
      <c r="I7" s="17"/>
      <c r="J7" s="17"/>
    </row>
    <row r="8" spans="1:10" ht="22.5" customHeight="1">
      <c r="A8" s="14"/>
      <c r="B8" s="19"/>
      <c r="C8" s="14"/>
      <c r="D8" s="241" t="s">
        <v>112</v>
      </c>
      <c r="E8" s="241"/>
      <c r="F8" s="241"/>
      <c r="G8" s="241"/>
      <c r="H8" s="241"/>
      <c r="I8" s="241"/>
      <c r="J8" s="241"/>
    </row>
    <row r="9" spans="1:10" ht="22.5" customHeight="1">
      <c r="A9" s="21" t="s">
        <v>6</v>
      </c>
      <c r="B9" s="22"/>
      <c r="C9" s="22"/>
      <c r="D9" s="23"/>
      <c r="E9" s="22"/>
      <c r="F9" s="23"/>
      <c r="G9" s="22"/>
      <c r="H9" s="24"/>
      <c r="I9" s="25"/>
      <c r="J9" s="26"/>
    </row>
    <row r="10" spans="1:10" ht="22.5" customHeight="1">
      <c r="A10" s="27" t="s">
        <v>7</v>
      </c>
      <c r="B10" s="28"/>
      <c r="C10" s="29"/>
      <c r="D10" s="30">
        <v>130204</v>
      </c>
      <c r="E10" s="31"/>
      <c r="F10" s="32">
        <v>143866</v>
      </c>
      <c r="G10" s="31"/>
      <c r="H10" s="30">
        <v>119832</v>
      </c>
      <c r="I10" s="25"/>
      <c r="J10" s="30">
        <v>133977</v>
      </c>
    </row>
    <row r="11" spans="1:10" ht="22.5" customHeight="1">
      <c r="A11" s="27" t="s">
        <v>8</v>
      </c>
      <c r="B11" s="28">
        <v>2</v>
      </c>
      <c r="C11" s="33"/>
      <c r="D11" s="30">
        <v>180227</v>
      </c>
      <c r="E11" s="31"/>
      <c r="F11" s="32">
        <v>187629</v>
      </c>
      <c r="G11" s="31"/>
      <c r="H11" s="30">
        <v>182164</v>
      </c>
      <c r="I11" s="25"/>
      <c r="J11" s="30">
        <v>186798</v>
      </c>
    </row>
    <row r="12" spans="1:10" ht="22.5" customHeight="1">
      <c r="A12" s="27" t="s">
        <v>91</v>
      </c>
      <c r="B12" s="28">
        <v>2</v>
      </c>
      <c r="C12" s="29"/>
      <c r="D12" s="30">
        <v>53991</v>
      </c>
      <c r="E12" s="31"/>
      <c r="F12" s="32">
        <v>58218</v>
      </c>
      <c r="G12" s="31"/>
      <c r="H12" s="30">
        <v>47588</v>
      </c>
      <c r="I12" s="25"/>
      <c r="J12" s="30">
        <v>53700</v>
      </c>
    </row>
    <row r="13" spans="1:10" ht="22.5" customHeight="1">
      <c r="A13" s="27" t="s">
        <v>9</v>
      </c>
      <c r="B13" s="28"/>
      <c r="C13" s="33"/>
      <c r="D13" s="30">
        <v>215474</v>
      </c>
      <c r="E13" s="31"/>
      <c r="F13" s="32">
        <v>234807</v>
      </c>
      <c r="G13" s="31"/>
      <c r="H13" s="30">
        <v>189190</v>
      </c>
      <c r="I13" s="25"/>
      <c r="J13" s="30">
        <v>212796</v>
      </c>
    </row>
    <row r="14" spans="1:10" ht="22.5" customHeight="1">
      <c r="A14" s="27" t="s">
        <v>10</v>
      </c>
      <c r="B14" s="28">
        <v>9</v>
      </c>
      <c r="C14" s="29"/>
      <c r="D14" s="30">
        <v>979</v>
      </c>
      <c r="E14" s="31"/>
      <c r="F14" s="32">
        <v>1308</v>
      </c>
      <c r="G14" s="31"/>
      <c r="H14" s="30">
        <v>979</v>
      </c>
      <c r="I14" s="25"/>
      <c r="J14" s="30">
        <v>1305</v>
      </c>
    </row>
    <row r="15" spans="1:10" ht="22.5" customHeight="1">
      <c r="A15" s="9" t="s">
        <v>11</v>
      </c>
      <c r="B15" s="16"/>
      <c r="C15" s="2"/>
      <c r="D15" s="79">
        <f>SUM(D10:D14)</f>
        <v>580875</v>
      </c>
      <c r="E15" s="34"/>
      <c r="F15" s="79">
        <f>SUM(F10:F14)</f>
        <v>625828</v>
      </c>
      <c r="G15" s="34"/>
      <c r="H15" s="79">
        <f>SUM(H10:H14)</f>
        <v>539753</v>
      </c>
      <c r="I15" s="25"/>
      <c r="J15" s="79">
        <f>SUM(J10:J14)</f>
        <v>588576</v>
      </c>
    </row>
    <row r="16" spans="1:10" ht="22.5" customHeight="1">
      <c r="A16" s="35"/>
      <c r="B16" s="28"/>
      <c r="C16" s="33"/>
      <c r="D16" s="30"/>
      <c r="E16" s="31"/>
      <c r="F16" s="30"/>
      <c r="G16" s="31"/>
      <c r="H16" s="36"/>
      <c r="I16" s="25"/>
      <c r="J16" s="36"/>
    </row>
    <row r="17" spans="1:10" ht="22.5" customHeight="1">
      <c r="A17" s="21" t="s">
        <v>12</v>
      </c>
      <c r="B17" s="28"/>
      <c r="C17" s="33"/>
      <c r="D17" s="37"/>
      <c r="E17" s="38"/>
      <c r="F17" s="37"/>
      <c r="G17" s="38"/>
      <c r="H17" s="36"/>
      <c r="I17" s="25"/>
      <c r="J17" s="36"/>
    </row>
    <row r="18" spans="1:10" ht="22.5" customHeight="1">
      <c r="A18" s="35" t="s">
        <v>108</v>
      </c>
      <c r="B18" s="28">
        <v>9</v>
      </c>
      <c r="C18" s="33"/>
      <c r="D18" s="30">
        <v>0</v>
      </c>
      <c r="E18" s="38"/>
      <c r="F18" s="32">
        <v>42342</v>
      </c>
      <c r="G18" s="38"/>
      <c r="H18" s="30">
        <v>0</v>
      </c>
      <c r="I18" s="25"/>
      <c r="J18" s="30">
        <v>42342</v>
      </c>
    </row>
    <row r="19" spans="1:10" ht="22.5" customHeight="1">
      <c r="A19" s="35" t="s">
        <v>13</v>
      </c>
      <c r="B19" s="28"/>
      <c r="C19" s="33"/>
      <c r="D19" s="30">
        <v>0</v>
      </c>
      <c r="E19" s="39"/>
      <c r="F19" s="32">
        <v>0</v>
      </c>
      <c r="G19" s="31"/>
      <c r="H19" s="30">
        <v>121590</v>
      </c>
      <c r="I19" s="25"/>
      <c r="J19" s="30">
        <v>121590</v>
      </c>
    </row>
    <row r="20" spans="1:10" s="42" customFormat="1" ht="22.5" customHeight="1">
      <c r="A20" s="35" t="s">
        <v>14</v>
      </c>
      <c r="B20" s="28">
        <v>3</v>
      </c>
      <c r="C20" s="33"/>
      <c r="D20" s="30">
        <v>386842</v>
      </c>
      <c r="E20" s="31"/>
      <c r="F20" s="32">
        <v>365022</v>
      </c>
      <c r="G20" s="31"/>
      <c r="H20" s="30">
        <v>361363</v>
      </c>
      <c r="I20" s="14"/>
      <c r="J20" s="30">
        <v>336565</v>
      </c>
    </row>
    <row r="21" spans="1:10" s="42" customFormat="1" ht="22.5" customHeight="1">
      <c r="A21" s="35" t="s">
        <v>109</v>
      </c>
      <c r="B21" s="28"/>
      <c r="C21" s="33"/>
      <c r="D21" s="30">
        <v>46258</v>
      </c>
      <c r="E21" s="31"/>
      <c r="F21" s="32">
        <v>46198</v>
      </c>
      <c r="G21" s="31"/>
      <c r="H21" s="30">
        <v>0</v>
      </c>
      <c r="I21" s="14"/>
      <c r="J21" s="30">
        <v>0</v>
      </c>
    </row>
    <row r="22" spans="1:10" s="42" customFormat="1" ht="22.5" customHeight="1">
      <c r="A22" s="35" t="s">
        <v>110</v>
      </c>
      <c r="B22" s="28"/>
      <c r="C22" s="33"/>
      <c r="D22" s="30">
        <v>16246</v>
      </c>
      <c r="E22" s="31"/>
      <c r="F22" s="32">
        <v>17218</v>
      </c>
      <c r="G22" s="31"/>
      <c r="H22" s="30">
        <v>1859</v>
      </c>
      <c r="I22" s="14"/>
      <c r="J22" s="30">
        <v>2390</v>
      </c>
    </row>
    <row r="23" spans="1:10" s="42" customFormat="1" ht="22.5" customHeight="1">
      <c r="A23" s="35" t="s">
        <v>15</v>
      </c>
      <c r="B23" s="28"/>
      <c r="C23" s="33"/>
      <c r="D23" s="30">
        <v>4065</v>
      </c>
      <c r="E23" s="31"/>
      <c r="F23" s="32">
        <v>1959</v>
      </c>
      <c r="G23" s="31"/>
      <c r="H23" s="30">
        <v>3925</v>
      </c>
      <c r="I23" s="14"/>
      <c r="J23" s="30">
        <v>1835</v>
      </c>
    </row>
    <row r="24" spans="1:10" s="42" customFormat="1" ht="22.5" customHeight="1">
      <c r="A24" s="27" t="s">
        <v>16</v>
      </c>
      <c r="B24" s="28"/>
      <c r="C24" s="33"/>
      <c r="D24" s="43">
        <v>743</v>
      </c>
      <c r="E24" s="44"/>
      <c r="F24" s="32">
        <v>121</v>
      </c>
      <c r="G24" s="44"/>
      <c r="H24" s="43">
        <v>631</v>
      </c>
      <c r="I24" s="14"/>
      <c r="J24" s="30">
        <v>11</v>
      </c>
    </row>
    <row r="25" spans="1:10" s="42" customFormat="1" ht="22.5" customHeight="1">
      <c r="A25" s="9" t="s">
        <v>17</v>
      </c>
      <c r="B25" s="16"/>
      <c r="C25" s="2"/>
      <c r="D25" s="79">
        <f>SUM(D18:D24)</f>
        <v>454154</v>
      </c>
      <c r="E25" s="45"/>
      <c r="F25" s="79">
        <f>SUM(F18:F24)</f>
        <v>472860</v>
      </c>
      <c r="G25" s="45"/>
      <c r="H25" s="79">
        <f>SUM(H18:H24)</f>
        <v>489368</v>
      </c>
      <c r="I25" s="45"/>
      <c r="J25" s="79">
        <f>SUM(J18:J24)</f>
        <v>504733</v>
      </c>
    </row>
    <row r="26" spans="1:10" ht="22.5" customHeight="1">
      <c r="A26" s="35"/>
      <c r="B26" s="28"/>
      <c r="C26" s="33"/>
      <c r="D26" s="30"/>
      <c r="E26" s="44"/>
      <c r="F26" s="30"/>
      <c r="G26" s="44"/>
      <c r="H26" s="36"/>
      <c r="I26" s="25"/>
      <c r="J26" s="36"/>
    </row>
    <row r="27" spans="1:10" s="42" customFormat="1" ht="22.5" customHeight="1" thickBot="1">
      <c r="A27" s="9" t="s">
        <v>18</v>
      </c>
      <c r="B27" s="16"/>
      <c r="C27" s="2"/>
      <c r="D27" s="80">
        <f>SUM(D15,D25)</f>
        <v>1035029</v>
      </c>
      <c r="E27" s="34"/>
      <c r="F27" s="80">
        <f>SUM(F15,F25)</f>
        <v>1098688</v>
      </c>
      <c r="G27" s="34"/>
      <c r="H27" s="80">
        <f>SUM(H15,H25)</f>
        <v>1029121</v>
      </c>
      <c r="I27" s="14"/>
      <c r="J27" s="80">
        <f>SUM(J15,J25)</f>
        <v>1093309</v>
      </c>
    </row>
    <row r="28" spans="1:10" s="42" customFormat="1" ht="22.5" customHeight="1" thickTop="1">
      <c r="A28" s="9"/>
      <c r="B28" s="16"/>
      <c r="C28" s="2"/>
      <c r="D28" s="45"/>
      <c r="E28" s="34"/>
      <c r="F28" s="45"/>
      <c r="G28" s="34"/>
      <c r="H28" s="46"/>
      <c r="I28" s="14"/>
      <c r="J28" s="45"/>
    </row>
    <row r="29" spans="1:10" s="42" customFormat="1" ht="22.5" customHeight="1">
      <c r="A29" s="1" t="s">
        <v>151</v>
      </c>
      <c r="B29" s="16"/>
      <c r="C29" s="2"/>
      <c r="D29" s="3"/>
      <c r="E29" s="2"/>
      <c r="F29" s="3"/>
      <c r="G29" s="2"/>
      <c r="H29" s="47"/>
      <c r="I29" s="14"/>
      <c r="J29" s="48"/>
    </row>
    <row r="30" spans="1:10" s="42" customFormat="1" ht="22.5" customHeight="1">
      <c r="A30" s="1" t="s">
        <v>152</v>
      </c>
      <c r="B30" s="16"/>
      <c r="C30" s="2"/>
      <c r="D30" s="3"/>
      <c r="E30" s="2"/>
      <c r="F30" s="3"/>
      <c r="G30" s="2"/>
      <c r="H30" s="47"/>
      <c r="I30" s="14"/>
      <c r="J30" s="48"/>
    </row>
    <row r="31" spans="1:10" ht="18" customHeight="1">
      <c r="A31" s="35"/>
      <c r="B31" s="28"/>
      <c r="C31" s="33"/>
      <c r="D31" s="30"/>
      <c r="E31" s="31"/>
      <c r="F31" s="30"/>
      <c r="G31" s="31"/>
      <c r="H31" s="49"/>
      <c r="I31" s="25"/>
      <c r="J31" s="36"/>
    </row>
    <row r="32" spans="1:10" s="42" customFormat="1" ht="22" customHeight="1">
      <c r="A32" s="9"/>
      <c r="B32" s="16"/>
      <c r="C32" s="2"/>
      <c r="D32" s="240" t="str">
        <f>$D$4</f>
        <v>งบการเงินรวม</v>
      </c>
      <c r="E32" s="240"/>
      <c r="F32" s="240"/>
      <c r="G32" s="50"/>
      <c r="H32" s="240" t="str">
        <f>$H$4</f>
        <v>งบการเงินเฉพาะกิจการ</v>
      </c>
      <c r="I32" s="240"/>
      <c r="J32" s="240"/>
    </row>
    <row r="33" spans="1:10" s="42" customFormat="1" ht="22" customHeight="1">
      <c r="A33" s="9"/>
      <c r="B33" s="16"/>
      <c r="C33" s="2"/>
      <c r="D33" s="13" t="s">
        <v>176</v>
      </c>
      <c r="E33" s="13"/>
      <c r="F33" s="13" t="s">
        <v>2</v>
      </c>
      <c r="G33" s="14"/>
      <c r="H33" s="13" t="s">
        <v>176</v>
      </c>
      <c r="I33" s="13"/>
      <c r="J33" s="13" t="s">
        <v>2</v>
      </c>
    </row>
    <row r="34" spans="1:10" s="51" customFormat="1" ht="22" customHeight="1">
      <c r="A34" s="15" t="s">
        <v>19</v>
      </c>
      <c r="B34" s="16" t="s">
        <v>4</v>
      </c>
      <c r="C34" s="16"/>
      <c r="D34" s="17">
        <f>D6</f>
        <v>2568</v>
      </c>
      <c r="E34" s="17"/>
      <c r="F34" s="17">
        <f>F6</f>
        <v>2567</v>
      </c>
      <c r="G34" s="17"/>
      <c r="H34" s="17">
        <f>D34</f>
        <v>2568</v>
      </c>
      <c r="I34" s="17"/>
      <c r="J34" s="17">
        <f>F34</f>
        <v>2567</v>
      </c>
    </row>
    <row r="35" spans="1:10" ht="22" customHeight="1">
      <c r="A35" s="18"/>
      <c r="B35" s="16"/>
      <c r="C35" s="16"/>
      <c r="D35" s="17" t="s">
        <v>5</v>
      </c>
      <c r="E35" s="17"/>
      <c r="F35" s="17"/>
      <c r="G35" s="17"/>
      <c r="H35" s="4" t="s">
        <v>5</v>
      </c>
      <c r="I35" s="17"/>
      <c r="J35" s="17"/>
    </row>
    <row r="36" spans="1:10" s="42" customFormat="1" ht="22" customHeight="1">
      <c r="A36" s="9"/>
      <c r="B36" s="16"/>
      <c r="C36" s="2"/>
      <c r="D36" s="241" t="s">
        <v>112</v>
      </c>
      <c r="E36" s="241"/>
      <c r="F36" s="241"/>
      <c r="G36" s="241"/>
      <c r="H36" s="241"/>
      <c r="I36" s="241"/>
      <c r="J36" s="241"/>
    </row>
    <row r="37" spans="1:10" s="42" customFormat="1" ht="22" customHeight="1">
      <c r="A37" s="21" t="s">
        <v>20</v>
      </c>
      <c r="B37" s="52"/>
      <c r="C37" s="22"/>
      <c r="D37" s="53"/>
      <c r="E37" s="54"/>
      <c r="F37" s="53"/>
      <c r="G37" s="54"/>
      <c r="H37" s="55"/>
      <c r="I37" s="14"/>
      <c r="J37" s="56"/>
    </row>
    <row r="38" spans="1:10" s="42" customFormat="1" ht="22" customHeight="1">
      <c r="A38" s="14" t="s">
        <v>21</v>
      </c>
      <c r="B38" s="28">
        <v>4</v>
      </c>
      <c r="C38" s="29"/>
      <c r="D38" s="30">
        <v>141869</v>
      </c>
      <c r="E38" s="31"/>
      <c r="F38" s="32">
        <v>174449</v>
      </c>
      <c r="G38" s="31"/>
      <c r="H38" s="30">
        <v>141869</v>
      </c>
      <c r="I38" s="14"/>
      <c r="J38" s="30">
        <v>174449</v>
      </c>
    </row>
    <row r="39" spans="1:10" s="42" customFormat="1" ht="22" customHeight="1">
      <c r="A39" s="27" t="s">
        <v>22</v>
      </c>
      <c r="B39" s="28"/>
      <c r="C39" s="29"/>
      <c r="D39" s="30">
        <v>122260</v>
      </c>
      <c r="E39" s="31"/>
      <c r="F39" s="32">
        <v>133789</v>
      </c>
      <c r="G39" s="31"/>
      <c r="H39" s="30">
        <v>120667</v>
      </c>
      <c r="I39" s="14"/>
      <c r="J39" s="30">
        <v>133391</v>
      </c>
    </row>
    <row r="40" spans="1:10" s="42" customFormat="1" ht="22" customHeight="1">
      <c r="A40" s="27" t="s">
        <v>153</v>
      </c>
      <c r="B40" s="28"/>
      <c r="C40" s="29"/>
      <c r="D40" s="30">
        <v>26962</v>
      </c>
      <c r="E40" s="31"/>
      <c r="F40" s="32">
        <v>27990</v>
      </c>
      <c r="G40" s="31"/>
      <c r="H40" s="30">
        <v>26962</v>
      </c>
      <c r="I40" s="14"/>
      <c r="J40" s="30">
        <v>27990</v>
      </c>
    </row>
    <row r="41" spans="1:10" s="42" customFormat="1" ht="22" customHeight="1">
      <c r="A41" s="27" t="s">
        <v>92</v>
      </c>
      <c r="B41" s="28">
        <v>2</v>
      </c>
      <c r="C41" s="29"/>
      <c r="D41" s="30">
        <v>22460</v>
      </c>
      <c r="E41" s="31"/>
      <c r="F41" s="32">
        <v>16284</v>
      </c>
      <c r="G41" s="31"/>
      <c r="H41" s="30">
        <v>23541</v>
      </c>
      <c r="I41" s="14"/>
      <c r="J41" s="30">
        <v>20002</v>
      </c>
    </row>
    <row r="42" spans="1:10" s="42" customFormat="1" ht="22" customHeight="1">
      <c r="A42" s="14" t="s">
        <v>23</v>
      </c>
      <c r="D42" s="40"/>
    </row>
    <row r="43" spans="1:10" s="42" customFormat="1" ht="22" customHeight="1">
      <c r="A43" s="14" t="s">
        <v>24</v>
      </c>
      <c r="B43" s="28" t="s">
        <v>175</v>
      </c>
      <c r="C43" s="29"/>
      <c r="D43" s="30">
        <v>69958</v>
      </c>
      <c r="E43" s="31"/>
      <c r="F43" s="32">
        <v>69478</v>
      </c>
      <c r="G43" s="31"/>
      <c r="H43" s="30">
        <v>69958</v>
      </c>
      <c r="I43" s="14"/>
      <c r="J43" s="30">
        <v>69478</v>
      </c>
    </row>
    <row r="44" spans="1:10" s="42" customFormat="1" ht="22" customHeight="1">
      <c r="A44" s="14" t="s">
        <v>94</v>
      </c>
      <c r="B44" s="57"/>
      <c r="D44" s="40"/>
    </row>
    <row r="45" spans="1:10" s="42" customFormat="1" ht="22" customHeight="1">
      <c r="A45" s="14" t="s">
        <v>24</v>
      </c>
      <c r="B45" s="28"/>
      <c r="C45" s="29"/>
      <c r="D45" s="30">
        <v>5837</v>
      </c>
      <c r="E45" s="31"/>
      <c r="F45" s="32">
        <v>4924</v>
      </c>
      <c r="G45" s="31"/>
      <c r="H45" s="30">
        <v>1624</v>
      </c>
      <c r="I45" s="14"/>
      <c r="J45" s="30">
        <v>1272</v>
      </c>
    </row>
    <row r="46" spans="1:10" s="42" customFormat="1" ht="22" customHeight="1">
      <c r="A46" s="14" t="s">
        <v>90</v>
      </c>
      <c r="B46" s="28"/>
      <c r="C46" s="29"/>
      <c r="D46" s="30">
        <v>5055</v>
      </c>
      <c r="E46" s="31"/>
      <c r="F46" s="32">
        <v>4599</v>
      </c>
      <c r="G46" s="31"/>
      <c r="H46" s="30">
        <v>4759</v>
      </c>
      <c r="I46" s="14"/>
      <c r="J46" s="30">
        <v>4349</v>
      </c>
    </row>
    <row r="47" spans="1:10" s="42" customFormat="1" ht="22" customHeight="1">
      <c r="A47" s="9" t="s">
        <v>26</v>
      </c>
      <c r="B47" s="16"/>
      <c r="C47" s="2"/>
      <c r="D47" s="79">
        <f>SUM(D38:D46)</f>
        <v>394401</v>
      </c>
      <c r="E47" s="34"/>
      <c r="F47" s="79">
        <f>SUM(F38:F46)</f>
        <v>431513</v>
      </c>
      <c r="G47" s="34"/>
      <c r="H47" s="79">
        <f>SUM(H38:H46)</f>
        <v>389380</v>
      </c>
      <c r="I47" s="14"/>
      <c r="J47" s="79">
        <f>SUM(J38:J46)</f>
        <v>430931</v>
      </c>
    </row>
    <row r="48" spans="1:10" s="42" customFormat="1" ht="22" customHeight="1">
      <c r="A48" s="14"/>
      <c r="B48" s="28"/>
      <c r="C48" s="59"/>
      <c r="D48" s="31"/>
      <c r="E48" s="31"/>
      <c r="F48" s="30"/>
      <c r="G48" s="31"/>
      <c r="H48" s="43"/>
      <c r="I48" s="14"/>
      <c r="J48" s="43"/>
    </row>
    <row r="49" spans="1:10" s="42" customFormat="1" ht="22" customHeight="1">
      <c r="A49" s="21" t="s">
        <v>27</v>
      </c>
      <c r="B49" s="16"/>
      <c r="C49" s="2"/>
      <c r="D49" s="60"/>
      <c r="E49" s="61"/>
      <c r="F49" s="60"/>
      <c r="G49" s="61"/>
      <c r="H49" s="62"/>
      <c r="I49" s="14"/>
      <c r="J49" s="62"/>
    </row>
    <row r="50" spans="1:10" s="42" customFormat="1" ht="22" customHeight="1">
      <c r="A50" s="27" t="s">
        <v>23</v>
      </c>
      <c r="B50" s="16" t="s">
        <v>175</v>
      </c>
      <c r="C50" s="29"/>
      <c r="D50" s="30">
        <v>33285</v>
      </c>
      <c r="E50" s="31"/>
      <c r="F50" s="32">
        <v>85781</v>
      </c>
      <c r="G50" s="31"/>
      <c r="H50" s="30">
        <v>33285</v>
      </c>
      <c r="I50" s="14"/>
      <c r="J50" s="30">
        <v>85781</v>
      </c>
    </row>
    <row r="51" spans="1:10" s="42" customFormat="1" ht="22" customHeight="1">
      <c r="A51" s="63" t="s">
        <v>95</v>
      </c>
      <c r="B51" s="28">
        <v>3</v>
      </c>
      <c r="C51" s="29"/>
      <c r="D51" s="30">
        <v>40429</v>
      </c>
      <c r="E51" s="31"/>
      <c r="F51" s="32">
        <v>18073</v>
      </c>
      <c r="G51" s="31"/>
      <c r="H51" s="30">
        <v>24643</v>
      </c>
      <c r="I51" s="14"/>
      <c r="J51" s="30">
        <v>0</v>
      </c>
    </row>
    <row r="52" spans="1:10" s="42" customFormat="1" ht="22" customHeight="1">
      <c r="A52" s="27" t="s">
        <v>93</v>
      </c>
      <c r="B52" s="16"/>
      <c r="C52" s="29"/>
      <c r="D52" s="31">
        <v>492</v>
      </c>
      <c r="E52" s="31"/>
      <c r="F52" s="32">
        <v>867</v>
      </c>
      <c r="G52" s="31"/>
      <c r="H52" s="64">
        <v>287</v>
      </c>
      <c r="I52" s="14"/>
      <c r="J52" s="30">
        <v>669</v>
      </c>
    </row>
    <row r="53" spans="1:10" s="42" customFormat="1" ht="22" customHeight="1">
      <c r="A53" s="27" t="s">
        <v>111</v>
      </c>
      <c r="B53" s="28"/>
      <c r="C53" s="29"/>
      <c r="D53" s="30">
        <v>3220</v>
      </c>
      <c r="E53" s="31"/>
      <c r="F53" s="32">
        <v>3401</v>
      </c>
      <c r="G53" s="31"/>
      <c r="H53" s="30">
        <v>0</v>
      </c>
      <c r="I53" s="14"/>
      <c r="J53" s="30">
        <v>0</v>
      </c>
    </row>
    <row r="54" spans="1:10" s="42" customFormat="1" ht="22" customHeight="1">
      <c r="A54" s="27" t="s">
        <v>28</v>
      </c>
      <c r="C54" s="29"/>
      <c r="D54" s="40"/>
      <c r="H54" s="43"/>
    </row>
    <row r="55" spans="1:10" s="42" customFormat="1" ht="22" customHeight="1">
      <c r="A55" s="27" t="s">
        <v>29</v>
      </c>
      <c r="B55" s="28"/>
      <c r="C55" s="29"/>
      <c r="D55" s="40">
        <v>7942</v>
      </c>
      <c r="E55" s="31"/>
      <c r="F55" s="32">
        <v>6944</v>
      </c>
      <c r="G55" s="31"/>
      <c r="H55" s="30">
        <v>7942</v>
      </c>
      <c r="I55" s="14"/>
      <c r="J55" s="30">
        <v>6944</v>
      </c>
    </row>
    <row r="56" spans="1:10" s="42" customFormat="1" ht="22" customHeight="1">
      <c r="A56" s="9" t="s">
        <v>30</v>
      </c>
      <c r="B56" s="16"/>
      <c r="C56" s="2"/>
      <c r="D56" s="81">
        <f>SUM(D50:D55)</f>
        <v>85368</v>
      </c>
      <c r="E56" s="65"/>
      <c r="F56" s="81">
        <f>SUM(F50:F55)</f>
        <v>115066</v>
      </c>
      <c r="G56" s="65"/>
      <c r="H56" s="81">
        <f>SUM(H50:H55)</f>
        <v>66157</v>
      </c>
      <c r="I56" s="14"/>
      <c r="J56" s="81">
        <f>SUM(J50:J55)</f>
        <v>93394</v>
      </c>
    </row>
    <row r="57" spans="1:10" s="42" customFormat="1" ht="22" customHeight="1">
      <c r="A57" s="14"/>
      <c r="B57" s="28"/>
      <c r="C57" s="29"/>
      <c r="D57" s="31"/>
      <c r="E57" s="31"/>
      <c r="F57" s="30"/>
      <c r="G57" s="31"/>
      <c r="H57" s="43"/>
      <c r="I57" s="14"/>
      <c r="J57" s="43"/>
    </row>
    <row r="58" spans="1:10" s="42" customFormat="1" ht="22" customHeight="1">
      <c r="A58" s="9" t="s">
        <v>31</v>
      </c>
      <c r="B58" s="16"/>
      <c r="C58" s="2"/>
      <c r="D58" s="82">
        <f>D47+D56</f>
        <v>479769</v>
      </c>
      <c r="E58" s="34"/>
      <c r="F58" s="82">
        <f>F47+F56</f>
        <v>546579</v>
      </c>
      <c r="G58" s="34"/>
      <c r="H58" s="82">
        <f>H47+H56</f>
        <v>455537</v>
      </c>
      <c r="I58" s="14"/>
      <c r="J58" s="82">
        <f>J47+J56</f>
        <v>524325</v>
      </c>
    </row>
    <row r="59" spans="1:10" s="42" customFormat="1" ht="22.5" customHeight="1">
      <c r="A59" s="9"/>
      <c r="B59" s="16"/>
      <c r="C59" s="2"/>
      <c r="D59" s="45"/>
      <c r="E59" s="34"/>
      <c r="F59" s="45"/>
      <c r="G59" s="34"/>
      <c r="H59" s="46"/>
      <c r="I59" s="14"/>
      <c r="J59" s="45"/>
    </row>
    <row r="60" spans="1:10" s="42" customFormat="1" ht="22.5" customHeight="1">
      <c r="A60" s="1" t="s">
        <v>151</v>
      </c>
      <c r="B60" s="16"/>
      <c r="C60" s="2"/>
      <c r="D60" s="45"/>
      <c r="E60" s="34"/>
      <c r="F60" s="45"/>
      <c r="G60" s="34"/>
      <c r="H60" s="46"/>
      <c r="I60" s="14"/>
      <c r="J60" s="45"/>
    </row>
    <row r="61" spans="1:10" s="42" customFormat="1" ht="22.5" customHeight="1">
      <c r="A61" s="1" t="s">
        <v>152</v>
      </c>
      <c r="B61" s="16"/>
      <c r="C61" s="2"/>
      <c r="D61" s="45"/>
      <c r="E61" s="34"/>
      <c r="F61" s="45"/>
      <c r="G61" s="34"/>
      <c r="H61" s="46"/>
      <c r="I61" s="14"/>
      <c r="J61" s="45"/>
    </row>
    <row r="62" spans="1:10" s="42" customFormat="1" ht="22.5" customHeight="1">
      <c r="A62" s="1"/>
      <c r="B62" s="16"/>
      <c r="C62" s="2"/>
      <c r="D62" s="45"/>
      <c r="E62" s="34"/>
      <c r="F62" s="45"/>
      <c r="G62" s="34"/>
      <c r="H62" s="46"/>
      <c r="I62" s="14"/>
      <c r="J62" s="45"/>
    </row>
    <row r="63" spans="1:10" s="42" customFormat="1" ht="22.5" customHeight="1">
      <c r="A63" s="9"/>
      <c r="B63" s="16"/>
      <c r="C63" s="2"/>
      <c r="D63" s="240" t="str">
        <f>$D$4</f>
        <v>งบการเงินรวม</v>
      </c>
      <c r="E63" s="240"/>
      <c r="F63" s="240"/>
      <c r="G63" s="50"/>
      <c r="H63" s="240" t="str">
        <f>$H$4</f>
        <v>งบการเงินเฉพาะกิจการ</v>
      </c>
      <c r="I63" s="240"/>
      <c r="J63" s="240"/>
    </row>
    <row r="64" spans="1:10" s="42" customFormat="1" ht="22.5" customHeight="1">
      <c r="A64" s="9"/>
      <c r="B64" s="16"/>
      <c r="C64" s="2"/>
      <c r="D64" s="13" t="s">
        <v>176</v>
      </c>
      <c r="E64" s="13"/>
      <c r="F64" s="13" t="s">
        <v>2</v>
      </c>
      <c r="G64" s="14"/>
      <c r="H64" s="13" t="s">
        <v>176</v>
      </c>
      <c r="I64" s="13"/>
      <c r="J64" s="13" t="s">
        <v>2</v>
      </c>
    </row>
    <row r="65" spans="1:10" s="42" customFormat="1" ht="22.5" customHeight="1">
      <c r="A65" s="15" t="s">
        <v>19</v>
      </c>
      <c r="B65" s="16" t="s">
        <v>4</v>
      </c>
      <c r="C65" s="16"/>
      <c r="D65" s="17">
        <f>D34</f>
        <v>2568</v>
      </c>
      <c r="E65" s="17"/>
      <c r="F65" s="17">
        <f>F34</f>
        <v>2567</v>
      </c>
      <c r="G65" s="17"/>
      <c r="H65" s="17">
        <f>D65</f>
        <v>2568</v>
      </c>
      <c r="I65" s="17"/>
      <c r="J65" s="17">
        <f>F65</f>
        <v>2567</v>
      </c>
    </row>
    <row r="66" spans="1:10" s="42" customFormat="1" ht="22.5" customHeight="1">
      <c r="A66" s="18"/>
      <c r="B66" s="16"/>
      <c r="C66" s="16"/>
      <c r="D66" s="17" t="s">
        <v>5</v>
      </c>
      <c r="E66" s="17"/>
      <c r="F66" s="17"/>
      <c r="G66" s="17"/>
      <c r="H66" s="4" t="s">
        <v>5</v>
      </c>
      <c r="I66" s="17"/>
      <c r="J66" s="17"/>
    </row>
    <row r="67" spans="1:10" s="42" customFormat="1" ht="22.5" customHeight="1">
      <c r="A67" s="9"/>
      <c r="B67" s="16"/>
      <c r="C67" s="2"/>
      <c r="D67" s="241" t="s">
        <v>112</v>
      </c>
      <c r="E67" s="241"/>
      <c r="F67" s="241"/>
      <c r="G67" s="241"/>
      <c r="H67" s="241"/>
      <c r="I67" s="241"/>
      <c r="J67" s="241"/>
    </row>
    <row r="68" spans="1:10" s="42" customFormat="1" ht="22.5" customHeight="1">
      <c r="A68" s="21" t="s">
        <v>32</v>
      </c>
      <c r="B68" s="16"/>
      <c r="C68" s="2"/>
      <c r="D68" s="60"/>
      <c r="E68" s="61"/>
      <c r="F68" s="60"/>
      <c r="G68" s="61"/>
      <c r="H68" s="66"/>
      <c r="I68" s="14"/>
      <c r="J68" s="62"/>
    </row>
    <row r="69" spans="1:10" s="42" customFormat="1" ht="22.5" customHeight="1">
      <c r="A69" s="27" t="s">
        <v>33</v>
      </c>
      <c r="B69" s="28"/>
      <c r="C69" s="2"/>
      <c r="D69" s="60"/>
      <c r="E69" s="61"/>
      <c r="F69" s="60"/>
      <c r="G69" s="61"/>
      <c r="H69" s="66"/>
      <c r="I69" s="14"/>
      <c r="J69" s="62"/>
    </row>
    <row r="70" spans="1:10" s="42" customFormat="1" ht="22.5" customHeight="1" thickBot="1">
      <c r="A70" s="67" t="s">
        <v>154</v>
      </c>
      <c r="B70" s="28">
        <v>6</v>
      </c>
      <c r="C70" s="2"/>
      <c r="D70" s="68">
        <v>395863</v>
      </c>
      <c r="E70" s="69"/>
      <c r="F70" s="68">
        <v>385715</v>
      </c>
      <c r="G70" s="69"/>
      <c r="H70" s="68">
        <v>395863</v>
      </c>
      <c r="I70" s="14"/>
      <c r="J70" s="68">
        <v>385715</v>
      </c>
    </row>
    <row r="71" spans="1:10" s="42" customFormat="1" ht="22.5" customHeight="1" thickTop="1">
      <c r="A71" s="67" t="s">
        <v>155</v>
      </c>
      <c r="B71" s="16">
        <v>6</v>
      </c>
      <c r="C71" s="2"/>
      <c r="D71" s="43">
        <v>395863</v>
      </c>
      <c r="E71" s="64"/>
      <c r="F71" s="32">
        <v>385715</v>
      </c>
      <c r="G71" s="64"/>
      <c r="H71" s="43">
        <v>395863</v>
      </c>
      <c r="I71" s="14"/>
      <c r="J71" s="30">
        <v>385715</v>
      </c>
    </row>
    <row r="72" spans="1:10" s="42" customFormat="1" ht="22.5" customHeight="1">
      <c r="A72" s="27" t="s">
        <v>160</v>
      </c>
      <c r="B72" s="16"/>
      <c r="C72" s="2"/>
      <c r="D72" s="43">
        <v>84886</v>
      </c>
      <c r="E72" s="64"/>
      <c r="F72" s="32">
        <v>84886</v>
      </c>
      <c r="G72" s="64"/>
      <c r="H72" s="43">
        <v>84886</v>
      </c>
      <c r="I72" s="14"/>
      <c r="J72" s="30">
        <v>84886</v>
      </c>
    </row>
    <row r="73" spans="1:10" s="42" customFormat="1" ht="22.5" customHeight="1">
      <c r="A73" s="27" t="s">
        <v>169</v>
      </c>
      <c r="B73" s="16"/>
      <c r="C73" s="2"/>
      <c r="D73" s="43">
        <v>-5697</v>
      </c>
      <c r="E73" s="64"/>
      <c r="F73" s="32">
        <v>-5697</v>
      </c>
      <c r="G73" s="64"/>
      <c r="H73" s="43">
        <v>0</v>
      </c>
      <c r="I73" s="14"/>
      <c r="J73" s="30">
        <v>0</v>
      </c>
    </row>
    <row r="74" spans="1:10" s="42" customFormat="1" ht="22.5" customHeight="1">
      <c r="A74" s="27" t="s">
        <v>34</v>
      </c>
      <c r="B74" s="16"/>
      <c r="C74" s="2"/>
      <c r="D74" s="70"/>
      <c r="E74" s="58"/>
      <c r="F74" s="70"/>
      <c r="G74" s="58"/>
      <c r="H74" s="36"/>
      <c r="I74" s="14"/>
      <c r="J74" s="36"/>
    </row>
    <row r="75" spans="1:10" s="42" customFormat="1" ht="22.5" customHeight="1">
      <c r="A75" s="27" t="s">
        <v>35</v>
      </c>
      <c r="B75" s="16"/>
      <c r="C75" s="2"/>
      <c r="D75" s="70"/>
      <c r="E75" s="58"/>
      <c r="F75" s="70"/>
      <c r="G75" s="58"/>
      <c r="H75" s="36"/>
      <c r="I75" s="14"/>
      <c r="J75" s="30"/>
    </row>
    <row r="76" spans="1:10" s="42" customFormat="1" ht="22.5" customHeight="1">
      <c r="A76" s="71" t="s">
        <v>36</v>
      </c>
      <c r="B76" s="16"/>
      <c r="C76" s="29"/>
      <c r="D76" s="30">
        <v>17996</v>
      </c>
      <c r="E76" s="31"/>
      <c r="F76" s="32">
        <v>17996</v>
      </c>
      <c r="G76" s="31"/>
      <c r="H76" s="30">
        <v>17996</v>
      </c>
      <c r="I76" s="14"/>
      <c r="J76" s="30">
        <v>17996</v>
      </c>
    </row>
    <row r="77" spans="1:10" s="42" customFormat="1" ht="22.5" customHeight="1">
      <c r="A77" s="27" t="s">
        <v>37</v>
      </c>
      <c r="B77" s="16"/>
      <c r="C77" s="2"/>
      <c r="D77" s="70">
        <v>106538</v>
      </c>
      <c r="E77" s="58"/>
      <c r="F77" s="70">
        <v>70900</v>
      </c>
      <c r="G77" s="58"/>
      <c r="H77" s="43">
        <v>118889</v>
      </c>
      <c r="I77" s="14"/>
      <c r="J77" s="43">
        <v>81753</v>
      </c>
    </row>
    <row r="78" spans="1:10" s="42" customFormat="1" ht="22.5" customHeight="1">
      <c r="A78" s="27" t="s">
        <v>104</v>
      </c>
      <c r="B78" s="16">
        <v>9</v>
      </c>
      <c r="C78" s="2"/>
      <c r="D78" s="70">
        <v>-44326</v>
      </c>
      <c r="E78" s="58"/>
      <c r="F78" s="32">
        <v>-1691</v>
      </c>
      <c r="G78" s="58"/>
      <c r="H78" s="43">
        <v>-44050</v>
      </c>
      <c r="I78" s="14"/>
      <c r="J78" s="30">
        <v>-1366</v>
      </c>
    </row>
    <row r="79" spans="1:10" s="42" customFormat="1" ht="22.5" customHeight="1">
      <c r="A79" s="72" t="s">
        <v>38</v>
      </c>
      <c r="B79" s="16"/>
      <c r="C79" s="2"/>
      <c r="D79" s="83">
        <f>SUM(D71:D78)</f>
        <v>555260</v>
      </c>
      <c r="E79" s="58"/>
      <c r="F79" s="83">
        <f>SUM(F71:F78)</f>
        <v>552109</v>
      </c>
      <c r="G79" s="58"/>
      <c r="H79" s="83">
        <f>SUM(H71:H78)</f>
        <v>573584</v>
      </c>
      <c r="I79" s="14"/>
      <c r="J79" s="83">
        <f>SUM(J71:J78)</f>
        <v>568984</v>
      </c>
    </row>
    <row r="80" spans="1:10" s="42" customFormat="1" ht="22.5" customHeight="1">
      <c r="A80" s="27" t="s">
        <v>39</v>
      </c>
      <c r="B80" s="28"/>
      <c r="C80" s="2"/>
      <c r="D80" s="70">
        <v>0</v>
      </c>
      <c r="E80" s="58"/>
      <c r="F80" s="32">
        <v>0</v>
      </c>
      <c r="G80" s="6"/>
      <c r="H80" s="73">
        <v>0</v>
      </c>
      <c r="I80" s="74"/>
      <c r="J80" s="30">
        <v>0</v>
      </c>
    </row>
    <row r="81" spans="1:10" s="42" customFormat="1" ht="22.5" customHeight="1">
      <c r="A81" s="9" t="s">
        <v>40</v>
      </c>
      <c r="B81" s="16"/>
      <c r="C81" s="2"/>
      <c r="D81" s="79">
        <f>SUM(D79:D80)</f>
        <v>555260</v>
      </c>
      <c r="E81" s="34"/>
      <c r="F81" s="79">
        <f>SUM(F79:F80)</f>
        <v>552109</v>
      </c>
      <c r="G81" s="34"/>
      <c r="H81" s="79">
        <f>SUM(H79:H80)</f>
        <v>573584</v>
      </c>
      <c r="I81" s="14"/>
      <c r="J81" s="79">
        <f>SUM(J79:J80)</f>
        <v>568984</v>
      </c>
    </row>
    <row r="82" spans="1:10" s="42" customFormat="1" ht="22.5" customHeight="1">
      <c r="A82" s="35"/>
      <c r="B82" s="28"/>
      <c r="C82" s="33"/>
      <c r="D82" s="30"/>
      <c r="E82" s="31"/>
      <c r="F82" s="30"/>
      <c r="G82" s="31"/>
      <c r="H82" s="36"/>
      <c r="I82" s="25"/>
      <c r="J82" s="36"/>
    </row>
    <row r="83" spans="1:10" ht="22.5" customHeight="1" thickBot="1">
      <c r="A83" s="9" t="s">
        <v>41</v>
      </c>
      <c r="B83" s="2"/>
      <c r="C83" s="2"/>
      <c r="D83" s="80">
        <f>SUM(D58+D81)</f>
        <v>1035029</v>
      </c>
      <c r="E83" s="34"/>
      <c r="F83" s="80">
        <f>SUM(F58+F81)</f>
        <v>1098688</v>
      </c>
      <c r="G83" s="34"/>
      <c r="H83" s="80">
        <f>SUM(H58+H81)</f>
        <v>1029121</v>
      </c>
      <c r="I83" s="14"/>
      <c r="J83" s="80">
        <f>SUM(J58+J81)</f>
        <v>1093309</v>
      </c>
    </row>
    <row r="84" spans="1:10" s="42" customFormat="1" ht="22.5" customHeight="1" thickTop="1">
      <c r="H84" s="75"/>
    </row>
  </sheetData>
  <sheetProtection sheet="1" formatCells="0" formatColumns="0" formatRows="0" insertColumns="0" insertRows="0" insertHyperlinks="0" deleteColumns="0" deleteRows="0" sort="0" autoFilter="0" pivotTables="0"/>
  <mergeCells count="9">
    <mergeCell ref="D63:F63"/>
    <mergeCell ref="H63:J63"/>
    <mergeCell ref="D67:J67"/>
    <mergeCell ref="D4:F4"/>
    <mergeCell ref="H4:J4"/>
    <mergeCell ref="D8:J8"/>
    <mergeCell ref="D32:F32"/>
    <mergeCell ref="H32:J32"/>
    <mergeCell ref="D36:J36"/>
  </mergeCells>
  <printOptions horizontalCentered="1"/>
  <pageMargins left="0.6" right="0.4" top="0.48" bottom="0.5" header="0.5" footer="0.5"/>
  <pageSetup paperSize="9" scale="88" firstPageNumber="3" fitToHeight="0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หมายเหตุประกอบงบการเงินเป็นส่วนหนึ่งของงบการเงินระหว่างกาลนี้&amp;11
&amp;C&amp;"Angsana New,Regular"&amp;15&amp;P</oddFooter>
  </headerFooter>
  <rowBreaks count="2" manualBreakCount="2">
    <brk id="28" max="16383" man="1"/>
    <brk id="59" max="9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2C2FB-B20E-4EBA-A557-9A4056BFC09E}">
  <sheetPr>
    <pageSetUpPr fitToPage="1"/>
  </sheetPr>
  <dimension ref="A1:J69"/>
  <sheetViews>
    <sheetView zoomScale="85" zoomScaleNormal="85" zoomScaleSheetLayoutView="100" workbookViewId="0"/>
  </sheetViews>
  <sheetFormatPr defaultColWidth="8.81640625" defaultRowHeight="22.5" customHeight="1"/>
  <cols>
    <col min="1" max="1" width="29.1796875" style="42" customWidth="1"/>
    <col min="2" max="2" width="9.6328125" style="136" customWidth="1"/>
    <col min="3" max="3" width="1.1796875" style="42" customWidth="1"/>
    <col min="4" max="4" width="12.81640625" style="126" customWidth="1"/>
    <col min="5" max="5" width="1.1796875" style="42" customWidth="1"/>
    <col min="6" max="6" width="12.81640625" style="126" customWidth="1"/>
    <col min="7" max="7" width="1.1796875" style="42" customWidth="1"/>
    <col min="8" max="8" width="12.81640625" style="126" customWidth="1"/>
    <col min="9" max="9" width="1.1796875" style="42" customWidth="1"/>
    <col min="10" max="10" width="12.81640625" style="126" customWidth="1"/>
    <col min="11" max="16384" width="8.81640625" style="42"/>
  </cols>
  <sheetData>
    <row r="1" spans="1:10" ht="21" customHeight="1">
      <c r="A1" s="1" t="s">
        <v>151</v>
      </c>
      <c r="B1" s="2"/>
      <c r="C1" s="84"/>
      <c r="D1" s="85"/>
      <c r="E1" s="84"/>
      <c r="F1" s="85"/>
      <c r="G1" s="84"/>
      <c r="H1" s="6"/>
      <c r="I1" s="14"/>
      <c r="J1" s="6"/>
    </row>
    <row r="2" spans="1:10" ht="21" customHeight="1">
      <c r="A2" s="1" t="s">
        <v>42</v>
      </c>
      <c r="B2" s="2"/>
      <c r="C2" s="84"/>
      <c r="D2" s="85"/>
      <c r="E2" s="84"/>
      <c r="F2" s="85"/>
      <c r="G2" s="84"/>
      <c r="H2" s="6"/>
      <c r="I2" s="14"/>
      <c r="J2" s="6"/>
    </row>
    <row r="3" spans="1:10" ht="21" customHeight="1">
      <c r="A3" s="9"/>
      <c r="B3" s="2"/>
      <c r="C3" s="84"/>
      <c r="D3" s="85"/>
      <c r="E3" s="84"/>
      <c r="F3" s="85"/>
      <c r="G3" s="84"/>
      <c r="H3" s="6"/>
      <c r="I3" s="14"/>
      <c r="J3" s="6"/>
    </row>
    <row r="4" spans="1:10" ht="21" customHeight="1">
      <c r="A4" s="9"/>
      <c r="B4" s="2"/>
      <c r="C4" s="84"/>
      <c r="D4" s="242" t="s">
        <v>0</v>
      </c>
      <c r="E4" s="242"/>
      <c r="F4" s="242"/>
      <c r="G4" s="14"/>
      <c r="H4" s="243" t="s">
        <v>1</v>
      </c>
      <c r="I4" s="243"/>
      <c r="J4" s="243"/>
    </row>
    <row r="5" spans="1:10" ht="21" customHeight="1">
      <c r="A5" s="9"/>
      <c r="B5" s="2"/>
      <c r="C5" s="84"/>
      <c r="D5" s="244" t="s">
        <v>145</v>
      </c>
      <c r="E5" s="244"/>
      <c r="F5" s="244"/>
      <c r="G5" s="84"/>
      <c r="H5" s="244" t="s">
        <v>145</v>
      </c>
      <c r="I5" s="244"/>
      <c r="J5" s="244"/>
    </row>
    <row r="6" spans="1:10" ht="21" customHeight="1">
      <c r="A6" s="9"/>
      <c r="B6" s="2"/>
      <c r="C6" s="84"/>
      <c r="D6" s="244" t="s">
        <v>177</v>
      </c>
      <c r="E6" s="244"/>
      <c r="F6" s="244"/>
      <c r="G6" s="84"/>
      <c r="H6" s="244" t="s">
        <v>177</v>
      </c>
      <c r="I6" s="244"/>
      <c r="J6" s="244"/>
    </row>
    <row r="7" spans="1:10" s="51" customFormat="1" ht="21" customHeight="1">
      <c r="A7" s="86"/>
      <c r="B7" s="16" t="s">
        <v>4</v>
      </c>
      <c r="C7" s="87"/>
      <c r="D7" s="17">
        <v>2568</v>
      </c>
      <c r="E7" s="17"/>
      <c r="F7" s="17">
        <v>2567</v>
      </c>
      <c r="G7" s="86"/>
      <c r="H7" s="17">
        <v>2568</v>
      </c>
      <c r="I7" s="17"/>
      <c r="J7" s="17">
        <v>2567</v>
      </c>
    </row>
    <row r="8" spans="1:10" ht="21" customHeight="1">
      <c r="A8" s="21"/>
      <c r="B8" s="2"/>
      <c r="C8" s="88"/>
      <c r="D8" s="241" t="s">
        <v>112</v>
      </c>
      <c r="E8" s="241"/>
      <c r="F8" s="241"/>
      <c r="G8" s="241"/>
      <c r="H8" s="241"/>
      <c r="I8" s="241"/>
      <c r="J8" s="241"/>
    </row>
    <row r="9" spans="1:10" ht="21" customHeight="1">
      <c r="A9" s="21" t="s">
        <v>43</v>
      </c>
      <c r="B9" s="2"/>
      <c r="C9" s="88"/>
      <c r="D9" s="20"/>
      <c r="E9" s="20"/>
      <c r="F9" s="20"/>
      <c r="G9" s="20"/>
      <c r="H9" s="20"/>
      <c r="I9" s="20"/>
      <c r="J9" s="20"/>
    </row>
    <row r="10" spans="1:10" ht="21.5">
      <c r="A10" s="27" t="s">
        <v>44</v>
      </c>
      <c r="B10" s="16"/>
      <c r="C10" s="89"/>
      <c r="D10" s="90">
        <v>206803</v>
      </c>
      <c r="E10" s="91"/>
      <c r="F10" s="90">
        <v>224303</v>
      </c>
      <c r="G10" s="89"/>
      <c r="H10" s="90">
        <v>197297</v>
      </c>
      <c r="I10" s="92"/>
      <c r="J10" s="90">
        <v>213607</v>
      </c>
    </row>
    <row r="11" spans="1:10" ht="21.5">
      <c r="A11" s="27" t="s">
        <v>161</v>
      </c>
      <c r="B11" s="16"/>
      <c r="C11" s="89"/>
      <c r="D11" s="90">
        <v>518</v>
      </c>
      <c r="E11" s="91"/>
      <c r="F11" s="90">
        <v>11112</v>
      </c>
      <c r="G11" s="89"/>
      <c r="H11" s="90">
        <v>472</v>
      </c>
      <c r="I11" s="92"/>
      <c r="J11" s="90">
        <v>11165</v>
      </c>
    </row>
    <row r="12" spans="1:10" ht="21" customHeight="1">
      <c r="A12" s="93" t="s">
        <v>45</v>
      </c>
      <c r="B12" s="16"/>
      <c r="C12" s="94"/>
      <c r="D12" s="90">
        <v>2252</v>
      </c>
      <c r="E12" s="95"/>
      <c r="F12" s="90">
        <v>434</v>
      </c>
      <c r="G12" s="94"/>
      <c r="H12" s="90">
        <v>2374</v>
      </c>
      <c r="I12" s="96"/>
      <c r="J12" s="90">
        <v>405</v>
      </c>
    </row>
    <row r="13" spans="1:10" ht="21" customHeight="1">
      <c r="A13" s="9" t="s">
        <v>46</v>
      </c>
      <c r="B13" s="97"/>
      <c r="C13" s="94"/>
      <c r="D13" s="137">
        <f>SUM(D10:D12)</f>
        <v>209573</v>
      </c>
      <c r="E13" s="98"/>
      <c r="F13" s="137">
        <f>SUM(F10:F12)</f>
        <v>235849</v>
      </c>
      <c r="G13" s="94"/>
      <c r="H13" s="137">
        <f>SUM(H10:H12)</f>
        <v>200143</v>
      </c>
      <c r="I13" s="99"/>
      <c r="J13" s="137">
        <f>SUM(J10:J12)</f>
        <v>225177</v>
      </c>
    </row>
    <row r="14" spans="1:10" ht="17" customHeight="1">
      <c r="A14" s="27"/>
      <c r="B14" s="97"/>
      <c r="C14" s="94"/>
      <c r="D14" s="100"/>
      <c r="E14" s="101"/>
      <c r="F14" s="100"/>
      <c r="G14" s="94"/>
      <c r="H14" s="100"/>
      <c r="I14" s="101"/>
      <c r="J14" s="100"/>
    </row>
    <row r="15" spans="1:10" ht="21" customHeight="1">
      <c r="A15" s="21" t="s">
        <v>47</v>
      </c>
      <c r="B15" s="97"/>
      <c r="C15" s="94"/>
      <c r="D15" s="100"/>
      <c r="E15" s="101"/>
      <c r="F15" s="100"/>
      <c r="G15" s="94"/>
      <c r="H15" s="100"/>
      <c r="I15" s="101"/>
      <c r="J15" s="100"/>
    </row>
    <row r="16" spans="1:10" ht="21" customHeight="1">
      <c r="A16" s="27" t="s">
        <v>48</v>
      </c>
      <c r="B16" s="16"/>
      <c r="C16" s="102"/>
      <c r="D16" s="90">
        <v>157624</v>
      </c>
      <c r="E16" s="91"/>
      <c r="F16" s="90">
        <v>187726</v>
      </c>
      <c r="G16" s="102"/>
      <c r="H16" s="90">
        <v>153449</v>
      </c>
      <c r="I16" s="103"/>
      <c r="J16" s="90">
        <v>182639</v>
      </c>
    </row>
    <row r="17" spans="1:10" ht="21" customHeight="1">
      <c r="A17" s="93" t="s">
        <v>49</v>
      </c>
      <c r="B17" s="16"/>
      <c r="C17" s="94"/>
      <c r="D17" s="90">
        <v>9758</v>
      </c>
      <c r="E17" s="95"/>
      <c r="F17" s="90">
        <v>11809</v>
      </c>
      <c r="G17" s="94"/>
      <c r="H17" s="90">
        <v>6386</v>
      </c>
      <c r="I17" s="96"/>
      <c r="J17" s="90">
        <v>8314</v>
      </c>
    </row>
    <row r="18" spans="1:10" ht="21" customHeight="1">
      <c r="A18" s="93" t="s">
        <v>50</v>
      </c>
      <c r="B18" s="3"/>
      <c r="C18" s="94"/>
      <c r="D18" s="90">
        <v>13943</v>
      </c>
      <c r="E18" s="95"/>
      <c r="F18" s="90">
        <v>15470</v>
      </c>
      <c r="G18" s="94"/>
      <c r="H18" s="90">
        <v>12371</v>
      </c>
      <c r="I18" s="104"/>
      <c r="J18" s="90">
        <v>13733</v>
      </c>
    </row>
    <row r="19" spans="1:10" ht="21" customHeight="1">
      <c r="A19" s="9" t="s">
        <v>52</v>
      </c>
      <c r="B19" s="97"/>
      <c r="C19" s="94"/>
      <c r="D19" s="137">
        <f>SUM(D16:D18)</f>
        <v>181325</v>
      </c>
      <c r="E19" s="95"/>
      <c r="F19" s="137">
        <f>SUM(F16:F18)</f>
        <v>215005</v>
      </c>
      <c r="G19" s="94"/>
      <c r="H19" s="137">
        <f>SUM(H16:H18)</f>
        <v>172206</v>
      </c>
      <c r="I19" s="96"/>
      <c r="J19" s="137">
        <f>SUM(J16:J18)</f>
        <v>204686</v>
      </c>
    </row>
    <row r="20" spans="1:10" ht="17" customHeight="1">
      <c r="A20" s="93"/>
      <c r="B20" s="97"/>
      <c r="C20" s="94"/>
      <c r="D20" s="106"/>
      <c r="E20" s="95"/>
      <c r="F20" s="106"/>
      <c r="G20" s="94"/>
      <c r="H20" s="106"/>
      <c r="I20" s="96"/>
      <c r="J20" s="106"/>
    </row>
    <row r="21" spans="1:10" ht="21" customHeight="1">
      <c r="A21" s="107" t="s">
        <v>97</v>
      </c>
      <c r="B21" s="97"/>
      <c r="C21" s="94"/>
      <c r="D21" s="138">
        <f>D13-D19</f>
        <v>28248</v>
      </c>
      <c r="E21" s="95"/>
      <c r="F21" s="138">
        <f>F13-F19</f>
        <v>20844</v>
      </c>
      <c r="G21" s="94"/>
      <c r="H21" s="138">
        <f>H13-H19</f>
        <v>27937</v>
      </c>
      <c r="I21" s="96"/>
      <c r="J21" s="138">
        <f>J13-J19</f>
        <v>20491</v>
      </c>
    </row>
    <row r="22" spans="1:10" ht="21" customHeight="1">
      <c r="A22" s="27" t="s">
        <v>51</v>
      </c>
      <c r="B22" s="97"/>
      <c r="C22" s="94"/>
      <c r="D22" s="90">
        <v>-2589</v>
      </c>
      <c r="E22" s="109"/>
      <c r="F22" s="90">
        <v>-3799</v>
      </c>
      <c r="G22" s="94"/>
      <c r="H22" s="90">
        <v>-2372</v>
      </c>
      <c r="I22" s="101"/>
      <c r="J22" s="90">
        <v>-3622</v>
      </c>
    </row>
    <row r="23" spans="1:10" ht="21" customHeight="1">
      <c r="A23" s="228" t="s">
        <v>178</v>
      </c>
      <c r="B23" s="97"/>
      <c r="C23" s="94"/>
      <c r="D23" s="90"/>
      <c r="E23" s="109"/>
      <c r="F23" s="90"/>
      <c r="G23" s="94"/>
      <c r="H23" s="90"/>
      <c r="I23" s="101"/>
      <c r="J23" s="90"/>
    </row>
    <row r="24" spans="1:10" ht="21" customHeight="1">
      <c r="A24" s="67" t="s">
        <v>179</v>
      </c>
      <c r="B24" s="28"/>
      <c r="C24" s="94"/>
      <c r="D24" s="105">
        <v>-420</v>
      </c>
      <c r="E24" s="109"/>
      <c r="F24" s="105">
        <v>58</v>
      </c>
      <c r="G24" s="94"/>
      <c r="H24" s="105">
        <v>-248</v>
      </c>
      <c r="I24" s="101"/>
      <c r="J24" s="105">
        <v>58</v>
      </c>
    </row>
    <row r="25" spans="1:10" ht="21" customHeight="1">
      <c r="A25" s="9" t="s">
        <v>53</v>
      </c>
      <c r="B25" s="28"/>
      <c r="C25" s="94"/>
      <c r="D25" s="138">
        <f>SUM(D21:D24)</f>
        <v>25239</v>
      </c>
      <c r="E25" s="98"/>
      <c r="F25" s="138">
        <f>SUM(F21:F24)</f>
        <v>17103</v>
      </c>
      <c r="G25" s="94"/>
      <c r="H25" s="138">
        <f>SUM(H21:H24)</f>
        <v>25317</v>
      </c>
      <c r="I25" s="110"/>
      <c r="J25" s="138">
        <f>SUM(J21:J24)</f>
        <v>16927</v>
      </c>
    </row>
    <row r="26" spans="1:10" ht="21" customHeight="1">
      <c r="A26" s="27" t="s">
        <v>164</v>
      </c>
      <c r="B26" s="97"/>
      <c r="C26" s="94"/>
      <c r="D26" s="105">
        <v>-5076</v>
      </c>
      <c r="E26" s="95"/>
      <c r="F26" s="90">
        <v>-3735</v>
      </c>
      <c r="G26" s="94"/>
      <c r="H26" s="90">
        <v>-5084</v>
      </c>
      <c r="I26" s="109"/>
      <c r="J26" s="90">
        <v>-3629</v>
      </c>
    </row>
    <row r="27" spans="1:10" ht="21" customHeight="1" thickBot="1">
      <c r="A27" s="9" t="s">
        <v>54</v>
      </c>
      <c r="B27" s="16"/>
      <c r="C27" s="94"/>
      <c r="D27" s="139">
        <f>SUM(D25:D26)</f>
        <v>20163</v>
      </c>
      <c r="E27" s="98"/>
      <c r="F27" s="139">
        <f>SUM(F25:F26)</f>
        <v>13368</v>
      </c>
      <c r="G27" s="94"/>
      <c r="H27" s="139">
        <f>SUM(H25:H26)</f>
        <v>20233</v>
      </c>
      <c r="I27" s="110"/>
      <c r="J27" s="139">
        <f>SUM(J25:J26)</f>
        <v>13298</v>
      </c>
    </row>
    <row r="28" spans="1:10" ht="17" customHeight="1" thickTop="1">
      <c r="A28" s="9"/>
      <c r="B28" s="2"/>
      <c r="C28" s="84"/>
      <c r="D28" s="111"/>
      <c r="E28" s="112"/>
      <c r="F28" s="111"/>
      <c r="G28" s="84"/>
      <c r="H28" s="111"/>
      <c r="I28" s="111"/>
      <c r="J28" s="111"/>
    </row>
    <row r="29" spans="1:10" ht="21" customHeight="1">
      <c r="A29" s="9" t="s">
        <v>55</v>
      </c>
      <c r="B29" s="2"/>
      <c r="C29" s="84"/>
      <c r="D29" s="111"/>
      <c r="E29" s="112"/>
      <c r="F29" s="111"/>
      <c r="G29" s="84"/>
      <c r="H29" s="111"/>
      <c r="I29" s="111"/>
      <c r="J29" s="111"/>
    </row>
    <row r="30" spans="1:10" ht="21" customHeight="1">
      <c r="A30" s="67" t="s">
        <v>131</v>
      </c>
      <c r="B30" s="2"/>
      <c r="C30" s="84"/>
      <c r="D30" s="230">
        <v>20163</v>
      </c>
      <c r="E30" s="113"/>
      <c r="F30" s="230">
        <v>13368</v>
      </c>
      <c r="G30" s="84"/>
      <c r="H30" s="230">
        <v>20233</v>
      </c>
      <c r="I30" s="111"/>
      <c r="J30" s="230">
        <v>13298</v>
      </c>
    </row>
    <row r="31" spans="1:10" ht="21" customHeight="1">
      <c r="A31" s="67" t="s">
        <v>132</v>
      </c>
      <c r="B31" s="28"/>
      <c r="C31" s="84"/>
      <c r="D31" s="6">
        <v>0</v>
      </c>
      <c r="E31" s="103"/>
      <c r="F31" s="6">
        <v>0</v>
      </c>
      <c r="G31" s="102"/>
      <c r="H31" s="6">
        <v>0</v>
      </c>
      <c r="I31" s="114"/>
      <c r="J31" s="6">
        <v>0</v>
      </c>
    </row>
    <row r="32" spans="1:10" ht="21" customHeight="1" thickBot="1">
      <c r="A32" s="9" t="s">
        <v>54</v>
      </c>
      <c r="B32" s="2"/>
      <c r="C32" s="84"/>
      <c r="D32" s="140">
        <f>D27</f>
        <v>20163</v>
      </c>
      <c r="E32" s="34"/>
      <c r="F32" s="140">
        <f>F27</f>
        <v>13368</v>
      </c>
      <c r="G32" s="115"/>
      <c r="H32" s="140">
        <f>H27</f>
        <v>20233</v>
      </c>
      <c r="I32" s="111"/>
      <c r="J32" s="140">
        <f>J27</f>
        <v>13298</v>
      </c>
    </row>
    <row r="33" spans="1:10" ht="17" customHeight="1" thickTop="1">
      <c r="A33" s="9"/>
      <c r="B33" s="2"/>
      <c r="C33" s="84"/>
      <c r="D33" s="111"/>
      <c r="E33" s="112"/>
      <c r="F33" s="111"/>
      <c r="G33" s="84"/>
      <c r="H33" s="111"/>
      <c r="I33" s="111"/>
      <c r="J33" s="111"/>
    </row>
    <row r="34" spans="1:10" ht="21" customHeight="1" thickBot="1">
      <c r="A34" s="9" t="s">
        <v>113</v>
      </c>
      <c r="B34" s="28">
        <v>8</v>
      </c>
      <c r="C34" s="116"/>
      <c r="D34" s="144">
        <v>5.0934287872319461E-2</v>
      </c>
      <c r="E34" s="117"/>
      <c r="F34" s="229">
        <v>3.3769258556621863E-2</v>
      </c>
      <c r="G34" s="118"/>
      <c r="H34" s="144">
        <v>5.1111116724725472E-2</v>
      </c>
      <c r="I34" s="119"/>
      <c r="J34" s="229">
        <v>3.3592429704215852E-2</v>
      </c>
    </row>
    <row r="35" spans="1:10" ht="21" customHeight="1" thickTop="1">
      <c r="A35" s="120"/>
      <c r="B35" s="2"/>
      <c r="C35" s="121"/>
      <c r="D35" s="122"/>
      <c r="E35" s="121"/>
      <c r="F35" s="122"/>
      <c r="G35" s="121"/>
      <c r="H35" s="6"/>
      <c r="I35" s="14"/>
      <c r="J35" s="6"/>
    </row>
    <row r="36" spans="1:10" ht="22.5" customHeight="1">
      <c r="A36" s="1" t="s">
        <v>151</v>
      </c>
      <c r="B36" s="19"/>
      <c r="C36" s="14"/>
      <c r="D36" s="6"/>
      <c r="E36" s="14"/>
      <c r="F36" s="6"/>
      <c r="G36" s="14"/>
      <c r="H36" s="6"/>
      <c r="I36" s="14"/>
      <c r="J36" s="6"/>
    </row>
    <row r="37" spans="1:10" ht="22.5" customHeight="1">
      <c r="A37" s="1" t="s">
        <v>159</v>
      </c>
      <c r="B37" s="19"/>
      <c r="C37" s="14"/>
      <c r="D37" s="6"/>
      <c r="E37" s="14"/>
      <c r="F37" s="6"/>
      <c r="G37" s="14"/>
      <c r="H37" s="6"/>
      <c r="I37" s="14"/>
      <c r="J37" s="6"/>
    </row>
    <row r="38" spans="1:10" ht="11" customHeight="1">
      <c r="A38" s="14"/>
      <c r="B38" s="19"/>
      <c r="C38" s="14"/>
      <c r="D38" s="43"/>
      <c r="E38" s="74"/>
      <c r="F38" s="43"/>
      <c r="G38" s="14"/>
      <c r="H38" s="6"/>
      <c r="I38" s="14"/>
      <c r="J38" s="6"/>
    </row>
    <row r="39" spans="1:10" ht="22.5" customHeight="1">
      <c r="A39" s="14"/>
      <c r="B39" s="2"/>
      <c r="C39" s="84"/>
      <c r="D39" s="242" t="s">
        <v>0</v>
      </c>
      <c r="E39" s="242"/>
      <c r="F39" s="242"/>
      <c r="G39" s="14"/>
      <c r="H39" s="243" t="s">
        <v>1</v>
      </c>
      <c r="I39" s="243"/>
      <c r="J39" s="243"/>
    </row>
    <row r="40" spans="1:10" ht="22.5" customHeight="1">
      <c r="A40" s="14"/>
      <c r="B40" s="2"/>
      <c r="C40" s="84"/>
      <c r="D40" s="244" t="s">
        <v>145</v>
      </c>
      <c r="E40" s="244"/>
      <c r="F40" s="244"/>
      <c r="G40" s="84"/>
      <c r="H40" s="244" t="s">
        <v>145</v>
      </c>
      <c r="I40" s="244"/>
      <c r="J40" s="244"/>
    </row>
    <row r="41" spans="1:10" ht="22.5" customHeight="1">
      <c r="A41" s="14"/>
      <c r="B41" s="2"/>
      <c r="C41" s="84"/>
      <c r="D41" s="244" t="s">
        <v>177</v>
      </c>
      <c r="E41" s="244"/>
      <c r="F41" s="244"/>
      <c r="G41" s="84"/>
      <c r="H41" s="244" t="s">
        <v>177</v>
      </c>
      <c r="I41" s="244"/>
      <c r="J41" s="244"/>
    </row>
    <row r="42" spans="1:10" s="51" customFormat="1" ht="22.5" customHeight="1">
      <c r="A42" s="86"/>
      <c r="B42" s="16"/>
      <c r="C42" s="87"/>
      <c r="D42" s="17">
        <v>2568</v>
      </c>
      <c r="E42" s="17"/>
      <c r="F42" s="17">
        <v>2567</v>
      </c>
      <c r="G42" s="86"/>
      <c r="H42" s="17">
        <v>2568</v>
      </c>
      <c r="I42" s="17"/>
      <c r="J42" s="17">
        <v>2567</v>
      </c>
    </row>
    <row r="43" spans="1:10" ht="22.5" customHeight="1">
      <c r="A43" s="14"/>
      <c r="B43" s="2"/>
      <c r="C43" s="88"/>
      <c r="D43" s="241" t="s">
        <v>112</v>
      </c>
      <c r="E43" s="241"/>
      <c r="F43" s="241"/>
      <c r="G43" s="241"/>
      <c r="H43" s="241"/>
      <c r="I43" s="241"/>
      <c r="J43" s="241"/>
    </row>
    <row r="44" spans="1:10" ht="22.5" customHeight="1">
      <c r="A44" s="11" t="s">
        <v>54</v>
      </c>
      <c r="B44" s="19"/>
      <c r="C44" s="14"/>
      <c r="D44" s="138">
        <v>20163</v>
      </c>
      <c r="E44" s="11"/>
      <c r="F44" s="138">
        <v>13368</v>
      </c>
      <c r="G44" s="11"/>
      <c r="H44" s="138">
        <v>20233</v>
      </c>
      <c r="I44" s="11"/>
      <c r="J44" s="138">
        <v>13298</v>
      </c>
    </row>
    <row r="45" spans="1:10" ht="11" customHeight="1">
      <c r="A45" s="11"/>
      <c r="B45" s="19"/>
      <c r="C45" s="14"/>
      <c r="D45" s="108"/>
      <c r="E45" s="11"/>
      <c r="F45" s="108"/>
      <c r="G45" s="11"/>
      <c r="H45" s="108"/>
      <c r="I45" s="11"/>
      <c r="J45" s="108"/>
    </row>
    <row r="46" spans="1:10" ht="22.5" customHeight="1">
      <c r="A46" s="11" t="s">
        <v>171</v>
      </c>
      <c r="B46" s="19"/>
      <c r="C46" s="14"/>
      <c r="D46" s="108"/>
      <c r="E46" s="11"/>
      <c r="F46" s="108"/>
      <c r="G46" s="11"/>
      <c r="H46" s="108"/>
      <c r="I46" s="11"/>
      <c r="J46" s="108"/>
    </row>
    <row r="47" spans="1:10" ht="22.5" customHeight="1">
      <c r="A47" s="123" t="s">
        <v>56</v>
      </c>
      <c r="B47" s="19"/>
      <c r="C47" s="14"/>
      <c r="D47" s="43"/>
      <c r="E47" s="14"/>
      <c r="F47" s="43"/>
      <c r="G47" s="14"/>
      <c r="H47" s="6"/>
      <c r="I47" s="14"/>
      <c r="J47" s="6"/>
    </row>
    <row r="48" spans="1:10" ht="22.5" customHeight="1">
      <c r="A48" s="124" t="s">
        <v>144</v>
      </c>
      <c r="B48" s="19"/>
      <c r="C48" s="14"/>
      <c r="D48" s="43"/>
      <c r="E48" s="14"/>
      <c r="F48" s="43"/>
      <c r="G48" s="14"/>
      <c r="H48" s="6"/>
      <c r="I48" s="14"/>
      <c r="J48" s="6"/>
    </row>
    <row r="49" spans="1:10" ht="22.5" customHeight="1">
      <c r="A49" s="14" t="s">
        <v>114</v>
      </c>
      <c r="B49" s="19"/>
      <c r="C49" s="14"/>
      <c r="D49" s="73">
        <v>-9</v>
      </c>
      <c r="E49" s="14"/>
      <c r="F49" s="125">
        <v>71</v>
      </c>
      <c r="G49" s="14"/>
      <c r="H49" s="73">
        <v>0</v>
      </c>
      <c r="I49" s="74"/>
      <c r="J49" s="73">
        <v>0</v>
      </c>
    </row>
    <row r="50" spans="1:10" ht="22.5" customHeight="1">
      <c r="A50" s="11" t="s">
        <v>57</v>
      </c>
      <c r="B50" s="19"/>
      <c r="C50" s="14"/>
      <c r="H50" s="41"/>
      <c r="I50" s="41"/>
      <c r="J50" s="41"/>
    </row>
    <row r="51" spans="1:10" ht="22.5" customHeight="1">
      <c r="A51" s="127" t="s">
        <v>144</v>
      </c>
      <c r="B51" s="19"/>
      <c r="C51" s="14"/>
      <c r="D51" s="231">
        <f>SUM(D49)</f>
        <v>-9</v>
      </c>
      <c r="E51" s="14"/>
      <c r="F51" s="231">
        <f>SUM(F49)</f>
        <v>71</v>
      </c>
      <c r="G51" s="14"/>
      <c r="H51" s="231">
        <f>SUM(H49)</f>
        <v>0</v>
      </c>
      <c r="I51" s="74"/>
      <c r="J51" s="231">
        <f>SUM(J49)</f>
        <v>0</v>
      </c>
    </row>
    <row r="52" spans="1:10" ht="11" customHeight="1">
      <c r="A52" s="11"/>
      <c r="B52" s="19"/>
      <c r="C52" s="14"/>
      <c r="D52" s="128"/>
      <c r="E52" s="14"/>
      <c r="F52" s="128"/>
      <c r="G52" s="14"/>
      <c r="H52" s="129"/>
      <c r="I52" s="74"/>
      <c r="J52" s="129"/>
    </row>
    <row r="53" spans="1:10" ht="22.5" customHeight="1">
      <c r="A53" s="123" t="s">
        <v>58</v>
      </c>
      <c r="B53" s="19"/>
      <c r="C53" s="14"/>
      <c r="D53" s="6"/>
      <c r="E53" s="14"/>
      <c r="F53" s="6"/>
      <c r="G53" s="14"/>
      <c r="H53" s="74"/>
      <c r="I53" s="74"/>
      <c r="J53" s="74"/>
    </row>
    <row r="54" spans="1:10" ht="22.5" customHeight="1">
      <c r="A54" s="124" t="s">
        <v>144</v>
      </c>
      <c r="B54" s="29"/>
      <c r="C54" s="14"/>
      <c r="D54" s="130"/>
      <c r="E54" s="14"/>
      <c r="F54" s="130"/>
      <c r="G54" s="14"/>
      <c r="H54" s="102"/>
      <c r="I54" s="102"/>
      <c r="J54" s="102"/>
    </row>
    <row r="55" spans="1:10" ht="22.5" customHeight="1">
      <c r="A55" s="14" t="s">
        <v>203</v>
      </c>
      <c r="B55" s="29"/>
      <c r="C55" s="14"/>
      <c r="D55" s="130"/>
      <c r="E55" s="14"/>
      <c r="F55" s="130"/>
      <c r="G55" s="14"/>
      <c r="H55" s="102"/>
      <c r="I55" s="102"/>
      <c r="J55" s="102"/>
    </row>
    <row r="56" spans="1:10" ht="22.5" customHeight="1">
      <c r="A56" s="131" t="s">
        <v>142</v>
      </c>
      <c r="B56" s="29"/>
      <c r="C56" s="14"/>
      <c r="D56" s="130"/>
      <c r="E56" s="14"/>
      <c r="F56" s="130"/>
      <c r="G56" s="14"/>
      <c r="H56" s="102"/>
      <c r="I56" s="102"/>
      <c r="J56" s="102"/>
    </row>
    <row r="57" spans="1:10" ht="22.5" customHeight="1">
      <c r="A57" s="131" t="s">
        <v>143</v>
      </c>
      <c r="B57" s="29"/>
      <c r="C57" s="14"/>
      <c r="D57" s="6">
        <v>-44258</v>
      </c>
      <c r="E57" s="102"/>
      <c r="F57" s="6">
        <v>-3339</v>
      </c>
      <c r="G57" s="102"/>
      <c r="H57" s="6">
        <v>-44258</v>
      </c>
      <c r="I57" s="102"/>
      <c r="J57" s="6">
        <v>-3339</v>
      </c>
    </row>
    <row r="58" spans="1:10" ht="22.5" customHeight="1">
      <c r="A58" s="14" t="s">
        <v>123</v>
      </c>
      <c r="B58" s="29"/>
      <c r="C58" s="14"/>
      <c r="D58" s="130"/>
      <c r="E58" s="14"/>
      <c r="F58" s="102"/>
      <c r="G58" s="14"/>
      <c r="H58" s="102"/>
      <c r="I58" s="74"/>
      <c r="J58" s="102"/>
    </row>
    <row r="59" spans="1:10" ht="22.5" customHeight="1">
      <c r="A59" s="131" t="s">
        <v>124</v>
      </c>
      <c r="B59" s="29"/>
      <c r="C59" s="14"/>
      <c r="D59" s="73">
        <v>41</v>
      </c>
      <c r="E59" s="14"/>
      <c r="F59" s="73">
        <v>667</v>
      </c>
      <c r="G59" s="14"/>
      <c r="H59" s="73">
        <v>41</v>
      </c>
      <c r="I59" s="74"/>
      <c r="J59" s="73">
        <v>667</v>
      </c>
    </row>
    <row r="60" spans="1:10" ht="22.5" customHeight="1">
      <c r="A60" s="11" t="s">
        <v>59</v>
      </c>
      <c r="B60" s="19"/>
      <c r="C60" s="14"/>
      <c r="D60" s="42"/>
      <c r="F60" s="42"/>
      <c r="H60" s="41"/>
      <c r="I60" s="41"/>
      <c r="J60" s="41"/>
    </row>
    <row r="61" spans="1:10" ht="22.5" customHeight="1">
      <c r="A61" s="127" t="s">
        <v>144</v>
      </c>
      <c r="B61" s="19"/>
      <c r="C61" s="14"/>
      <c r="D61" s="231">
        <f>SUM(D57:D59)</f>
        <v>-44217</v>
      </c>
      <c r="E61" s="14"/>
      <c r="F61" s="231">
        <f>SUM(F57:F59)</f>
        <v>-2672</v>
      </c>
      <c r="G61" s="14"/>
      <c r="H61" s="231">
        <f>SUM(H57:H59)</f>
        <v>-44217</v>
      </c>
      <c r="I61" s="74"/>
      <c r="J61" s="231">
        <f>SUM(J57:J59)</f>
        <v>-2672</v>
      </c>
    </row>
    <row r="62" spans="1:10" ht="22.5" customHeight="1">
      <c r="A62" s="11" t="s">
        <v>201</v>
      </c>
      <c r="B62" s="19"/>
      <c r="C62" s="14"/>
      <c r="D62" s="231">
        <f>SUM(D61,D51)</f>
        <v>-44226</v>
      </c>
      <c r="E62" s="11"/>
      <c r="F62" s="231">
        <f>SUM(F61,F51)</f>
        <v>-2601</v>
      </c>
      <c r="G62" s="11"/>
      <c r="H62" s="141">
        <f>SUM(H61,H51)</f>
        <v>-44217</v>
      </c>
      <c r="I62" s="134"/>
      <c r="J62" s="141">
        <f>SUM(J61,J51)</f>
        <v>-2672</v>
      </c>
    </row>
    <row r="63" spans="1:10" ht="22.5" customHeight="1" thickBot="1">
      <c r="A63" s="11" t="s">
        <v>200</v>
      </c>
      <c r="B63" s="19"/>
      <c r="C63" s="14"/>
      <c r="D63" s="140">
        <f>SUM(D44,D62)</f>
        <v>-24063</v>
      </c>
      <c r="E63" s="11"/>
      <c r="F63" s="140">
        <f>SUM(F44,F62)</f>
        <v>10767</v>
      </c>
      <c r="G63" s="11"/>
      <c r="H63" s="140">
        <f>SUM(H44,H62)</f>
        <v>-23984</v>
      </c>
      <c r="I63" s="11"/>
      <c r="J63" s="140">
        <f>SUM(J44,J62)</f>
        <v>10626</v>
      </c>
    </row>
    <row r="64" spans="1:10" ht="11" customHeight="1" thickTop="1">
      <c r="A64" s="14"/>
      <c r="B64" s="19"/>
      <c r="C64" s="14"/>
      <c r="D64" s="6"/>
      <c r="E64" s="14"/>
      <c r="F64" s="6"/>
      <c r="G64" s="14"/>
      <c r="H64" s="6"/>
      <c r="I64" s="14"/>
      <c r="J64" s="6"/>
    </row>
    <row r="65" spans="1:10" ht="22.5" customHeight="1">
      <c r="A65" s="11" t="s">
        <v>204</v>
      </c>
      <c r="B65" s="19"/>
      <c r="C65" s="14"/>
      <c r="D65" s="6"/>
      <c r="E65" s="14"/>
      <c r="F65" s="6"/>
      <c r="G65" s="14"/>
      <c r="H65" s="6"/>
      <c r="I65" s="14"/>
      <c r="J65" s="6"/>
    </row>
    <row r="66" spans="1:10" ht="22.5" customHeight="1">
      <c r="A66" s="131" t="s">
        <v>131</v>
      </c>
      <c r="B66" s="19"/>
      <c r="C66" s="14"/>
      <c r="D66" s="142">
        <v>-24063</v>
      </c>
      <c r="E66" s="135"/>
      <c r="F66" s="142">
        <v>10767</v>
      </c>
      <c r="G66" s="135"/>
      <c r="H66" s="143">
        <v>-23984</v>
      </c>
      <c r="I66" s="106"/>
      <c r="J66" s="143">
        <v>10626</v>
      </c>
    </row>
    <row r="67" spans="1:10" ht="22.5" customHeight="1">
      <c r="A67" s="131" t="s">
        <v>132</v>
      </c>
      <c r="B67" s="28"/>
      <c r="C67" s="14"/>
      <c r="D67" s="6">
        <v>0</v>
      </c>
      <c r="E67" s="74"/>
      <c r="F67" s="6">
        <v>0</v>
      </c>
      <c r="G67" s="74"/>
      <c r="H67" s="73">
        <v>0</v>
      </c>
      <c r="I67" s="74"/>
      <c r="J67" s="6">
        <v>0</v>
      </c>
    </row>
    <row r="68" spans="1:10" ht="22.5" customHeight="1" thickBot="1">
      <c r="A68" s="11" t="s">
        <v>200</v>
      </c>
      <c r="B68" s="19"/>
      <c r="C68" s="14"/>
      <c r="D68" s="140">
        <f>D63</f>
        <v>-24063</v>
      </c>
      <c r="E68" s="11"/>
      <c r="F68" s="140">
        <f>F63</f>
        <v>10767</v>
      </c>
      <c r="G68" s="11"/>
      <c r="H68" s="80">
        <f>H63</f>
        <v>-23984</v>
      </c>
      <c r="I68" s="11"/>
      <c r="J68" s="140">
        <f>J63</f>
        <v>10626</v>
      </c>
    </row>
    <row r="69" spans="1:10" ht="22.5" customHeight="1" thickTop="1"/>
  </sheetData>
  <sheetProtection formatCells="0" formatColumns="0" formatRows="0" insertColumns="0" insertRows="0" insertHyperlinks="0" deleteColumns="0" deleteRows="0" sort="0" autoFilter="0" pivotTables="0"/>
  <mergeCells count="14">
    <mergeCell ref="D43:J43"/>
    <mergeCell ref="D8:J8"/>
    <mergeCell ref="D39:F39"/>
    <mergeCell ref="H39:J39"/>
    <mergeCell ref="D40:F40"/>
    <mergeCell ref="H40:J40"/>
    <mergeCell ref="D41:F41"/>
    <mergeCell ref="H41:J41"/>
    <mergeCell ref="D4:F4"/>
    <mergeCell ref="H4:J4"/>
    <mergeCell ref="D5:F5"/>
    <mergeCell ref="H5:J5"/>
    <mergeCell ref="D6:F6"/>
    <mergeCell ref="H6:J6"/>
  </mergeCells>
  <phoneticPr fontId="20" type="noConversion"/>
  <printOptions horizontalCentered="1"/>
  <pageMargins left="0.6" right="0.4" top="0.48" bottom="0.5" header="0.5" footer="0.5"/>
  <pageSetup paperSize="9" scale="97" firstPageNumber="6" fitToHeight="0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หมายเหตุประกอบงบการเงินเป็นส่วนหนึ่งของงบการเงินระหว่างกาลนี้&amp;11
&amp;C&amp;"Angsana New,Regular"&amp;15&amp;P</oddFooter>
  </headerFooter>
  <rowBreaks count="1" manualBreakCount="1">
    <brk id="35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9A623-9B93-4BF6-976D-A07F247356FB}">
  <sheetPr>
    <pageSetUpPr fitToPage="1"/>
  </sheetPr>
  <dimension ref="A1:K73"/>
  <sheetViews>
    <sheetView zoomScale="85" zoomScaleNormal="85" zoomScaleSheetLayoutView="85" workbookViewId="0"/>
  </sheetViews>
  <sheetFormatPr defaultColWidth="8.81640625" defaultRowHeight="22.5" customHeight="1"/>
  <cols>
    <col min="1" max="1" width="36.453125" style="42" customWidth="1"/>
    <col min="2" max="2" width="8.6328125" style="136" customWidth="1"/>
    <col min="3" max="3" width="1.1796875" style="42" customWidth="1"/>
    <col min="4" max="4" width="12.81640625" style="126" customWidth="1"/>
    <col min="5" max="5" width="1.1796875" style="42" customWidth="1"/>
    <col min="6" max="6" width="12.81640625" style="126" customWidth="1"/>
    <col min="7" max="7" width="1.1796875" style="42" customWidth="1"/>
    <col min="8" max="8" width="12.81640625" style="126" customWidth="1"/>
    <col min="9" max="9" width="1.1796875" style="42" customWidth="1"/>
    <col min="10" max="10" width="12.81640625" style="126" customWidth="1"/>
    <col min="11" max="11" width="14.81640625" style="42" bestFit="1" customWidth="1"/>
    <col min="12" max="16384" width="8.81640625" style="42"/>
  </cols>
  <sheetData>
    <row r="1" spans="1:10" ht="21" customHeight="1">
      <c r="A1" s="1" t="s">
        <v>151</v>
      </c>
      <c r="B1" s="2"/>
      <c r="C1" s="84"/>
      <c r="D1" s="85"/>
      <c r="E1" s="84"/>
      <c r="F1" s="85"/>
      <c r="G1" s="84"/>
      <c r="H1" s="6"/>
      <c r="I1" s="14"/>
      <c r="J1" s="6"/>
    </row>
    <row r="2" spans="1:10" ht="21" customHeight="1">
      <c r="A2" s="1" t="s">
        <v>42</v>
      </c>
      <c r="B2" s="2"/>
      <c r="C2" s="84"/>
      <c r="D2" s="85"/>
      <c r="E2" s="84"/>
      <c r="F2" s="85"/>
      <c r="G2" s="84"/>
      <c r="H2" s="6"/>
      <c r="I2" s="14"/>
      <c r="J2" s="6"/>
    </row>
    <row r="3" spans="1:10" ht="21" customHeight="1">
      <c r="A3" s="9"/>
      <c r="B3" s="2"/>
      <c r="C3" s="84"/>
      <c r="D3" s="85"/>
      <c r="E3" s="84"/>
      <c r="F3" s="85"/>
      <c r="G3" s="84"/>
      <c r="H3" s="6"/>
      <c r="I3" s="14"/>
      <c r="J3" s="6"/>
    </row>
    <row r="4" spans="1:10" ht="21" customHeight="1">
      <c r="A4" s="9"/>
      <c r="B4" s="2"/>
      <c r="C4" s="84"/>
      <c r="D4" s="242" t="s">
        <v>0</v>
      </c>
      <c r="E4" s="242"/>
      <c r="F4" s="242"/>
      <c r="G4" s="14"/>
      <c r="H4" s="243" t="s">
        <v>1</v>
      </c>
      <c r="I4" s="243"/>
      <c r="J4" s="243"/>
    </row>
    <row r="5" spans="1:10" ht="21" customHeight="1">
      <c r="A5" s="9"/>
      <c r="B5" s="2"/>
      <c r="C5" s="84"/>
      <c r="D5" s="244" t="s">
        <v>180</v>
      </c>
      <c r="E5" s="244"/>
      <c r="F5" s="244"/>
      <c r="G5" s="84"/>
      <c r="H5" s="244" t="s">
        <v>180</v>
      </c>
      <c r="I5" s="244"/>
      <c r="J5" s="244"/>
    </row>
    <row r="6" spans="1:10" ht="21" customHeight="1">
      <c r="A6" s="9"/>
      <c r="B6" s="2"/>
      <c r="C6" s="84"/>
      <c r="D6" s="244" t="s">
        <v>177</v>
      </c>
      <c r="E6" s="244"/>
      <c r="F6" s="244"/>
      <c r="G6" s="84"/>
      <c r="H6" s="244" t="s">
        <v>177</v>
      </c>
      <c r="I6" s="244"/>
      <c r="J6" s="244"/>
    </row>
    <row r="7" spans="1:10" s="51" customFormat="1" ht="21" customHeight="1">
      <c r="A7" s="86"/>
      <c r="B7" s="16" t="s">
        <v>4</v>
      </c>
      <c r="C7" s="87"/>
      <c r="D7" s="17">
        <v>2568</v>
      </c>
      <c r="E7" s="17"/>
      <c r="F7" s="17">
        <v>2567</v>
      </c>
      <c r="G7" s="86"/>
      <c r="H7" s="17">
        <v>2568</v>
      </c>
      <c r="I7" s="17"/>
      <c r="J7" s="17">
        <v>2567</v>
      </c>
    </row>
    <row r="8" spans="1:10" ht="21" customHeight="1">
      <c r="A8" s="21"/>
      <c r="B8" s="2"/>
      <c r="C8" s="88"/>
      <c r="D8" s="241" t="s">
        <v>112</v>
      </c>
      <c r="E8" s="241"/>
      <c r="F8" s="241"/>
      <c r="G8" s="241"/>
      <c r="H8" s="241"/>
      <c r="I8" s="241"/>
      <c r="J8" s="241"/>
    </row>
    <row r="9" spans="1:10" ht="21" customHeight="1">
      <c r="A9" s="21" t="s">
        <v>43</v>
      </c>
      <c r="B9" s="2"/>
      <c r="C9" s="88"/>
      <c r="D9" s="20"/>
      <c r="E9" s="20"/>
      <c r="F9" s="20"/>
      <c r="G9" s="20"/>
      <c r="H9" s="20"/>
      <c r="I9" s="20"/>
      <c r="J9" s="20"/>
    </row>
    <row r="10" spans="1:10" ht="21.5">
      <c r="A10" s="27" t="s">
        <v>44</v>
      </c>
      <c r="B10" s="16">
        <v>5</v>
      </c>
      <c r="C10" s="89"/>
      <c r="D10" s="90">
        <v>625830</v>
      </c>
      <c r="E10" s="91"/>
      <c r="F10" s="90">
        <v>656458</v>
      </c>
      <c r="G10" s="89"/>
      <c r="H10" s="90">
        <v>599384</v>
      </c>
      <c r="I10" s="92"/>
      <c r="J10" s="90">
        <v>619402</v>
      </c>
    </row>
    <row r="11" spans="1:10" ht="21.5">
      <c r="A11" s="27" t="s">
        <v>161</v>
      </c>
      <c r="B11" s="97"/>
      <c r="C11" s="89"/>
      <c r="D11" s="90">
        <v>0</v>
      </c>
      <c r="E11" s="91"/>
      <c r="F11" s="90">
        <v>8277</v>
      </c>
      <c r="G11" s="39"/>
      <c r="H11" s="90">
        <v>0</v>
      </c>
      <c r="I11" s="39"/>
      <c r="J11" s="90">
        <v>8317</v>
      </c>
    </row>
    <row r="12" spans="1:10" ht="21" customHeight="1">
      <c r="A12" s="93" t="s">
        <v>45</v>
      </c>
      <c r="B12" s="16"/>
      <c r="C12" s="94"/>
      <c r="D12" s="90">
        <v>3145</v>
      </c>
      <c r="E12" s="95"/>
      <c r="F12" s="90">
        <v>1666</v>
      </c>
      <c r="G12" s="94"/>
      <c r="H12" s="90">
        <v>3247</v>
      </c>
      <c r="I12" s="96"/>
      <c r="J12" s="90">
        <v>1522</v>
      </c>
    </row>
    <row r="13" spans="1:10" ht="21" customHeight="1">
      <c r="A13" s="9" t="s">
        <v>46</v>
      </c>
      <c r="B13" s="97"/>
      <c r="C13" s="94"/>
      <c r="D13" s="137">
        <f>SUM(D10:D12)</f>
        <v>628975</v>
      </c>
      <c r="E13" s="98"/>
      <c r="F13" s="137">
        <f>SUM(F10:F12)</f>
        <v>666401</v>
      </c>
      <c r="G13" s="94"/>
      <c r="H13" s="137">
        <f>SUM(H10:H12)</f>
        <v>602631</v>
      </c>
      <c r="I13" s="99"/>
      <c r="J13" s="137">
        <f>SUM(J10:J12)</f>
        <v>629241</v>
      </c>
    </row>
    <row r="14" spans="1:10" ht="17" customHeight="1">
      <c r="A14" s="27"/>
      <c r="B14" s="97"/>
      <c r="C14" s="94"/>
      <c r="D14" s="100"/>
      <c r="E14" s="101"/>
      <c r="F14" s="100"/>
      <c r="G14" s="94"/>
      <c r="H14" s="100"/>
      <c r="I14" s="101"/>
      <c r="J14" s="100"/>
    </row>
    <row r="15" spans="1:10" ht="21" customHeight="1">
      <c r="A15" s="21" t="s">
        <v>47</v>
      </c>
      <c r="B15" s="97"/>
      <c r="C15" s="94"/>
      <c r="D15" s="100"/>
      <c r="E15" s="101"/>
      <c r="F15" s="100"/>
      <c r="G15" s="94"/>
      <c r="H15" s="100"/>
      <c r="I15" s="101"/>
      <c r="J15" s="100"/>
    </row>
    <row r="16" spans="1:10" ht="21" customHeight="1">
      <c r="A16" s="27" t="s">
        <v>48</v>
      </c>
      <c r="B16" s="16"/>
      <c r="C16" s="102"/>
      <c r="D16" s="90">
        <v>486933</v>
      </c>
      <c r="E16" s="91"/>
      <c r="F16" s="90">
        <v>534127</v>
      </c>
      <c r="G16" s="102"/>
      <c r="H16" s="90">
        <v>475126</v>
      </c>
      <c r="I16" s="103"/>
      <c r="J16" s="90">
        <v>513756</v>
      </c>
    </row>
    <row r="17" spans="1:11" ht="21" customHeight="1">
      <c r="A17" s="93" t="s">
        <v>49</v>
      </c>
      <c r="B17" s="16"/>
      <c r="C17" s="94"/>
      <c r="D17" s="90">
        <v>28970</v>
      </c>
      <c r="E17" s="95"/>
      <c r="F17" s="90">
        <v>30936</v>
      </c>
      <c r="G17" s="94"/>
      <c r="H17" s="90">
        <v>18792</v>
      </c>
      <c r="I17" s="96"/>
      <c r="J17" s="90">
        <v>20860</v>
      </c>
    </row>
    <row r="18" spans="1:11" ht="21" customHeight="1">
      <c r="A18" s="93" t="s">
        <v>50</v>
      </c>
      <c r="B18" s="28"/>
      <c r="C18" s="94"/>
      <c r="D18" s="90">
        <v>43504</v>
      </c>
      <c r="E18" s="95"/>
      <c r="F18" s="90">
        <v>43101</v>
      </c>
      <c r="G18" s="94"/>
      <c r="H18" s="90">
        <v>38543</v>
      </c>
      <c r="I18" s="104"/>
      <c r="J18" s="90">
        <v>37581</v>
      </c>
    </row>
    <row r="19" spans="1:11" ht="21" customHeight="1">
      <c r="A19" s="93" t="s">
        <v>103</v>
      </c>
      <c r="B19" s="28"/>
      <c r="C19" s="94"/>
      <c r="D19" s="90">
        <v>580</v>
      </c>
      <c r="E19" s="95"/>
      <c r="F19" s="90">
        <v>0</v>
      </c>
      <c r="G19" s="94"/>
      <c r="H19" s="90">
        <v>498</v>
      </c>
      <c r="I19" s="104"/>
      <c r="J19" s="90">
        <v>0</v>
      </c>
      <c r="K19" s="226"/>
    </row>
    <row r="20" spans="1:11" ht="21" customHeight="1">
      <c r="A20" s="9" t="s">
        <v>52</v>
      </c>
      <c r="B20" s="97"/>
      <c r="C20" s="94"/>
      <c r="D20" s="137">
        <f>SUM(D16:D19)</f>
        <v>559987</v>
      </c>
      <c r="E20" s="95"/>
      <c r="F20" s="137">
        <f>SUM(F16:F19)</f>
        <v>608164</v>
      </c>
      <c r="G20" s="94"/>
      <c r="H20" s="137">
        <f>SUM(H16:H19)</f>
        <v>532959</v>
      </c>
      <c r="I20" s="96"/>
      <c r="J20" s="137">
        <f>SUM(J16:J19)</f>
        <v>572197</v>
      </c>
      <c r="K20" s="226"/>
    </row>
    <row r="21" spans="1:11" ht="17" customHeight="1">
      <c r="A21" s="93"/>
      <c r="B21" s="97"/>
      <c r="C21" s="94"/>
      <c r="D21" s="106"/>
      <c r="E21" s="95"/>
      <c r="F21" s="106"/>
      <c r="G21" s="94"/>
      <c r="H21" s="106"/>
      <c r="I21" s="96"/>
      <c r="J21" s="106"/>
    </row>
    <row r="22" spans="1:11" ht="21" customHeight="1">
      <c r="A22" s="107" t="s">
        <v>97</v>
      </c>
      <c r="B22" s="97"/>
      <c r="C22" s="94"/>
      <c r="D22" s="138">
        <f>D13-D20</f>
        <v>68988</v>
      </c>
      <c r="E22" s="95"/>
      <c r="F22" s="138">
        <f>F13-F20</f>
        <v>58237</v>
      </c>
      <c r="G22" s="94"/>
      <c r="H22" s="138">
        <f>H13-H20</f>
        <v>69672</v>
      </c>
      <c r="I22" s="96"/>
      <c r="J22" s="138">
        <f>J13-J20</f>
        <v>57044</v>
      </c>
    </row>
    <row r="23" spans="1:11" ht="21" customHeight="1">
      <c r="A23" s="27" t="s">
        <v>51</v>
      </c>
      <c r="B23" s="97"/>
      <c r="C23" s="94"/>
      <c r="D23" s="90">
        <v>-8543</v>
      </c>
      <c r="E23" s="109"/>
      <c r="F23" s="90">
        <v>-11428</v>
      </c>
      <c r="G23" s="94"/>
      <c r="H23" s="90">
        <v>-7875</v>
      </c>
      <c r="I23" s="101"/>
      <c r="J23" s="90">
        <v>-10875</v>
      </c>
      <c r="K23" s="226"/>
    </row>
    <row r="24" spans="1:11" ht="21" customHeight="1">
      <c r="A24" s="228" t="s">
        <v>178</v>
      </c>
      <c r="B24" s="97"/>
      <c r="C24" s="94"/>
      <c r="D24" s="90"/>
      <c r="E24" s="109"/>
      <c r="F24" s="90"/>
      <c r="G24" s="94"/>
      <c r="H24" s="90"/>
      <c r="I24" s="101"/>
      <c r="J24" s="90"/>
      <c r="K24" s="226"/>
    </row>
    <row r="25" spans="1:11" ht="21" customHeight="1">
      <c r="A25" s="67" t="s">
        <v>179</v>
      </c>
      <c r="B25" s="28"/>
      <c r="C25" s="94"/>
      <c r="D25" s="105">
        <v>-1451</v>
      </c>
      <c r="E25" s="109"/>
      <c r="F25" s="105">
        <v>17</v>
      </c>
      <c r="G25" s="94"/>
      <c r="H25" s="105">
        <v>-1158</v>
      </c>
      <c r="I25" s="101"/>
      <c r="J25" s="105">
        <v>17</v>
      </c>
    </row>
    <row r="26" spans="1:11" ht="21" customHeight="1">
      <c r="A26" s="9" t="s">
        <v>53</v>
      </c>
      <c r="B26" s="28"/>
      <c r="C26" s="94"/>
      <c r="D26" s="138">
        <f>SUM(D22:D25)</f>
        <v>58994</v>
      </c>
      <c r="E26" s="98"/>
      <c r="F26" s="138">
        <f>SUM(F22:F25)</f>
        <v>46826</v>
      </c>
      <c r="G26" s="94"/>
      <c r="H26" s="138">
        <f>SUM(H22:H25)</f>
        <v>60639</v>
      </c>
      <c r="I26" s="110"/>
      <c r="J26" s="138">
        <f>SUM(J22:J25)</f>
        <v>46186</v>
      </c>
    </row>
    <row r="27" spans="1:11" ht="21" customHeight="1">
      <c r="A27" s="27" t="s">
        <v>164</v>
      </c>
      <c r="B27" s="97"/>
      <c r="C27" s="94"/>
      <c r="D27" s="90">
        <v>-12082</v>
      </c>
      <c r="E27" s="95"/>
      <c r="F27" s="90">
        <v>-9454</v>
      </c>
      <c r="G27" s="94"/>
      <c r="H27" s="90">
        <v>-12229</v>
      </c>
      <c r="I27" s="109"/>
      <c r="J27" s="90">
        <v>-9363</v>
      </c>
    </row>
    <row r="28" spans="1:11" ht="21" customHeight="1" thickBot="1">
      <c r="A28" s="9" t="s">
        <v>54</v>
      </c>
      <c r="B28" s="16"/>
      <c r="C28" s="94"/>
      <c r="D28" s="139">
        <f>SUM(D26:D27)</f>
        <v>46912</v>
      </c>
      <c r="E28" s="98"/>
      <c r="F28" s="139">
        <f>SUM(F26:F27)</f>
        <v>37372</v>
      </c>
      <c r="G28" s="94"/>
      <c r="H28" s="139">
        <f>SUM(H26:H27)</f>
        <v>48410</v>
      </c>
      <c r="I28" s="110"/>
      <c r="J28" s="139">
        <f>SUM(J26:J27)</f>
        <v>36823</v>
      </c>
    </row>
    <row r="29" spans="1:11" ht="17" customHeight="1" thickTop="1">
      <c r="A29" s="9"/>
      <c r="B29" s="2"/>
      <c r="C29" s="84"/>
      <c r="D29" s="111"/>
      <c r="E29" s="112"/>
      <c r="F29" s="111"/>
      <c r="G29" s="84"/>
      <c r="H29" s="111"/>
      <c r="I29" s="111"/>
      <c r="J29" s="111"/>
    </row>
    <row r="30" spans="1:11" ht="21" customHeight="1">
      <c r="A30" s="9" t="s">
        <v>55</v>
      </c>
      <c r="B30" s="2"/>
      <c r="C30" s="84"/>
      <c r="D30" s="111"/>
      <c r="E30" s="112"/>
      <c r="F30" s="111"/>
      <c r="G30" s="84"/>
      <c r="H30" s="111"/>
      <c r="I30" s="111"/>
      <c r="J30" s="111"/>
    </row>
    <row r="31" spans="1:11" ht="21" customHeight="1">
      <c r="A31" s="67" t="s">
        <v>131</v>
      </c>
      <c r="B31" s="2"/>
      <c r="C31" s="84"/>
      <c r="D31" s="230">
        <v>46912</v>
      </c>
      <c r="E31" s="113"/>
      <c r="F31" s="230">
        <v>37372</v>
      </c>
      <c r="G31" s="84"/>
      <c r="H31" s="230">
        <v>48410</v>
      </c>
      <c r="I31" s="111"/>
      <c r="J31" s="230">
        <v>36823</v>
      </c>
    </row>
    <row r="32" spans="1:11" ht="21" customHeight="1">
      <c r="A32" s="67" t="s">
        <v>132</v>
      </c>
      <c r="B32" s="28"/>
      <c r="C32" s="84"/>
      <c r="D32" s="6">
        <v>0</v>
      </c>
      <c r="E32" s="103"/>
      <c r="F32" s="6">
        <v>0</v>
      </c>
      <c r="G32" s="102"/>
      <c r="H32" s="6">
        <v>0</v>
      </c>
      <c r="I32" s="114"/>
      <c r="J32" s="6">
        <v>0</v>
      </c>
    </row>
    <row r="33" spans="1:10" ht="21" customHeight="1" thickBot="1">
      <c r="A33" s="9" t="s">
        <v>54</v>
      </c>
      <c r="B33" s="2"/>
      <c r="C33" s="84"/>
      <c r="D33" s="140">
        <f>D28</f>
        <v>46912</v>
      </c>
      <c r="E33" s="34"/>
      <c r="F33" s="140">
        <f>F28</f>
        <v>37372</v>
      </c>
      <c r="G33" s="115"/>
      <c r="H33" s="140">
        <f>H28</f>
        <v>48410</v>
      </c>
      <c r="I33" s="111"/>
      <c r="J33" s="140">
        <f>J28</f>
        <v>36823</v>
      </c>
    </row>
    <row r="34" spans="1:10" ht="17" customHeight="1" thickTop="1">
      <c r="A34" s="9"/>
      <c r="B34" s="2"/>
      <c r="C34" s="84"/>
      <c r="D34" s="111"/>
      <c r="E34" s="112"/>
      <c r="F34" s="111"/>
      <c r="G34" s="84"/>
      <c r="H34" s="111"/>
      <c r="I34" s="111"/>
      <c r="J34" s="111"/>
    </row>
    <row r="35" spans="1:10" ht="21" customHeight="1" thickBot="1">
      <c r="A35" s="9" t="s">
        <v>113</v>
      </c>
      <c r="B35" s="28">
        <v>8</v>
      </c>
      <c r="C35" s="116"/>
      <c r="D35" s="144">
        <v>0.11850564462958145</v>
      </c>
      <c r="E35" s="117"/>
      <c r="F35" s="229">
        <v>9.4406398173105338E-2</v>
      </c>
      <c r="G35" s="118"/>
      <c r="H35" s="144">
        <v>0.12228978207107004</v>
      </c>
      <c r="I35" s="119"/>
      <c r="J35" s="229">
        <v>9.3019554744949648E-2</v>
      </c>
    </row>
    <row r="36" spans="1:10" ht="21" customHeight="1" thickTop="1">
      <c r="A36" s="120"/>
      <c r="B36" s="2"/>
      <c r="C36" s="121"/>
      <c r="D36" s="122"/>
      <c r="E36" s="121"/>
      <c r="F36" s="122"/>
      <c r="G36" s="121"/>
      <c r="H36" s="6"/>
      <c r="I36" s="14"/>
      <c r="J36" s="6"/>
    </row>
    <row r="37" spans="1:10" ht="22.5" customHeight="1">
      <c r="A37" s="1" t="s">
        <v>151</v>
      </c>
      <c r="B37" s="19"/>
      <c r="C37" s="14"/>
      <c r="D37" s="6"/>
      <c r="E37" s="14"/>
      <c r="F37" s="6"/>
      <c r="G37" s="14"/>
      <c r="H37" s="6"/>
      <c r="I37" s="14"/>
      <c r="J37" s="6"/>
    </row>
    <row r="38" spans="1:10" ht="22.5" customHeight="1">
      <c r="A38" s="1" t="s">
        <v>159</v>
      </c>
      <c r="B38" s="19"/>
      <c r="C38" s="14"/>
      <c r="D38" s="6"/>
      <c r="E38" s="14"/>
      <c r="F38" s="6"/>
      <c r="G38" s="14"/>
      <c r="H38" s="6"/>
      <c r="I38" s="14"/>
      <c r="J38" s="6"/>
    </row>
    <row r="39" spans="1:10" ht="11" customHeight="1">
      <c r="A39" s="14"/>
      <c r="B39" s="19"/>
      <c r="C39" s="14"/>
      <c r="D39" s="43"/>
      <c r="E39" s="74"/>
      <c r="F39" s="43"/>
      <c r="G39" s="14"/>
      <c r="H39" s="6"/>
      <c r="I39" s="14"/>
      <c r="J39" s="6"/>
    </row>
    <row r="40" spans="1:10" ht="22.5" customHeight="1">
      <c r="A40" s="14"/>
      <c r="B40" s="2"/>
      <c r="C40" s="84"/>
      <c r="D40" s="242" t="s">
        <v>0</v>
      </c>
      <c r="E40" s="242"/>
      <c r="F40" s="242"/>
      <c r="G40" s="14"/>
      <c r="H40" s="243" t="s">
        <v>1</v>
      </c>
      <c r="I40" s="243"/>
      <c r="J40" s="243"/>
    </row>
    <row r="41" spans="1:10" ht="22.5" customHeight="1">
      <c r="A41" s="14"/>
      <c r="B41" s="2"/>
      <c r="C41" s="84"/>
      <c r="D41" s="244" t="s">
        <v>180</v>
      </c>
      <c r="E41" s="244"/>
      <c r="F41" s="244"/>
      <c r="G41" s="84"/>
      <c r="H41" s="244" t="s">
        <v>180</v>
      </c>
      <c r="I41" s="244"/>
      <c r="J41" s="244"/>
    </row>
    <row r="42" spans="1:10" ht="22.5" customHeight="1">
      <c r="A42" s="14"/>
      <c r="B42" s="2"/>
      <c r="C42" s="84"/>
      <c r="D42" s="244" t="s">
        <v>177</v>
      </c>
      <c r="E42" s="244"/>
      <c r="F42" s="244"/>
      <c r="G42" s="84"/>
      <c r="H42" s="244" t="s">
        <v>177</v>
      </c>
      <c r="I42" s="244"/>
      <c r="J42" s="244"/>
    </row>
    <row r="43" spans="1:10" s="51" customFormat="1" ht="22.5" customHeight="1">
      <c r="A43" s="86"/>
      <c r="B43" s="16" t="s">
        <v>4</v>
      </c>
      <c r="C43" s="87"/>
      <c r="D43" s="17">
        <v>2568</v>
      </c>
      <c r="E43" s="17"/>
      <c r="F43" s="17">
        <v>2567</v>
      </c>
      <c r="G43" s="86"/>
      <c r="H43" s="17">
        <v>2568</v>
      </c>
      <c r="I43" s="17"/>
      <c r="J43" s="17">
        <v>2567</v>
      </c>
    </row>
    <row r="44" spans="1:10" ht="22.5" customHeight="1">
      <c r="A44" s="14"/>
      <c r="B44" s="2"/>
      <c r="C44" s="88"/>
      <c r="D44" s="241" t="s">
        <v>112</v>
      </c>
      <c r="E44" s="241"/>
      <c r="F44" s="241"/>
      <c r="G44" s="241"/>
      <c r="H44" s="241"/>
      <c r="I44" s="241"/>
      <c r="J44" s="241"/>
    </row>
    <row r="45" spans="1:10" ht="22.5" customHeight="1">
      <c r="A45" s="11" t="s">
        <v>54</v>
      </c>
      <c r="B45" s="19"/>
      <c r="C45" s="14"/>
      <c r="D45" s="138">
        <v>46912</v>
      </c>
      <c r="E45" s="11"/>
      <c r="F45" s="138">
        <v>37372</v>
      </c>
      <c r="G45" s="11"/>
      <c r="H45" s="138">
        <v>48410</v>
      </c>
      <c r="I45" s="11"/>
      <c r="J45" s="138">
        <v>36823</v>
      </c>
    </row>
    <row r="46" spans="1:10" ht="11" customHeight="1">
      <c r="A46" s="11"/>
      <c r="B46" s="19"/>
      <c r="C46" s="14"/>
      <c r="D46" s="108"/>
      <c r="E46" s="11"/>
      <c r="F46" s="108"/>
      <c r="G46" s="11"/>
      <c r="H46" s="108"/>
      <c r="I46" s="11"/>
      <c r="J46" s="108"/>
    </row>
    <row r="47" spans="1:10" ht="22.5" customHeight="1">
      <c r="A47" s="11" t="s">
        <v>171</v>
      </c>
      <c r="B47" s="19"/>
      <c r="C47" s="14"/>
      <c r="D47" s="108"/>
      <c r="E47" s="11"/>
      <c r="F47" s="108"/>
      <c r="G47" s="11"/>
      <c r="H47" s="108"/>
      <c r="I47" s="11"/>
      <c r="J47" s="108"/>
    </row>
    <row r="48" spans="1:10" ht="22.5" customHeight="1">
      <c r="A48" s="123" t="s">
        <v>56</v>
      </c>
      <c r="B48" s="19"/>
      <c r="C48" s="14"/>
      <c r="D48" s="43"/>
      <c r="E48" s="14"/>
      <c r="F48" s="43"/>
      <c r="G48" s="14"/>
      <c r="H48" s="6"/>
      <c r="I48" s="14"/>
      <c r="J48" s="6"/>
    </row>
    <row r="49" spans="1:10" ht="22.5" customHeight="1">
      <c r="A49" s="124" t="s">
        <v>144</v>
      </c>
      <c r="B49" s="19"/>
      <c r="C49" s="14"/>
      <c r="D49" s="43"/>
      <c r="E49" s="14"/>
      <c r="F49" s="43"/>
      <c r="G49" s="14"/>
      <c r="H49" s="6"/>
      <c r="I49" s="14"/>
      <c r="J49" s="6"/>
    </row>
    <row r="50" spans="1:10" ht="22.5" customHeight="1">
      <c r="A50" s="14" t="s">
        <v>114</v>
      </c>
      <c r="B50" s="19"/>
      <c r="C50" s="14"/>
      <c r="D50" s="125">
        <v>49</v>
      </c>
      <c r="E50" s="14"/>
      <c r="F50" s="125">
        <v>280</v>
      </c>
      <c r="G50" s="14"/>
      <c r="H50" s="73">
        <v>0</v>
      </c>
      <c r="I50" s="74"/>
      <c r="J50" s="73">
        <v>0</v>
      </c>
    </row>
    <row r="51" spans="1:10" ht="22.5" customHeight="1">
      <c r="A51" s="11" t="s">
        <v>57</v>
      </c>
      <c r="B51" s="19"/>
      <c r="C51" s="14"/>
      <c r="H51" s="41"/>
      <c r="I51" s="41"/>
      <c r="J51" s="41"/>
    </row>
    <row r="52" spans="1:10" ht="22.5" customHeight="1">
      <c r="A52" s="127" t="s">
        <v>144</v>
      </c>
      <c r="B52" s="19"/>
      <c r="C52" s="14"/>
      <c r="D52" s="231">
        <f>SUM(D50)</f>
        <v>49</v>
      </c>
      <c r="E52" s="14"/>
      <c r="F52" s="231">
        <f>SUM(F50)</f>
        <v>280</v>
      </c>
      <c r="G52" s="14"/>
      <c r="H52" s="231">
        <f>SUM(H50)</f>
        <v>0</v>
      </c>
      <c r="I52" s="74"/>
      <c r="J52" s="231">
        <f>SUM(J50)</f>
        <v>0</v>
      </c>
    </row>
    <row r="53" spans="1:10" ht="11" customHeight="1">
      <c r="A53" s="11"/>
      <c r="B53" s="19"/>
      <c r="C53" s="14"/>
      <c r="D53" s="128"/>
      <c r="E53" s="14"/>
      <c r="F53" s="128"/>
      <c r="G53" s="14"/>
      <c r="H53" s="129"/>
      <c r="I53" s="74"/>
      <c r="J53" s="129"/>
    </row>
    <row r="54" spans="1:10" ht="22.5" customHeight="1">
      <c r="A54" s="123" t="s">
        <v>58</v>
      </c>
      <c r="B54" s="19"/>
      <c r="C54" s="14"/>
      <c r="D54" s="6"/>
      <c r="E54" s="14"/>
      <c r="F54" s="6"/>
      <c r="G54" s="14"/>
      <c r="H54" s="74"/>
      <c r="I54" s="74"/>
      <c r="J54" s="74"/>
    </row>
    <row r="55" spans="1:10" ht="22.5" customHeight="1">
      <c r="A55" s="124" t="s">
        <v>144</v>
      </c>
      <c r="B55" s="29"/>
      <c r="C55" s="14"/>
      <c r="D55" s="130"/>
      <c r="E55" s="14"/>
      <c r="F55" s="130"/>
      <c r="G55" s="14"/>
      <c r="H55" s="102"/>
      <c r="I55" s="102"/>
      <c r="J55" s="102"/>
    </row>
    <row r="56" spans="1:10" ht="22.5" customHeight="1">
      <c r="A56" s="14" t="s">
        <v>203</v>
      </c>
      <c r="B56" s="29"/>
      <c r="C56" s="14"/>
      <c r="D56" s="130"/>
      <c r="E56" s="14"/>
      <c r="F56" s="130"/>
      <c r="G56" s="14"/>
      <c r="H56" s="102"/>
      <c r="I56" s="102"/>
      <c r="J56" s="102"/>
    </row>
    <row r="57" spans="1:10" ht="22.5" customHeight="1">
      <c r="A57" s="131" t="s">
        <v>142</v>
      </c>
      <c r="B57" s="29"/>
      <c r="C57" s="14"/>
      <c r="D57" s="130"/>
      <c r="E57" s="14"/>
      <c r="F57" s="130"/>
      <c r="G57" s="14"/>
      <c r="H57" s="102"/>
      <c r="I57" s="102"/>
      <c r="J57" s="102"/>
    </row>
    <row r="58" spans="1:10" ht="22.5" customHeight="1">
      <c r="A58" s="131" t="s">
        <v>143</v>
      </c>
      <c r="B58" s="28">
        <v>9</v>
      </c>
      <c r="C58" s="14"/>
      <c r="D58" s="130">
        <v>-42342</v>
      </c>
      <c r="E58" s="14"/>
      <c r="F58" s="130">
        <v>-618</v>
      </c>
      <c r="G58" s="14"/>
      <c r="H58" s="132">
        <v>-42342</v>
      </c>
      <c r="I58" s="74"/>
      <c r="J58" s="132">
        <v>-618</v>
      </c>
    </row>
    <row r="59" spans="1:10" ht="22.5" customHeight="1">
      <c r="A59" s="14" t="s">
        <v>123</v>
      </c>
      <c r="B59" s="29"/>
      <c r="C59" s="14"/>
      <c r="D59" s="130"/>
      <c r="E59" s="14"/>
      <c r="F59" s="130"/>
      <c r="G59" s="14"/>
      <c r="H59" s="102"/>
      <c r="I59" s="74"/>
      <c r="J59" s="102"/>
    </row>
    <row r="60" spans="1:10" ht="22.5" customHeight="1">
      <c r="A60" s="131" t="s">
        <v>124</v>
      </c>
      <c r="B60" s="29"/>
      <c r="C60" s="14"/>
      <c r="D60" s="125">
        <v>-342</v>
      </c>
      <c r="E60" s="14"/>
      <c r="F60" s="125">
        <v>123</v>
      </c>
      <c r="G60" s="14"/>
      <c r="H60" s="73">
        <v>-342</v>
      </c>
      <c r="I60" s="74"/>
      <c r="J60" s="73">
        <v>123</v>
      </c>
    </row>
    <row r="61" spans="1:10" ht="22.5" customHeight="1">
      <c r="A61" s="11" t="s">
        <v>59</v>
      </c>
      <c r="B61" s="19"/>
      <c r="C61" s="14"/>
      <c r="D61" s="42"/>
      <c r="F61" s="42"/>
      <c r="H61" s="41"/>
      <c r="I61" s="41"/>
      <c r="J61" s="41"/>
    </row>
    <row r="62" spans="1:10" ht="22.5" customHeight="1">
      <c r="A62" s="127" t="s">
        <v>144</v>
      </c>
      <c r="B62" s="19"/>
      <c r="C62" s="14"/>
      <c r="D62" s="231">
        <f>SUM(D58:D60)</f>
        <v>-42684</v>
      </c>
      <c r="E62" s="14"/>
      <c r="F62" s="231">
        <f>SUM(F58:F60)</f>
        <v>-495</v>
      </c>
      <c r="G62" s="14"/>
      <c r="H62" s="231">
        <f>SUM(H58:H60)</f>
        <v>-42684</v>
      </c>
      <c r="I62" s="74"/>
      <c r="J62" s="231">
        <f>SUM(J58:J60)</f>
        <v>-495</v>
      </c>
    </row>
    <row r="63" spans="1:10" ht="22.5" customHeight="1">
      <c r="A63" s="11" t="s">
        <v>201</v>
      </c>
      <c r="B63" s="19"/>
      <c r="C63" s="14"/>
      <c r="D63" s="231">
        <f>SUM(D62,D52)</f>
        <v>-42635</v>
      </c>
      <c r="E63" s="11"/>
      <c r="F63" s="231">
        <f>SUM(F62,F52)</f>
        <v>-215</v>
      </c>
      <c r="G63" s="11"/>
      <c r="H63" s="141">
        <f>SUM(H62,H52)</f>
        <v>-42684</v>
      </c>
      <c r="I63" s="134"/>
      <c r="J63" s="141">
        <f>SUM(J62,J52)</f>
        <v>-495</v>
      </c>
    </row>
    <row r="64" spans="1:10" ht="22.5" customHeight="1" thickBot="1">
      <c r="A64" s="11" t="s">
        <v>135</v>
      </c>
      <c r="B64" s="19"/>
      <c r="C64" s="14"/>
      <c r="D64" s="140">
        <f>SUM(D45,D63)</f>
        <v>4277</v>
      </c>
      <c r="E64" s="11"/>
      <c r="F64" s="140">
        <f>SUM(F45,F63)</f>
        <v>37157</v>
      </c>
      <c r="G64" s="11"/>
      <c r="H64" s="140">
        <f>SUM(H45,H63)</f>
        <v>5726</v>
      </c>
      <c r="I64" s="11"/>
      <c r="J64" s="140">
        <f>SUM(J45,J63)</f>
        <v>36328</v>
      </c>
    </row>
    <row r="65" spans="1:10" ht="11" customHeight="1" thickTop="1">
      <c r="A65" s="14"/>
      <c r="B65" s="19"/>
      <c r="C65" s="14"/>
      <c r="D65" s="6"/>
      <c r="E65" s="14"/>
      <c r="F65" s="6"/>
      <c r="G65" s="14"/>
      <c r="H65" s="6"/>
      <c r="I65" s="14"/>
      <c r="J65" s="6"/>
    </row>
    <row r="66" spans="1:10" ht="22.5" customHeight="1">
      <c r="A66" s="11" t="s">
        <v>136</v>
      </c>
      <c r="B66" s="19"/>
      <c r="C66" s="14"/>
      <c r="D66" s="6"/>
      <c r="E66" s="14"/>
      <c r="F66" s="6"/>
      <c r="G66" s="14"/>
      <c r="H66" s="6"/>
      <c r="I66" s="14"/>
      <c r="J66" s="6"/>
    </row>
    <row r="67" spans="1:10" ht="22.5" customHeight="1">
      <c r="A67" s="131" t="s">
        <v>131</v>
      </c>
      <c r="B67" s="19"/>
      <c r="C67" s="14"/>
      <c r="D67" s="142">
        <v>4277</v>
      </c>
      <c r="E67" s="14"/>
      <c r="F67" s="142">
        <v>37157</v>
      </c>
      <c r="G67" s="14"/>
      <c r="H67" s="142">
        <v>5726</v>
      </c>
      <c r="I67" s="14"/>
      <c r="J67" s="142">
        <v>36328</v>
      </c>
    </row>
    <row r="68" spans="1:10" ht="22.5" customHeight="1">
      <c r="A68" s="131" t="s">
        <v>132</v>
      </c>
      <c r="B68" s="28"/>
      <c r="C68" s="14"/>
      <c r="D68" s="6">
        <v>0</v>
      </c>
      <c r="E68" s="74"/>
      <c r="F68" s="6">
        <v>0</v>
      </c>
      <c r="G68" s="74"/>
      <c r="H68" s="73">
        <v>0</v>
      </c>
      <c r="I68" s="74"/>
      <c r="J68" s="6">
        <v>0</v>
      </c>
    </row>
    <row r="69" spans="1:10" ht="22.5" customHeight="1" thickBot="1">
      <c r="A69" s="11" t="s">
        <v>135</v>
      </c>
      <c r="B69" s="19"/>
      <c r="C69" s="14"/>
      <c r="D69" s="140">
        <f>D64</f>
        <v>4277</v>
      </c>
      <c r="E69" s="11"/>
      <c r="F69" s="140">
        <f>F64</f>
        <v>37157</v>
      </c>
      <c r="G69" s="11"/>
      <c r="H69" s="80">
        <f>H64</f>
        <v>5726</v>
      </c>
      <c r="I69" s="11"/>
      <c r="J69" s="140">
        <f>J64</f>
        <v>36328</v>
      </c>
    </row>
    <row r="70" spans="1:10" ht="22.5" customHeight="1" thickTop="1">
      <c r="D70" s="126">
        <f t="shared" ref="D70:J70" si="0">D69-D64</f>
        <v>0</v>
      </c>
      <c r="E70" s="126">
        <f t="shared" si="0"/>
        <v>0</v>
      </c>
      <c r="F70" s="126">
        <f t="shared" si="0"/>
        <v>0</v>
      </c>
      <c r="G70" s="126">
        <f t="shared" si="0"/>
        <v>0</v>
      </c>
      <c r="H70" s="126">
        <f t="shared" si="0"/>
        <v>0</v>
      </c>
      <c r="I70" s="126">
        <f t="shared" si="0"/>
        <v>0</v>
      </c>
      <c r="J70" s="126">
        <f t="shared" si="0"/>
        <v>0</v>
      </c>
    </row>
    <row r="71" spans="1:10" ht="22.5" customHeight="1">
      <c r="D71" s="77"/>
      <c r="E71" s="41"/>
      <c r="F71" s="77"/>
    </row>
    <row r="73" spans="1:10" ht="22.5" customHeight="1">
      <c r="F73" s="77"/>
    </row>
  </sheetData>
  <sheetProtection formatCells="0" formatColumns="0" formatRows="0" insertColumns="0" insertRows="0" insertHyperlinks="0" deleteColumns="0" deleteRows="0" sort="0" autoFilter="0" pivotTables="0"/>
  <mergeCells count="14">
    <mergeCell ref="D44:J44"/>
    <mergeCell ref="D8:J8"/>
    <mergeCell ref="D40:F40"/>
    <mergeCell ref="H40:J40"/>
    <mergeCell ref="D41:F41"/>
    <mergeCell ref="H41:J41"/>
    <mergeCell ref="D42:F42"/>
    <mergeCell ref="H42:J42"/>
    <mergeCell ref="D4:F4"/>
    <mergeCell ref="H4:J4"/>
    <mergeCell ref="D5:F5"/>
    <mergeCell ref="H5:J5"/>
    <mergeCell ref="D6:F6"/>
    <mergeCell ref="H6:J6"/>
  </mergeCells>
  <printOptions horizontalCentered="1"/>
  <pageMargins left="0.6" right="0.4" top="0.48" bottom="0.5" header="0.5" footer="0.5"/>
  <pageSetup paperSize="9" scale="91" firstPageNumber="8" fitToHeight="0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หมายเหตุประกอบงบการเงินเป็นส่วนหนึ่งของงบการเงินระหว่างกาลนี้&amp;11
&amp;C&amp;"Angsana New,Regular"&amp;15&amp;P</oddFooter>
  </headerFooter>
  <rowBreaks count="1" manualBreakCount="1">
    <brk id="3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2F567-6F0B-40E1-9D73-C0CCB76AC84B}">
  <sheetPr>
    <pageSetUpPr fitToPage="1"/>
  </sheetPr>
  <dimension ref="A1:X28"/>
  <sheetViews>
    <sheetView zoomScale="85" zoomScaleNormal="85" zoomScaleSheetLayoutView="85" workbookViewId="0"/>
  </sheetViews>
  <sheetFormatPr defaultColWidth="8.81640625" defaultRowHeight="22.5" customHeight="1"/>
  <cols>
    <col min="1" max="1" width="41.90625" style="42" customWidth="1"/>
    <col min="2" max="2" width="8.54296875" style="42" customWidth="1"/>
    <col min="3" max="3" width="1.1796875" style="42" customWidth="1"/>
    <col min="4" max="4" width="12.08984375" style="126" customWidth="1"/>
    <col min="5" max="5" width="1.08984375" style="126" customWidth="1"/>
    <col min="6" max="6" width="12.08984375" style="126" customWidth="1"/>
    <col min="7" max="7" width="1.08984375" style="126" customWidth="1"/>
    <col min="8" max="8" width="12" style="126" customWidth="1"/>
    <col min="9" max="9" width="1.1796875" style="42" customWidth="1"/>
    <col min="10" max="10" width="12.08984375" style="177" customWidth="1"/>
    <col min="11" max="11" width="1.1796875" style="42" customWidth="1"/>
    <col min="12" max="12" width="12.08984375" style="40" customWidth="1"/>
    <col min="13" max="13" width="1.1796875" style="42" customWidth="1"/>
    <col min="14" max="14" width="12.08984375" style="126" customWidth="1"/>
    <col min="15" max="15" width="1.1796875" style="42" customWidth="1"/>
    <col min="16" max="16" width="12.08984375" style="126" customWidth="1"/>
    <col min="17" max="17" width="1.1796875" style="126" customWidth="1"/>
    <col min="18" max="18" width="12.08984375" style="126" customWidth="1"/>
    <col min="19" max="19" width="1.1796875" style="42" customWidth="1"/>
    <col min="20" max="20" width="12.08984375" style="126" customWidth="1"/>
    <col min="21" max="21" width="1.08984375" style="126" customWidth="1"/>
    <col min="22" max="22" width="12.08984375" style="126" customWidth="1"/>
    <col min="23" max="23" width="1.1796875" style="42" customWidth="1"/>
    <col min="24" max="24" width="12.08984375" style="126" customWidth="1"/>
    <col min="25" max="16384" width="8.81640625" style="42"/>
  </cols>
  <sheetData>
    <row r="1" spans="1:24" ht="22.5" customHeight="1">
      <c r="A1" s="1" t="s">
        <v>151</v>
      </c>
      <c r="B1" s="1"/>
      <c r="C1" s="10"/>
      <c r="D1" s="145"/>
      <c r="E1" s="145"/>
      <c r="F1" s="145"/>
      <c r="G1" s="145"/>
      <c r="H1" s="145"/>
      <c r="I1" s="11"/>
      <c r="J1" s="146"/>
      <c r="K1" s="147"/>
      <c r="L1" s="148"/>
      <c r="M1" s="147"/>
      <c r="N1" s="145"/>
      <c r="O1" s="147"/>
      <c r="P1" s="145"/>
      <c r="Q1" s="145"/>
      <c r="R1" s="145"/>
      <c r="S1" s="147"/>
      <c r="T1" s="145"/>
      <c r="U1" s="145"/>
      <c r="V1" s="145"/>
      <c r="W1" s="147"/>
      <c r="X1" s="145"/>
    </row>
    <row r="2" spans="1:24" ht="22.5" customHeight="1">
      <c r="A2" s="1" t="s">
        <v>156</v>
      </c>
      <c r="B2" s="1"/>
      <c r="C2" s="10"/>
      <c r="D2" s="145"/>
      <c r="E2" s="145"/>
      <c r="F2" s="145"/>
      <c r="G2" s="145"/>
      <c r="H2" s="145"/>
      <c r="I2" s="11"/>
      <c r="J2" s="146"/>
      <c r="K2" s="147"/>
      <c r="L2" s="148"/>
      <c r="M2" s="147"/>
      <c r="N2" s="145"/>
      <c r="O2" s="147"/>
      <c r="P2" s="145"/>
      <c r="Q2" s="145"/>
      <c r="R2" s="145"/>
      <c r="S2" s="147"/>
      <c r="T2" s="145"/>
      <c r="U2" s="145"/>
      <c r="V2" s="145"/>
      <c r="W2" s="147"/>
      <c r="X2" s="145"/>
    </row>
    <row r="3" spans="1:24" ht="22.5" customHeight="1">
      <c r="A3" s="1"/>
      <c r="B3" s="1"/>
      <c r="C3" s="10"/>
      <c r="D3" s="145"/>
      <c r="E3" s="145"/>
      <c r="F3" s="145"/>
      <c r="G3" s="145"/>
      <c r="H3" s="145"/>
      <c r="I3" s="11"/>
      <c r="J3" s="146"/>
      <c r="K3" s="147"/>
      <c r="L3" s="148"/>
      <c r="M3" s="147"/>
      <c r="N3" s="145"/>
      <c r="O3" s="147"/>
      <c r="P3" s="145"/>
      <c r="Q3" s="145"/>
      <c r="R3" s="145"/>
      <c r="S3" s="147"/>
      <c r="T3" s="145"/>
      <c r="U3" s="145"/>
      <c r="V3" s="145"/>
      <c r="W3" s="147"/>
      <c r="X3" s="145"/>
    </row>
    <row r="4" spans="1:24" ht="22.5" customHeight="1">
      <c r="A4" s="9"/>
      <c r="B4" s="9"/>
      <c r="C4" s="10"/>
      <c r="D4" s="242" t="s">
        <v>0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</row>
    <row r="5" spans="1:24" ht="22.5" customHeight="1">
      <c r="A5" s="14"/>
      <c r="B5" s="14"/>
      <c r="C5" s="150"/>
      <c r="D5" s="6"/>
      <c r="E5" s="6"/>
      <c r="F5" s="6"/>
      <c r="G5" s="6"/>
      <c r="H5" s="42"/>
      <c r="I5" s="14"/>
      <c r="J5" s="245" t="s">
        <v>34</v>
      </c>
      <c r="K5" s="245"/>
      <c r="L5" s="245"/>
      <c r="M5" s="14"/>
      <c r="N5" s="246" t="s">
        <v>104</v>
      </c>
      <c r="O5" s="246"/>
      <c r="P5" s="246"/>
      <c r="Q5" s="246"/>
      <c r="R5" s="246"/>
      <c r="S5" s="14"/>
      <c r="T5" s="6"/>
      <c r="U5" s="6"/>
      <c r="V5" s="6"/>
      <c r="W5" s="14"/>
      <c r="X5" s="13"/>
    </row>
    <row r="6" spans="1:24" ht="22.5" customHeight="1">
      <c r="A6" s="14"/>
      <c r="B6" s="14"/>
      <c r="C6" s="150"/>
      <c r="D6" s="6"/>
      <c r="E6" s="6"/>
      <c r="F6" s="6"/>
      <c r="G6" s="6"/>
      <c r="H6" s="13" t="s">
        <v>115</v>
      </c>
      <c r="I6" s="14"/>
      <c r="J6" s="13"/>
      <c r="K6" s="150"/>
      <c r="L6" s="152"/>
      <c r="M6" s="14"/>
      <c r="N6" s="153"/>
      <c r="O6" s="14"/>
      <c r="P6" s="153"/>
      <c r="Q6" s="153"/>
      <c r="R6" s="154"/>
      <c r="S6" s="14"/>
      <c r="T6" s="13"/>
      <c r="U6" s="13"/>
      <c r="V6" s="13"/>
      <c r="W6" s="14"/>
      <c r="X6" s="13"/>
    </row>
    <row r="7" spans="1:24" ht="22.5" customHeight="1">
      <c r="A7" s="14"/>
      <c r="B7" s="14"/>
      <c r="C7" s="150"/>
      <c r="D7" s="13"/>
      <c r="E7" s="13"/>
      <c r="F7" s="13" t="s">
        <v>125</v>
      </c>
      <c r="G7" s="13"/>
      <c r="H7" s="13" t="s">
        <v>116</v>
      </c>
      <c r="I7" s="14"/>
      <c r="J7" s="155"/>
      <c r="K7" s="150"/>
      <c r="L7" s="148"/>
      <c r="M7" s="150"/>
      <c r="N7" s="153" t="s">
        <v>98</v>
      </c>
      <c r="O7" s="150"/>
      <c r="P7" s="153" t="s">
        <v>98</v>
      </c>
      <c r="Q7" s="153"/>
      <c r="R7" s="154" t="s">
        <v>117</v>
      </c>
      <c r="S7" s="150"/>
      <c r="T7" s="13" t="s">
        <v>62</v>
      </c>
      <c r="U7" s="13"/>
      <c r="V7" s="13" t="s">
        <v>64</v>
      </c>
      <c r="W7" s="150"/>
      <c r="X7" s="13" t="s">
        <v>62</v>
      </c>
    </row>
    <row r="8" spans="1:24" s="155" customFormat="1" ht="22.5" customHeight="1">
      <c r="A8" s="11"/>
      <c r="B8" s="11"/>
      <c r="C8" s="11"/>
      <c r="D8" s="13" t="s">
        <v>137</v>
      </c>
      <c r="E8" s="13"/>
      <c r="F8" s="13" t="s">
        <v>162</v>
      </c>
      <c r="G8" s="13"/>
      <c r="H8" s="13" t="s">
        <v>118</v>
      </c>
      <c r="I8" s="14"/>
      <c r="J8" s="156" t="s">
        <v>65</v>
      </c>
      <c r="K8" s="150"/>
      <c r="L8" s="148"/>
      <c r="M8" s="150"/>
      <c r="N8" s="13" t="s">
        <v>99</v>
      </c>
      <c r="O8" s="150"/>
      <c r="P8" s="13" t="s">
        <v>119</v>
      </c>
      <c r="Q8" s="13"/>
      <c r="R8" s="153" t="s">
        <v>120</v>
      </c>
      <c r="S8" s="150"/>
      <c r="T8" s="13" t="s">
        <v>63</v>
      </c>
      <c r="U8" s="13"/>
      <c r="V8" s="13" t="s">
        <v>67</v>
      </c>
      <c r="W8" s="150"/>
      <c r="X8" s="13" t="s">
        <v>63</v>
      </c>
    </row>
    <row r="9" spans="1:24" s="155" customFormat="1" ht="22.5" customHeight="1">
      <c r="A9" s="11"/>
      <c r="B9" s="2" t="s">
        <v>4</v>
      </c>
      <c r="C9" s="2"/>
      <c r="D9" s="13" t="s">
        <v>68</v>
      </c>
      <c r="E9" s="13"/>
      <c r="F9" s="13" t="s">
        <v>163</v>
      </c>
      <c r="G9" s="13"/>
      <c r="H9" s="13" t="s">
        <v>121</v>
      </c>
      <c r="I9" s="14"/>
      <c r="J9" s="156" t="s">
        <v>69</v>
      </c>
      <c r="K9" s="150"/>
      <c r="L9" s="152" t="s">
        <v>70</v>
      </c>
      <c r="M9" s="150"/>
      <c r="N9" s="13" t="s">
        <v>71</v>
      </c>
      <c r="O9" s="150"/>
      <c r="P9" s="13" t="s">
        <v>122</v>
      </c>
      <c r="Q9" s="13"/>
      <c r="R9" s="13" t="s">
        <v>66</v>
      </c>
      <c r="S9" s="150"/>
      <c r="T9" s="13" t="s">
        <v>158</v>
      </c>
      <c r="U9" s="13"/>
      <c r="V9" s="13" t="s">
        <v>72</v>
      </c>
      <c r="W9" s="150"/>
      <c r="X9" s="13" t="s">
        <v>66</v>
      </c>
    </row>
    <row r="10" spans="1:24" ht="22.5" customHeight="1">
      <c r="A10" s="11"/>
      <c r="B10" s="11"/>
      <c r="C10" s="2"/>
      <c r="D10" s="247" t="s">
        <v>112</v>
      </c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</row>
    <row r="11" spans="1:24" ht="22.5" customHeight="1">
      <c r="A11" s="107" t="s">
        <v>181</v>
      </c>
      <c r="B11" s="107"/>
      <c r="C11" s="2"/>
      <c r="D11" s="3"/>
      <c r="E11" s="3"/>
      <c r="F11" s="3"/>
      <c r="G11" s="3"/>
      <c r="H11" s="3"/>
      <c r="I11" s="2"/>
      <c r="J11" s="3"/>
      <c r="K11" s="2"/>
      <c r="L11" s="158"/>
      <c r="M11" s="2"/>
      <c r="N11" s="3"/>
      <c r="O11" s="2"/>
      <c r="P11" s="3"/>
      <c r="Q11" s="3"/>
      <c r="R11" s="3"/>
      <c r="S11" s="2"/>
      <c r="T11" s="3"/>
      <c r="U11" s="3"/>
      <c r="V11" s="3"/>
      <c r="W11" s="2"/>
      <c r="X11" s="3"/>
    </row>
    <row r="12" spans="1:24" ht="22.5" customHeight="1">
      <c r="A12" s="11" t="s">
        <v>157</v>
      </c>
      <c r="B12" s="163"/>
      <c r="C12" s="2"/>
      <c r="D12" s="145">
        <v>270000</v>
      </c>
      <c r="E12" s="145"/>
      <c r="F12" s="145">
        <v>0</v>
      </c>
      <c r="G12" s="145"/>
      <c r="H12" s="145">
        <v>-5697</v>
      </c>
      <c r="I12" s="159"/>
      <c r="J12" s="145">
        <v>15714</v>
      </c>
      <c r="K12" s="159"/>
      <c r="L12" s="160">
        <v>27287</v>
      </c>
      <c r="M12" s="159"/>
      <c r="N12" s="145">
        <v>-439</v>
      </c>
      <c r="O12" s="159"/>
      <c r="P12" s="145">
        <v>-505</v>
      </c>
      <c r="Q12" s="145"/>
      <c r="R12" s="232">
        <f>SUM(N12:P12)</f>
        <v>-944</v>
      </c>
      <c r="S12" s="159"/>
      <c r="T12" s="232">
        <f>SUM(D12,F12,H12,J12,L12,R12)</f>
        <v>306360</v>
      </c>
      <c r="U12" s="145"/>
      <c r="V12" s="145">
        <v>0</v>
      </c>
      <c r="W12" s="159" t="e">
        <v>#REF!</v>
      </c>
      <c r="X12" s="232">
        <f>SUM(T12,V12)</f>
        <v>306360</v>
      </c>
    </row>
    <row r="13" spans="1:24" s="155" customFormat="1" ht="15" customHeight="1">
      <c r="A13" s="11"/>
      <c r="B13" s="11"/>
      <c r="C13" s="2"/>
      <c r="D13" s="145"/>
      <c r="E13" s="145"/>
      <c r="F13" s="145"/>
      <c r="G13" s="159"/>
      <c r="H13" s="146"/>
      <c r="I13" s="159"/>
      <c r="J13" s="148"/>
      <c r="K13" s="148"/>
      <c r="L13" s="148"/>
      <c r="M13" s="159"/>
      <c r="N13" s="145"/>
      <c r="O13" s="145"/>
      <c r="P13" s="145"/>
      <c r="Q13" s="159"/>
      <c r="R13" s="145"/>
      <c r="S13" s="159"/>
      <c r="T13" s="145"/>
    </row>
    <row r="14" spans="1:24" ht="22">
      <c r="A14" s="11" t="s">
        <v>73</v>
      </c>
      <c r="B14" s="11"/>
      <c r="C14" s="2"/>
      <c r="D14" s="145"/>
      <c r="E14" s="145"/>
      <c r="F14" s="145"/>
      <c r="G14" s="145"/>
      <c r="H14" s="145"/>
      <c r="I14" s="159"/>
      <c r="J14" s="146"/>
      <c r="K14" s="159"/>
      <c r="L14" s="148"/>
      <c r="M14" s="159"/>
      <c r="N14" s="145"/>
      <c r="O14" s="159"/>
      <c r="P14" s="145"/>
      <c r="Q14" s="145"/>
      <c r="R14" s="145"/>
      <c r="S14" s="159"/>
      <c r="T14" s="145"/>
      <c r="U14" s="145"/>
      <c r="V14" s="145"/>
      <c r="W14" s="159"/>
      <c r="X14" s="145"/>
    </row>
    <row r="15" spans="1:24" ht="22">
      <c r="A15" s="123" t="s">
        <v>183</v>
      </c>
      <c r="B15" s="123"/>
      <c r="C15" s="2"/>
      <c r="D15" s="145"/>
      <c r="E15" s="145"/>
      <c r="F15" s="145"/>
      <c r="G15" s="145"/>
      <c r="H15" s="145"/>
      <c r="I15" s="159"/>
      <c r="J15" s="146"/>
      <c r="K15" s="159"/>
      <c r="L15" s="148"/>
      <c r="M15" s="159"/>
      <c r="N15" s="145"/>
      <c r="O15" s="159"/>
      <c r="P15" s="145"/>
      <c r="Q15" s="145"/>
      <c r="R15" s="145"/>
      <c r="S15" s="159"/>
      <c r="T15" s="145"/>
      <c r="U15" s="145"/>
      <c r="V15" s="145"/>
      <c r="W15" s="159"/>
      <c r="X15" s="145"/>
    </row>
    <row r="16" spans="1:24" ht="22">
      <c r="A16" s="161" t="s">
        <v>126</v>
      </c>
      <c r="B16" s="161"/>
      <c r="C16" s="2"/>
      <c r="D16" s="145"/>
      <c r="E16" s="145"/>
      <c r="F16" s="145"/>
      <c r="G16" s="145"/>
      <c r="H16" s="145"/>
      <c r="I16" s="159"/>
      <c r="J16" s="146"/>
      <c r="K16" s="159"/>
      <c r="L16" s="148"/>
      <c r="M16" s="159"/>
      <c r="N16" s="145"/>
      <c r="O16" s="159"/>
      <c r="P16" s="145"/>
      <c r="Q16" s="145"/>
      <c r="R16" s="145"/>
      <c r="S16" s="159"/>
      <c r="T16" s="145"/>
      <c r="U16" s="145"/>
      <c r="V16" s="145"/>
      <c r="W16" s="159"/>
      <c r="X16" s="145"/>
    </row>
    <row r="17" spans="1:24" ht="21.5">
      <c r="A17" s="162" t="s">
        <v>138</v>
      </c>
      <c r="B17" s="163">
        <v>6</v>
      </c>
      <c r="C17" s="2"/>
      <c r="D17" s="6">
        <v>115715</v>
      </c>
      <c r="E17" s="6"/>
      <c r="F17" s="6">
        <v>84886</v>
      </c>
      <c r="G17" s="6"/>
      <c r="H17" s="6">
        <v>0</v>
      </c>
      <c r="I17" s="175"/>
      <c r="J17" s="48">
        <v>0</v>
      </c>
      <c r="K17" s="175"/>
      <c r="L17" s="6">
        <v>0</v>
      </c>
      <c r="M17" s="175"/>
      <c r="N17" s="6">
        <v>0</v>
      </c>
      <c r="O17" s="175"/>
      <c r="P17" s="6">
        <v>0</v>
      </c>
      <c r="Q17" s="6"/>
      <c r="R17" s="230">
        <f>SUM(N17:P17)</f>
        <v>0</v>
      </c>
      <c r="S17" s="175"/>
      <c r="T17" s="230">
        <f>SUM(D17,F17,H17,J17,L17,R17)</f>
        <v>200601</v>
      </c>
      <c r="U17" s="6"/>
      <c r="V17" s="6">
        <v>0</v>
      </c>
      <c r="W17" s="175"/>
      <c r="X17" s="230">
        <f>SUM(T17,V17)</f>
        <v>200601</v>
      </c>
    </row>
    <row r="18" spans="1:24" ht="22">
      <c r="A18" s="164" t="s">
        <v>150</v>
      </c>
      <c r="B18" s="167"/>
      <c r="C18" s="2"/>
      <c r="D18" s="165"/>
      <c r="E18" s="6"/>
      <c r="F18" s="165"/>
      <c r="G18" s="6"/>
      <c r="H18" s="165"/>
      <c r="I18" s="175"/>
      <c r="J18" s="227"/>
      <c r="K18" s="175"/>
      <c r="L18" s="165"/>
      <c r="M18" s="175"/>
      <c r="N18" s="165"/>
      <c r="O18" s="175"/>
      <c r="P18" s="165"/>
      <c r="Q18" s="6"/>
      <c r="R18" s="165"/>
      <c r="S18" s="175"/>
      <c r="T18" s="165"/>
      <c r="U18" s="6"/>
      <c r="V18" s="165"/>
      <c r="W18" s="175"/>
      <c r="X18" s="165"/>
    </row>
    <row r="19" spans="1:24" ht="22">
      <c r="A19" s="166" t="s">
        <v>126</v>
      </c>
      <c r="B19" s="166"/>
      <c r="C19" s="2"/>
      <c r="D19" s="233">
        <f t="shared" ref="D19:X19" si="0">SUM(D17:D17)</f>
        <v>115715</v>
      </c>
      <c r="E19" s="168"/>
      <c r="F19" s="233">
        <f t="shared" ref="F19" si="1">SUM(F17:F17)</f>
        <v>84886</v>
      </c>
      <c r="G19" s="168"/>
      <c r="H19" s="233">
        <f t="shared" si="0"/>
        <v>0</v>
      </c>
      <c r="I19" s="168"/>
      <c r="J19" s="233">
        <f t="shared" si="0"/>
        <v>0</v>
      </c>
      <c r="K19" s="168"/>
      <c r="L19" s="233">
        <f t="shared" si="0"/>
        <v>0</v>
      </c>
      <c r="M19" s="168"/>
      <c r="N19" s="233">
        <f t="shared" si="0"/>
        <v>0</v>
      </c>
      <c r="O19" s="168"/>
      <c r="P19" s="233">
        <f t="shared" si="0"/>
        <v>0</v>
      </c>
      <c r="Q19" s="168"/>
      <c r="R19" s="233">
        <f t="shared" si="0"/>
        <v>0</v>
      </c>
      <c r="S19" s="168"/>
      <c r="T19" s="233">
        <f t="shared" si="0"/>
        <v>200601</v>
      </c>
      <c r="U19" s="168"/>
      <c r="V19" s="233">
        <f t="shared" si="0"/>
        <v>0</v>
      </c>
      <c r="W19" s="168"/>
      <c r="X19" s="233">
        <f t="shared" si="0"/>
        <v>200601</v>
      </c>
    </row>
    <row r="20" spans="1:24" s="155" customFormat="1" ht="14" customHeight="1">
      <c r="A20" s="14"/>
      <c r="B20" s="14"/>
      <c r="C20" s="2"/>
      <c r="D20" s="36"/>
      <c r="E20" s="36"/>
      <c r="F20" s="36"/>
      <c r="G20" s="36"/>
      <c r="H20" s="36"/>
      <c r="I20" s="159"/>
      <c r="J20" s="36"/>
      <c r="K20" s="159"/>
      <c r="L20" s="169"/>
      <c r="M20" s="159"/>
      <c r="N20" s="13"/>
      <c r="O20" s="159"/>
      <c r="P20" s="13"/>
      <c r="Q20" s="13"/>
      <c r="R20" s="13"/>
      <c r="S20" s="159"/>
      <c r="T20" s="13"/>
      <c r="U20" s="13"/>
      <c r="V20" s="6"/>
      <c r="W20" s="159"/>
      <c r="X20" s="6"/>
    </row>
    <row r="21" spans="1:24" s="155" customFormat="1" ht="14" customHeight="1">
      <c r="A21" s="14"/>
      <c r="B21" s="14"/>
      <c r="C21" s="2"/>
      <c r="D21" s="36"/>
      <c r="E21" s="36"/>
      <c r="F21" s="36"/>
      <c r="G21" s="36"/>
      <c r="H21" s="36"/>
      <c r="I21" s="159"/>
      <c r="J21" s="36"/>
      <c r="K21" s="159"/>
      <c r="L21" s="169"/>
      <c r="M21" s="159"/>
      <c r="N21" s="13"/>
      <c r="O21" s="159"/>
      <c r="P21" s="13"/>
      <c r="Q21" s="13"/>
      <c r="R21" s="13"/>
      <c r="S21" s="159"/>
      <c r="T21" s="13"/>
      <c r="U21" s="13"/>
      <c r="V21" s="6"/>
      <c r="W21" s="159"/>
      <c r="X21" s="6"/>
    </row>
    <row r="22" spans="1:24" ht="22.5" customHeight="1">
      <c r="A22" s="11" t="s">
        <v>184</v>
      </c>
      <c r="B22" s="11"/>
      <c r="C22" s="2"/>
      <c r="D22" s="13"/>
      <c r="E22" s="13"/>
      <c r="F22" s="13"/>
      <c r="G22" s="13"/>
      <c r="H22" s="13"/>
      <c r="I22" s="150"/>
      <c r="J22" s="13"/>
      <c r="K22" s="14"/>
      <c r="L22" s="152"/>
      <c r="M22" s="14"/>
      <c r="N22" s="6"/>
      <c r="O22" s="14"/>
      <c r="P22" s="6"/>
      <c r="Q22" s="6"/>
      <c r="R22" s="6"/>
      <c r="S22" s="14"/>
      <c r="T22" s="6"/>
      <c r="U22" s="6"/>
      <c r="V22" s="6"/>
      <c r="W22" s="14"/>
      <c r="X22" s="6"/>
    </row>
    <row r="23" spans="1:24" ht="22.5" customHeight="1">
      <c r="A23" s="170" t="s">
        <v>139</v>
      </c>
      <c r="B23" s="171"/>
      <c r="C23" s="2"/>
      <c r="D23" s="39">
        <v>0</v>
      </c>
      <c r="E23" s="39"/>
      <c r="F23" s="39">
        <v>0</v>
      </c>
      <c r="G23" s="39"/>
      <c r="H23" s="39">
        <v>0</v>
      </c>
      <c r="I23" s="172"/>
      <c r="J23" s="39">
        <v>0</v>
      </c>
      <c r="K23" s="13"/>
      <c r="L23" s="234">
        <v>37372</v>
      </c>
      <c r="M23" s="13"/>
      <c r="N23" s="39">
        <v>0</v>
      </c>
      <c r="O23" s="13"/>
      <c r="P23" s="39">
        <v>0</v>
      </c>
      <c r="Q23" s="39"/>
      <c r="R23" s="230">
        <v>0</v>
      </c>
      <c r="S23" s="175"/>
      <c r="T23" s="230">
        <f>SUM(D23,F23,H23,J23,L23,R23)</f>
        <v>37372</v>
      </c>
      <c r="U23" s="6"/>
      <c r="V23" s="6">
        <v>0</v>
      </c>
      <c r="W23" s="175"/>
      <c r="X23" s="230">
        <f>SUM(T23,V23)</f>
        <v>37372</v>
      </c>
    </row>
    <row r="24" spans="1:24" ht="22.5" customHeight="1">
      <c r="A24" s="131" t="s">
        <v>171</v>
      </c>
      <c r="B24" s="173"/>
      <c r="C24" s="2"/>
      <c r="D24" s="6">
        <v>0</v>
      </c>
      <c r="E24" s="6"/>
      <c r="F24" s="6">
        <v>0</v>
      </c>
      <c r="G24" s="6"/>
      <c r="H24" s="6">
        <v>0</v>
      </c>
      <c r="I24" s="172"/>
      <c r="J24" s="6">
        <v>0</v>
      </c>
      <c r="K24" s="13"/>
      <c r="L24" s="6">
        <v>0</v>
      </c>
      <c r="M24" s="13"/>
      <c r="N24" s="235">
        <v>280</v>
      </c>
      <c r="O24" s="13"/>
      <c r="P24" s="235">
        <v>-495</v>
      </c>
      <c r="Q24" s="13"/>
      <c r="R24" s="230">
        <v>-215</v>
      </c>
      <c r="S24" s="175"/>
      <c r="T24" s="230">
        <f>SUM(D24,F24,H24,J24,L24,R24)</f>
        <v>-215</v>
      </c>
      <c r="U24" s="6"/>
      <c r="V24" s="6">
        <v>0</v>
      </c>
      <c r="W24" s="175"/>
      <c r="X24" s="230">
        <f>SUM(T24,V24)</f>
        <v>-215</v>
      </c>
    </row>
    <row r="25" spans="1:24" ht="22.5" customHeight="1">
      <c r="A25" s="11" t="s">
        <v>185</v>
      </c>
      <c r="B25" s="11"/>
      <c r="C25" s="2"/>
      <c r="D25" s="141">
        <f>SUM(D23:D24)</f>
        <v>0</v>
      </c>
      <c r="E25" s="168"/>
      <c r="F25" s="141">
        <f>SUM(F23:F24)</f>
        <v>0</v>
      </c>
      <c r="G25" s="168"/>
      <c r="H25" s="141">
        <f>SUM(H23:H24)</f>
        <v>0</v>
      </c>
      <c r="I25" s="172"/>
      <c r="J25" s="141">
        <f>SUM(J23:J24)</f>
        <v>0</v>
      </c>
      <c r="K25" s="14"/>
      <c r="L25" s="179">
        <f>SUM(L23:L24)</f>
        <v>37372</v>
      </c>
      <c r="M25" s="14"/>
      <c r="N25" s="179">
        <f>SUM(N23:N24)</f>
        <v>280</v>
      </c>
      <c r="O25" s="14"/>
      <c r="P25" s="179">
        <f>SUM(P23:P24)</f>
        <v>-495</v>
      </c>
      <c r="Q25" s="174"/>
      <c r="R25" s="179">
        <f>SUM(R23:R24)</f>
        <v>-215</v>
      </c>
      <c r="S25" s="14"/>
      <c r="T25" s="179">
        <f>SUM(T23:T24)</f>
        <v>37157</v>
      </c>
      <c r="U25" s="174"/>
      <c r="V25" s="141">
        <f>SUM(V23:V24)</f>
        <v>0</v>
      </c>
      <c r="W25" s="14"/>
      <c r="X25" s="179">
        <f>SUM(X23:X24)</f>
        <v>37157</v>
      </c>
    </row>
    <row r="26" spans="1:24" s="155" customFormat="1" ht="14" customHeight="1">
      <c r="A26" s="14"/>
      <c r="B26" s="14"/>
      <c r="C26" s="2"/>
      <c r="D26" s="36"/>
      <c r="E26" s="36"/>
      <c r="F26" s="36"/>
      <c r="G26" s="36"/>
      <c r="H26" s="36"/>
      <c r="I26" s="159"/>
      <c r="J26" s="36"/>
      <c r="K26" s="159"/>
      <c r="L26" s="49"/>
      <c r="M26" s="159"/>
      <c r="N26" s="13"/>
      <c r="O26" s="159"/>
      <c r="P26" s="13"/>
      <c r="Q26" s="13"/>
      <c r="R26" s="13"/>
      <c r="S26" s="159"/>
      <c r="T26" s="13"/>
      <c r="U26" s="13"/>
      <c r="V26" s="6"/>
      <c r="W26" s="159"/>
      <c r="X26" s="6"/>
    </row>
    <row r="27" spans="1:24" ht="22.5" customHeight="1" thickBot="1">
      <c r="A27" s="11" t="s">
        <v>182</v>
      </c>
      <c r="B27" s="11"/>
      <c r="C27" s="2"/>
      <c r="D27" s="80">
        <f>SUM(D12,D25,D19)</f>
        <v>385715</v>
      </c>
      <c r="E27" s="45"/>
      <c r="F27" s="80">
        <f>SUM(F12,F25,F19)</f>
        <v>84886</v>
      </c>
      <c r="G27" s="45"/>
      <c r="H27" s="80">
        <f>SUM(H12,H25,H19)</f>
        <v>-5697</v>
      </c>
      <c r="I27" s="45"/>
      <c r="J27" s="80">
        <f>SUM(J12,J25,J19)</f>
        <v>15714</v>
      </c>
      <c r="K27" s="45"/>
      <c r="L27" s="80">
        <f>SUM(L12,L25,L19)</f>
        <v>64659</v>
      </c>
      <c r="M27" s="45"/>
      <c r="N27" s="80">
        <f>SUM(N12,N25,N19)</f>
        <v>-159</v>
      </c>
      <c r="O27" s="45"/>
      <c r="P27" s="80">
        <f>SUM(P12,P25,P19)</f>
        <v>-1000</v>
      </c>
      <c r="Q27" s="45"/>
      <c r="R27" s="80">
        <f>SUM(R12,R25,R19)</f>
        <v>-1159</v>
      </c>
      <c r="S27" s="45"/>
      <c r="T27" s="80">
        <f>SUM(T12,T25,T19)</f>
        <v>544118</v>
      </c>
      <c r="U27" s="45"/>
      <c r="V27" s="80">
        <f>SUM(V12,V25,V19)</f>
        <v>0</v>
      </c>
      <c r="W27" s="45"/>
      <c r="X27" s="80">
        <f>SUM(X12,X25,X19)</f>
        <v>544118</v>
      </c>
    </row>
    <row r="28" spans="1:24" ht="22.5" customHeight="1" thickTop="1"/>
  </sheetData>
  <sheetProtection formatCells="0" formatColumns="0" formatRows="0" insertColumns="0" insertRows="0" insertHyperlinks="0" deleteColumns="0" deleteRows="0" sort="0" autoFilter="0" pivotTables="0"/>
  <mergeCells count="4">
    <mergeCell ref="D4:X4"/>
    <mergeCell ref="J5:L5"/>
    <mergeCell ref="N5:R5"/>
    <mergeCell ref="D10:X10"/>
  </mergeCells>
  <pageMargins left="0.5" right="0.5" top="0.48" bottom="0.4" header="0.5" footer="0.4"/>
  <pageSetup paperSize="9" scale="69" firstPageNumber="10" fitToHeight="0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New,Regular"&amp;16หมายเหตุประกอบงบการเงินเป็นส่วนหนึ่งของงบการเงินระหว่างกาลนี้&amp;15
&amp;C&amp;"Angsana New,Regular"&amp;16&amp;P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B11B7-609C-4483-8709-6003A8027626}">
  <sheetPr>
    <pageSetUpPr fitToPage="1"/>
  </sheetPr>
  <dimension ref="A1:AA26"/>
  <sheetViews>
    <sheetView zoomScale="85" zoomScaleNormal="85" zoomScaleSheetLayoutView="85" workbookViewId="0"/>
  </sheetViews>
  <sheetFormatPr defaultColWidth="8.81640625" defaultRowHeight="22.5" customHeight="1"/>
  <cols>
    <col min="1" max="1" width="41.90625" style="42" customWidth="1"/>
    <col min="2" max="2" width="8.54296875" style="42" customWidth="1"/>
    <col min="3" max="3" width="1.1796875" style="42" customWidth="1"/>
    <col min="4" max="4" width="12.08984375" style="126" customWidth="1"/>
    <col min="5" max="5" width="1.08984375" style="126" customWidth="1"/>
    <col min="6" max="6" width="12.08984375" style="126" customWidth="1"/>
    <col min="7" max="7" width="1.08984375" style="126" customWidth="1"/>
    <col min="8" max="8" width="12.08984375" style="126" customWidth="1"/>
    <col min="9" max="9" width="1.1796875" style="42" customWidth="1"/>
    <col min="10" max="10" width="12.08984375" style="177" customWidth="1"/>
    <col min="11" max="11" width="1.1796875" style="42" customWidth="1"/>
    <col min="12" max="12" width="12.08984375" style="40" customWidth="1"/>
    <col min="13" max="13" width="1.1796875" style="42" customWidth="1"/>
    <col min="14" max="14" width="12.08984375" style="126" customWidth="1"/>
    <col min="15" max="15" width="1.1796875" style="42" customWidth="1"/>
    <col min="16" max="16" width="12.08984375" style="126" customWidth="1"/>
    <col min="17" max="17" width="1.1796875" style="126" customWidth="1"/>
    <col min="18" max="18" width="12.08984375" style="126" customWidth="1"/>
    <col min="19" max="19" width="1.1796875" style="42" customWidth="1"/>
    <col min="20" max="20" width="12.08984375" style="126" customWidth="1"/>
    <col min="21" max="21" width="1.08984375" style="126" customWidth="1"/>
    <col min="22" max="22" width="12.08984375" style="126" customWidth="1"/>
    <col min="23" max="23" width="1.1796875" style="42" customWidth="1"/>
    <col min="24" max="24" width="12.08984375" style="126" customWidth="1"/>
    <col min="25" max="25" width="14.6328125" style="42" customWidth="1"/>
    <col min="26" max="27" width="15.81640625" style="41" customWidth="1"/>
    <col min="28" max="28" width="15.81640625" style="42" customWidth="1"/>
    <col min="29" max="16384" width="8.81640625" style="42"/>
  </cols>
  <sheetData>
    <row r="1" spans="1:27" ht="22.5" customHeight="1">
      <c r="A1" s="1" t="s">
        <v>151</v>
      </c>
      <c r="B1" s="1"/>
      <c r="C1" s="10"/>
      <c r="D1" s="145"/>
      <c r="E1" s="145"/>
      <c r="F1" s="145"/>
      <c r="G1" s="145"/>
      <c r="H1" s="145"/>
      <c r="I1" s="11"/>
      <c r="J1" s="146"/>
      <c r="K1" s="147"/>
      <c r="L1" s="148"/>
      <c r="M1" s="147"/>
      <c r="N1" s="145"/>
      <c r="O1" s="147"/>
      <c r="P1" s="145"/>
      <c r="Q1" s="145"/>
      <c r="R1" s="145"/>
      <c r="S1" s="147"/>
      <c r="T1" s="145"/>
      <c r="U1" s="145"/>
      <c r="V1" s="145"/>
      <c r="W1" s="147"/>
      <c r="X1" s="145"/>
    </row>
    <row r="2" spans="1:27" ht="22.5" customHeight="1">
      <c r="A2" s="1" t="s">
        <v>156</v>
      </c>
      <c r="B2" s="1"/>
      <c r="C2" s="10"/>
      <c r="D2" s="145"/>
      <c r="E2" s="145"/>
      <c r="F2" s="145"/>
      <c r="G2" s="145"/>
      <c r="H2" s="145"/>
      <c r="I2" s="11"/>
      <c r="J2" s="146"/>
      <c r="K2" s="147"/>
      <c r="L2" s="148"/>
      <c r="M2" s="147"/>
      <c r="N2" s="145"/>
      <c r="O2" s="147"/>
      <c r="P2" s="145"/>
      <c r="Q2" s="145"/>
      <c r="R2" s="145"/>
      <c r="S2" s="147"/>
      <c r="T2" s="145"/>
      <c r="U2" s="145"/>
      <c r="V2" s="145"/>
      <c r="W2" s="147"/>
      <c r="X2" s="145"/>
    </row>
    <row r="3" spans="1:27" ht="22.5" customHeight="1">
      <c r="A3" s="1"/>
      <c r="B3" s="1"/>
      <c r="C3" s="10"/>
      <c r="D3" s="145"/>
      <c r="E3" s="145"/>
      <c r="F3" s="145"/>
      <c r="G3" s="145"/>
      <c r="H3" s="145"/>
      <c r="I3" s="11"/>
      <c r="J3" s="146"/>
      <c r="K3" s="147"/>
      <c r="L3" s="148"/>
      <c r="M3" s="147"/>
      <c r="N3" s="145"/>
      <c r="O3" s="147"/>
      <c r="P3" s="145"/>
      <c r="Q3" s="145"/>
      <c r="R3" s="145"/>
      <c r="S3" s="147"/>
      <c r="T3" s="145"/>
      <c r="U3" s="145"/>
      <c r="V3" s="145"/>
      <c r="W3" s="147"/>
      <c r="X3" s="145"/>
    </row>
    <row r="4" spans="1:27" ht="22.5" customHeight="1">
      <c r="A4" s="9"/>
      <c r="B4" s="9"/>
      <c r="C4" s="10"/>
      <c r="D4" s="242" t="s">
        <v>0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</row>
    <row r="5" spans="1:27" ht="22.5" customHeight="1">
      <c r="A5" s="14"/>
      <c r="B5" s="14"/>
      <c r="C5" s="150"/>
      <c r="D5" s="6"/>
      <c r="E5" s="6"/>
      <c r="F5" s="6"/>
      <c r="G5" s="6"/>
      <c r="H5" s="42"/>
      <c r="I5" s="14"/>
      <c r="J5" s="245" t="s">
        <v>34</v>
      </c>
      <c r="K5" s="245"/>
      <c r="L5" s="245"/>
      <c r="M5" s="14"/>
      <c r="N5" s="246" t="s">
        <v>104</v>
      </c>
      <c r="O5" s="246"/>
      <c r="P5" s="246"/>
      <c r="Q5" s="246"/>
      <c r="R5" s="246"/>
      <c r="S5" s="14"/>
      <c r="T5" s="6"/>
      <c r="U5" s="6"/>
      <c r="V5" s="6"/>
      <c r="W5" s="14"/>
      <c r="X5" s="13"/>
    </row>
    <row r="6" spans="1:27" ht="22.5" customHeight="1">
      <c r="A6" s="14"/>
      <c r="B6" s="14"/>
      <c r="C6" s="150"/>
      <c r="D6" s="6"/>
      <c r="E6" s="6"/>
      <c r="F6" s="6"/>
      <c r="G6" s="6"/>
      <c r="H6" s="13" t="s">
        <v>115</v>
      </c>
      <c r="I6" s="14"/>
      <c r="J6" s="13"/>
      <c r="K6" s="150"/>
      <c r="L6" s="152"/>
      <c r="M6" s="14"/>
      <c r="N6" s="153"/>
      <c r="O6" s="14"/>
      <c r="P6" s="153"/>
      <c r="Q6" s="153"/>
      <c r="R6" s="154"/>
      <c r="S6" s="14"/>
      <c r="T6" s="13"/>
      <c r="U6" s="13"/>
      <c r="V6" s="13"/>
      <c r="W6" s="14"/>
      <c r="X6" s="13"/>
    </row>
    <row r="7" spans="1:27" ht="22.5" customHeight="1">
      <c r="A7" s="223"/>
      <c r="B7" s="14"/>
      <c r="C7" s="150"/>
      <c r="D7" s="13"/>
      <c r="E7" s="13"/>
      <c r="F7" s="13" t="s">
        <v>125</v>
      </c>
      <c r="G7" s="13"/>
      <c r="H7" s="13" t="s">
        <v>116</v>
      </c>
      <c r="I7" s="14"/>
      <c r="J7" s="155"/>
      <c r="K7" s="150"/>
      <c r="L7" s="148"/>
      <c r="M7" s="150"/>
      <c r="N7" s="153" t="s">
        <v>98</v>
      </c>
      <c r="O7" s="150"/>
      <c r="P7" s="153" t="s">
        <v>98</v>
      </c>
      <c r="Q7" s="153"/>
      <c r="R7" s="154" t="s">
        <v>117</v>
      </c>
      <c r="S7" s="150"/>
      <c r="T7" s="13" t="s">
        <v>62</v>
      </c>
      <c r="U7" s="13"/>
      <c r="V7" s="13" t="s">
        <v>64</v>
      </c>
      <c r="W7" s="150"/>
      <c r="X7" s="13" t="s">
        <v>62</v>
      </c>
    </row>
    <row r="8" spans="1:27" s="155" customFormat="1" ht="22.5" customHeight="1">
      <c r="A8" s="224"/>
      <c r="B8" s="11"/>
      <c r="C8" s="11"/>
      <c r="D8" s="13" t="s">
        <v>137</v>
      </c>
      <c r="E8" s="13"/>
      <c r="F8" s="13" t="s">
        <v>162</v>
      </c>
      <c r="G8" s="13"/>
      <c r="H8" s="13" t="s">
        <v>118</v>
      </c>
      <c r="I8" s="14"/>
      <c r="J8" s="156" t="s">
        <v>65</v>
      </c>
      <c r="K8" s="150"/>
      <c r="L8" s="148"/>
      <c r="M8" s="150"/>
      <c r="N8" s="13" t="s">
        <v>99</v>
      </c>
      <c r="O8" s="150"/>
      <c r="P8" s="13" t="s">
        <v>119</v>
      </c>
      <c r="Q8" s="13"/>
      <c r="R8" s="153" t="s">
        <v>120</v>
      </c>
      <c r="S8" s="150"/>
      <c r="T8" s="13" t="s">
        <v>63</v>
      </c>
      <c r="U8" s="13"/>
      <c r="V8" s="13" t="s">
        <v>67</v>
      </c>
      <c r="W8" s="150"/>
      <c r="X8" s="13" t="s">
        <v>63</v>
      </c>
      <c r="Z8" s="157"/>
      <c r="AA8" s="157"/>
    </row>
    <row r="9" spans="1:27" s="155" customFormat="1" ht="22.5" customHeight="1">
      <c r="A9" s="11"/>
      <c r="B9" s="2" t="s">
        <v>4</v>
      </c>
      <c r="C9" s="2"/>
      <c r="D9" s="13" t="s">
        <v>68</v>
      </c>
      <c r="E9" s="13"/>
      <c r="F9" s="13" t="s">
        <v>163</v>
      </c>
      <c r="G9" s="13"/>
      <c r="H9" s="13" t="s">
        <v>121</v>
      </c>
      <c r="I9" s="14"/>
      <c r="J9" s="156" t="s">
        <v>69</v>
      </c>
      <c r="K9" s="150"/>
      <c r="L9" s="152" t="s">
        <v>70</v>
      </c>
      <c r="M9" s="150"/>
      <c r="N9" s="13" t="s">
        <v>71</v>
      </c>
      <c r="O9" s="150"/>
      <c r="P9" s="13" t="s">
        <v>122</v>
      </c>
      <c r="Q9" s="13"/>
      <c r="R9" s="13" t="s">
        <v>66</v>
      </c>
      <c r="S9" s="150"/>
      <c r="T9" s="13" t="s">
        <v>158</v>
      </c>
      <c r="U9" s="13"/>
      <c r="V9" s="13" t="s">
        <v>72</v>
      </c>
      <c r="W9" s="150"/>
      <c r="X9" s="13" t="s">
        <v>66</v>
      </c>
      <c r="Z9" s="157"/>
      <c r="AA9" s="157"/>
    </row>
    <row r="10" spans="1:27" ht="22.5" customHeight="1">
      <c r="A10" s="11"/>
      <c r="B10" s="11"/>
      <c r="C10" s="2"/>
      <c r="D10" s="247" t="s">
        <v>112</v>
      </c>
      <c r="E10" s="247"/>
      <c r="F10" s="247"/>
      <c r="G10" s="247"/>
      <c r="H10" s="247"/>
      <c r="I10" s="247"/>
      <c r="J10" s="247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</row>
    <row r="11" spans="1:27" ht="22.5" customHeight="1">
      <c r="A11" s="107" t="s">
        <v>186</v>
      </c>
      <c r="B11" s="107"/>
      <c r="C11" s="2"/>
      <c r="D11" s="3"/>
      <c r="E11" s="3"/>
      <c r="F11" s="3"/>
      <c r="G11" s="3"/>
      <c r="H11" s="3"/>
      <c r="I11" s="2"/>
      <c r="J11" s="3"/>
      <c r="K11" s="2"/>
      <c r="L11" s="158"/>
      <c r="M11" s="2"/>
      <c r="N11" s="3"/>
      <c r="O11" s="2"/>
      <c r="P11" s="3"/>
      <c r="Q11" s="3"/>
      <c r="R11" s="3"/>
      <c r="S11" s="2"/>
      <c r="T11" s="3"/>
      <c r="U11" s="3"/>
      <c r="V11" s="3"/>
      <c r="W11" s="2"/>
      <c r="X11" s="3"/>
    </row>
    <row r="12" spans="1:27" ht="22.5" customHeight="1">
      <c r="A12" s="11" t="s">
        <v>165</v>
      </c>
      <c r="B12" s="163"/>
      <c r="C12" s="2"/>
      <c r="D12" s="145">
        <v>385715</v>
      </c>
      <c r="E12" s="145"/>
      <c r="F12" s="145">
        <v>84886</v>
      </c>
      <c r="G12" s="145"/>
      <c r="H12" s="145">
        <v>-5697</v>
      </c>
      <c r="I12" s="159"/>
      <c r="J12" s="145">
        <v>17996</v>
      </c>
      <c r="K12" s="159"/>
      <c r="L12" s="160">
        <v>70900</v>
      </c>
      <c r="M12" s="159"/>
      <c r="N12" s="145">
        <v>-325</v>
      </c>
      <c r="O12" s="159"/>
      <c r="P12" s="145">
        <v>-1366</v>
      </c>
      <c r="Q12" s="145"/>
      <c r="R12" s="232">
        <f>SUM(N12:P12)</f>
        <v>-1691</v>
      </c>
      <c r="S12" s="159"/>
      <c r="T12" s="232">
        <f>SUM(D12,F12,H12,J12,L12,R12)</f>
        <v>552109</v>
      </c>
      <c r="U12" s="145"/>
      <c r="V12" s="145">
        <v>0</v>
      </c>
      <c r="W12" s="159" t="e">
        <v>#REF!</v>
      </c>
      <c r="X12" s="232">
        <f>SUM(T12,V12)</f>
        <v>552109</v>
      </c>
      <c r="Y12" s="41"/>
    </row>
    <row r="13" spans="1:27" s="155" customFormat="1" ht="15" customHeight="1">
      <c r="A13" s="11"/>
      <c r="B13" s="11"/>
      <c r="C13" s="2"/>
      <c r="D13" s="145"/>
      <c r="E13" s="145"/>
      <c r="F13" s="145"/>
      <c r="G13" s="159"/>
      <c r="H13" s="146"/>
      <c r="I13" s="159"/>
      <c r="J13" s="148"/>
      <c r="K13" s="148"/>
      <c r="L13" s="148"/>
      <c r="M13" s="159"/>
      <c r="N13" s="145"/>
      <c r="O13" s="145"/>
      <c r="P13" s="145"/>
      <c r="Q13" s="159"/>
      <c r="R13" s="145"/>
      <c r="S13" s="159"/>
      <c r="T13" s="145"/>
    </row>
    <row r="14" spans="1:27" ht="22">
      <c r="A14" s="11" t="s">
        <v>73</v>
      </c>
      <c r="B14" s="11"/>
      <c r="C14" s="2"/>
      <c r="D14" s="145"/>
      <c r="E14" s="145"/>
      <c r="F14" s="145"/>
      <c r="G14" s="145"/>
      <c r="H14" s="145"/>
      <c r="I14" s="159"/>
      <c r="J14" s="146"/>
      <c r="K14" s="159"/>
      <c r="L14" s="148"/>
      <c r="M14" s="159"/>
      <c r="N14" s="145"/>
      <c r="O14" s="159"/>
      <c r="P14" s="145"/>
      <c r="Q14" s="145"/>
      <c r="R14" s="145"/>
      <c r="S14" s="159"/>
      <c r="T14" s="145"/>
      <c r="U14" s="145"/>
      <c r="V14" s="145"/>
      <c r="W14" s="159"/>
      <c r="X14" s="145"/>
    </row>
    <row r="15" spans="1:27" ht="22">
      <c r="A15" s="124" t="s">
        <v>202</v>
      </c>
      <c r="B15" s="123"/>
      <c r="C15" s="2"/>
      <c r="D15" s="145"/>
      <c r="E15" s="145"/>
      <c r="F15" s="145"/>
      <c r="G15" s="145"/>
      <c r="H15" s="145"/>
      <c r="I15" s="159"/>
      <c r="J15" s="146"/>
      <c r="K15" s="159"/>
      <c r="L15" s="148"/>
      <c r="M15" s="159"/>
      <c r="N15" s="145"/>
      <c r="O15" s="159"/>
      <c r="P15" s="145"/>
      <c r="Q15" s="145"/>
      <c r="R15" s="145"/>
      <c r="S15" s="159"/>
      <c r="T15" s="145"/>
      <c r="U15" s="145"/>
      <c r="V15" s="145"/>
      <c r="W15" s="159"/>
      <c r="X15" s="145"/>
    </row>
    <row r="16" spans="1:27" ht="21.5">
      <c r="A16" s="162" t="s">
        <v>193</v>
      </c>
      <c r="B16" s="163" t="s">
        <v>205</v>
      </c>
      <c r="C16" s="2"/>
      <c r="D16" s="6">
        <v>10148</v>
      </c>
      <c r="E16" s="6"/>
      <c r="F16" s="6">
        <v>0</v>
      </c>
      <c r="G16" s="6"/>
      <c r="H16" s="6">
        <v>0</v>
      </c>
      <c r="I16" s="175"/>
      <c r="J16" s="48">
        <v>0</v>
      </c>
      <c r="K16" s="175"/>
      <c r="L16" s="64">
        <v>-10148</v>
      </c>
      <c r="M16" s="175"/>
      <c r="N16" s="6">
        <v>0</v>
      </c>
      <c r="O16" s="175"/>
      <c r="P16" s="6">
        <v>0</v>
      </c>
      <c r="Q16" s="6"/>
      <c r="R16" s="6">
        <v>0</v>
      </c>
      <c r="S16" s="175"/>
      <c r="T16" s="230">
        <f>SUM(D16,F16,H16,J16,L16,R16)</f>
        <v>0</v>
      </c>
      <c r="U16" s="6"/>
      <c r="V16" s="6">
        <v>0</v>
      </c>
      <c r="W16" s="175"/>
      <c r="X16" s="230">
        <f>SUM(T16,V16)</f>
        <v>0</v>
      </c>
    </row>
    <row r="17" spans="1:27" ht="22">
      <c r="A17" s="162" t="s">
        <v>194</v>
      </c>
      <c r="B17" s="163">
        <v>7</v>
      </c>
      <c r="C17" s="2"/>
      <c r="D17" s="73">
        <v>0</v>
      </c>
      <c r="E17" s="6"/>
      <c r="F17" s="73">
        <v>0</v>
      </c>
      <c r="G17" s="6"/>
      <c r="H17" s="73">
        <v>0</v>
      </c>
      <c r="I17" s="175"/>
      <c r="J17" s="225">
        <v>0</v>
      </c>
      <c r="K17" s="175"/>
      <c r="L17" s="73">
        <v>-1126</v>
      </c>
      <c r="M17" s="175"/>
      <c r="N17" s="73">
        <v>0</v>
      </c>
      <c r="O17" s="175"/>
      <c r="P17" s="73">
        <v>0</v>
      </c>
      <c r="Q17" s="6"/>
      <c r="R17" s="236">
        <f>SUM(N17:P17)</f>
        <v>0</v>
      </c>
      <c r="S17" s="175"/>
      <c r="T17" s="237">
        <f>SUM(D17,F17,H17,J17,L17,R17)</f>
        <v>-1126</v>
      </c>
      <c r="U17" s="6"/>
      <c r="V17" s="73">
        <v>0</v>
      </c>
      <c r="W17" s="175"/>
      <c r="X17" s="237">
        <f>SUM(T17,V17)</f>
        <v>-1126</v>
      </c>
    </row>
    <row r="18" spans="1:27" ht="22">
      <c r="A18" s="164" t="s">
        <v>172</v>
      </c>
      <c r="B18" s="166"/>
      <c r="C18" s="2"/>
      <c r="D18" s="233">
        <f>SUM(D16:D17)</f>
        <v>10148</v>
      </c>
      <c r="E18" s="168"/>
      <c r="F18" s="233">
        <f>SUM(F16:F17)</f>
        <v>0</v>
      </c>
      <c r="G18" s="168"/>
      <c r="H18" s="233">
        <f>SUM(H16:H17)</f>
        <v>0</v>
      </c>
      <c r="I18" s="168"/>
      <c r="J18" s="233">
        <f>SUM(J16:J17)</f>
        <v>0</v>
      </c>
      <c r="K18" s="168"/>
      <c r="L18" s="233">
        <f>SUM(L16:L17)</f>
        <v>-11274</v>
      </c>
      <c r="M18" s="168"/>
      <c r="N18" s="233">
        <f>SUM(N16:N17)</f>
        <v>0</v>
      </c>
      <c r="O18" s="168"/>
      <c r="P18" s="233">
        <f>SUM(P16:P17)</f>
        <v>0</v>
      </c>
      <c r="Q18" s="168"/>
      <c r="R18" s="233">
        <f>SUM(R16:R17)</f>
        <v>0</v>
      </c>
      <c r="S18" s="168"/>
      <c r="T18" s="233">
        <f>SUM(T16:T17)</f>
        <v>-1126</v>
      </c>
      <c r="U18" s="168"/>
      <c r="V18" s="233">
        <f>SUM(V16:V17)</f>
        <v>0</v>
      </c>
      <c r="W18" s="168"/>
      <c r="X18" s="233">
        <f>SUM(X16:X17)</f>
        <v>-1126</v>
      </c>
    </row>
    <row r="19" spans="1:27" s="155" customFormat="1" ht="14" customHeight="1">
      <c r="A19" s="14"/>
      <c r="B19" s="14"/>
      <c r="C19" s="2"/>
      <c r="D19" s="36"/>
      <c r="E19" s="36"/>
      <c r="F19" s="36"/>
      <c r="G19" s="36"/>
      <c r="H19" s="36"/>
      <c r="I19" s="159"/>
      <c r="J19" s="36"/>
      <c r="K19" s="159"/>
      <c r="L19" s="169"/>
      <c r="M19" s="159"/>
      <c r="N19" s="13"/>
      <c r="O19" s="159"/>
      <c r="P19" s="13"/>
      <c r="Q19" s="13"/>
      <c r="R19" s="13"/>
      <c r="S19" s="159"/>
      <c r="T19" s="13"/>
      <c r="U19" s="13"/>
      <c r="V19" s="6"/>
      <c r="W19" s="159"/>
      <c r="X19" s="6"/>
      <c r="Z19" s="157"/>
      <c r="AA19" s="157"/>
    </row>
    <row r="20" spans="1:27" ht="22.5" customHeight="1">
      <c r="A20" s="11" t="s">
        <v>184</v>
      </c>
      <c r="B20" s="11"/>
      <c r="C20" s="2"/>
      <c r="D20" s="13"/>
      <c r="E20" s="13"/>
      <c r="F20" s="13"/>
      <c r="G20" s="13"/>
      <c r="H20" s="13"/>
      <c r="I20" s="150"/>
      <c r="J20" s="13"/>
      <c r="K20" s="14"/>
      <c r="L20" s="152"/>
      <c r="M20" s="14"/>
      <c r="N20" s="6"/>
      <c r="O20" s="14"/>
      <c r="P20" s="6"/>
      <c r="Q20" s="6"/>
      <c r="R20" s="6"/>
      <c r="S20" s="14"/>
      <c r="T20" s="6"/>
      <c r="U20" s="6"/>
      <c r="V20" s="6"/>
      <c r="W20" s="14"/>
      <c r="X20" s="6"/>
    </row>
    <row r="21" spans="1:27" ht="22.5" customHeight="1">
      <c r="A21" s="170" t="s">
        <v>139</v>
      </c>
      <c r="B21" s="171"/>
      <c r="C21" s="2"/>
      <c r="D21" s="39">
        <v>0</v>
      </c>
      <c r="E21" s="39"/>
      <c r="F21" s="39">
        <v>0</v>
      </c>
      <c r="G21" s="39"/>
      <c r="H21" s="39">
        <v>0</v>
      </c>
      <c r="I21" s="172"/>
      <c r="J21" s="39">
        <v>0</v>
      </c>
      <c r="K21" s="13"/>
      <c r="L21" s="234">
        <v>46912</v>
      </c>
      <c r="M21" s="13"/>
      <c r="N21" s="39">
        <v>0</v>
      </c>
      <c r="O21" s="13"/>
      <c r="P21" s="39">
        <v>0</v>
      </c>
      <c r="Q21" s="39"/>
      <c r="R21" s="230">
        <f t="shared" ref="R21:R22" si="0">SUM(N21:P21)</f>
        <v>0</v>
      </c>
      <c r="S21" s="175"/>
      <c r="T21" s="230">
        <f>SUM(D21,F21,H21,J21,L21,R21)</f>
        <v>46912</v>
      </c>
      <c r="U21" s="6"/>
      <c r="V21" s="6">
        <v>0</v>
      </c>
      <c r="W21" s="175"/>
      <c r="X21" s="230">
        <f>SUM(T21,V21)</f>
        <v>46912</v>
      </c>
    </row>
    <row r="22" spans="1:27" ht="22.5" customHeight="1">
      <c r="A22" s="131" t="s">
        <v>171</v>
      </c>
      <c r="B22" s="173"/>
      <c r="C22" s="2"/>
      <c r="D22" s="6">
        <v>0</v>
      </c>
      <c r="E22" s="6"/>
      <c r="F22" s="6">
        <v>0</v>
      </c>
      <c r="G22" s="6"/>
      <c r="H22" s="6">
        <v>0</v>
      </c>
      <c r="I22" s="172"/>
      <c r="J22" s="6">
        <v>0</v>
      </c>
      <c r="K22" s="13"/>
      <c r="L22" s="6">
        <v>0</v>
      </c>
      <c r="M22" s="13"/>
      <c r="N22" s="235">
        <v>49</v>
      </c>
      <c r="O22" s="13"/>
      <c r="P22" s="235">
        <v>-42684</v>
      </c>
      <c r="Q22" s="13"/>
      <c r="R22" s="230">
        <f t="shared" si="0"/>
        <v>-42635</v>
      </c>
      <c r="S22" s="175"/>
      <c r="T22" s="230">
        <f>SUM(D22,F22,H22,J22,L22,R22)</f>
        <v>-42635</v>
      </c>
      <c r="U22" s="6"/>
      <c r="V22" s="6">
        <v>0</v>
      </c>
      <c r="W22" s="175"/>
      <c r="X22" s="230">
        <f>SUM(T22,V22)</f>
        <v>-42635</v>
      </c>
    </row>
    <row r="23" spans="1:27" ht="22.5" customHeight="1">
      <c r="A23" s="11" t="s">
        <v>185</v>
      </c>
      <c r="B23" s="11"/>
      <c r="C23" s="2"/>
      <c r="D23" s="141">
        <f>SUM(D21:D22)</f>
        <v>0</v>
      </c>
      <c r="E23" s="168"/>
      <c r="F23" s="141">
        <f>SUM(F21:F22)</f>
        <v>0</v>
      </c>
      <c r="G23" s="168"/>
      <c r="H23" s="141">
        <f>SUM(H21:H22)</f>
        <v>0</v>
      </c>
      <c r="I23" s="172"/>
      <c r="J23" s="141">
        <f>SUM(J21:J22)</f>
        <v>0</v>
      </c>
      <c r="K23" s="14"/>
      <c r="L23" s="179">
        <f>SUM(L21:L22)</f>
        <v>46912</v>
      </c>
      <c r="M23" s="14"/>
      <c r="N23" s="179">
        <f>SUM(N21:N22)</f>
        <v>49</v>
      </c>
      <c r="O23" s="14"/>
      <c r="P23" s="179">
        <f>SUM(P21:P22)</f>
        <v>-42684</v>
      </c>
      <c r="Q23" s="174"/>
      <c r="R23" s="179">
        <f>SUM(R21:R22)</f>
        <v>-42635</v>
      </c>
      <c r="S23" s="14"/>
      <c r="T23" s="179">
        <f>SUM(T21:T22)</f>
        <v>4277</v>
      </c>
      <c r="U23" s="174"/>
      <c r="V23" s="141">
        <f>SUM(V21:V22)</f>
        <v>0</v>
      </c>
      <c r="W23" s="14"/>
      <c r="X23" s="179">
        <f>SUM(X21:X22)</f>
        <v>4277</v>
      </c>
    </row>
    <row r="24" spans="1:27" s="155" customFormat="1" ht="14" customHeight="1">
      <c r="A24" s="14"/>
      <c r="B24" s="14"/>
      <c r="C24" s="2"/>
      <c r="D24" s="36"/>
      <c r="E24" s="36"/>
      <c r="F24" s="36"/>
      <c r="G24" s="36"/>
      <c r="H24" s="36"/>
      <c r="I24" s="159"/>
      <c r="J24" s="36"/>
      <c r="K24" s="159"/>
      <c r="L24" s="49"/>
      <c r="M24" s="159"/>
      <c r="N24" s="13"/>
      <c r="O24" s="159"/>
      <c r="P24" s="13"/>
      <c r="Q24" s="13"/>
      <c r="R24" s="13"/>
      <c r="S24" s="159"/>
      <c r="T24" s="13"/>
      <c r="U24" s="13"/>
      <c r="V24" s="6"/>
      <c r="W24" s="159"/>
      <c r="X24" s="6"/>
      <c r="Z24" s="157"/>
      <c r="AA24" s="157"/>
    </row>
    <row r="25" spans="1:27" ht="22.5" customHeight="1" thickBot="1">
      <c r="A25" s="11" t="s">
        <v>187</v>
      </c>
      <c r="B25" s="11"/>
      <c r="C25" s="2"/>
      <c r="D25" s="80">
        <f>SUM(D12,D23,D18)</f>
        <v>395863</v>
      </c>
      <c r="E25" s="45"/>
      <c r="F25" s="80">
        <f>SUM(F12,F23,F18)</f>
        <v>84886</v>
      </c>
      <c r="G25" s="45"/>
      <c r="H25" s="80">
        <f>SUM(H12,H23,H18)</f>
        <v>-5697</v>
      </c>
      <c r="I25" s="45"/>
      <c r="J25" s="80">
        <f>SUM(J12,J23,J18)</f>
        <v>17996</v>
      </c>
      <c r="K25" s="45"/>
      <c r="L25" s="80">
        <f>SUM(L12,L23,L18)</f>
        <v>106538</v>
      </c>
      <c r="M25" s="45"/>
      <c r="N25" s="80">
        <f>SUM(N12,N23,N18)</f>
        <v>-276</v>
      </c>
      <c r="O25" s="45"/>
      <c r="P25" s="80">
        <f>SUM(P12,P23,P18)</f>
        <v>-44050</v>
      </c>
      <c r="Q25" s="45"/>
      <c r="R25" s="80">
        <f>SUM(R12,R23,R18)</f>
        <v>-44326</v>
      </c>
      <c r="S25" s="45"/>
      <c r="T25" s="80">
        <f>SUM(T12,T23,T18)</f>
        <v>555260</v>
      </c>
      <c r="U25" s="45"/>
      <c r="V25" s="80">
        <f>SUM(V12,V23,V18)</f>
        <v>0</v>
      </c>
      <c r="W25" s="45"/>
      <c r="X25" s="80">
        <f>SUM(X12,X23,X18)</f>
        <v>555260</v>
      </c>
    </row>
    <row r="26" spans="1:27" ht="22.5" customHeight="1" thickTop="1"/>
  </sheetData>
  <sheetProtection formatCells="0" formatColumns="0" formatRows="0" insertColumns="0" insertRows="0" insertHyperlinks="0" deleteColumns="0" deleteRows="0" sort="0" autoFilter="0" pivotTables="0"/>
  <mergeCells count="4">
    <mergeCell ref="D4:X4"/>
    <mergeCell ref="J5:L5"/>
    <mergeCell ref="N5:R5"/>
    <mergeCell ref="D10:X10"/>
  </mergeCells>
  <pageMargins left="0.5" right="0.5" top="0.48" bottom="0.4" header="0.5" footer="0.4"/>
  <pageSetup paperSize="9" scale="69" firstPageNumber="11" fitToHeight="0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New,Regular"&amp;16หมายเหตุประกอบงบการเงินเป็นส่วนหนึ่งของงบการเงินระหว่างกาลนี้&amp;15
&amp;C&amp;"Angsana New,Regular"&amp;16&amp;P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4135C-C128-45AC-88E6-D2B691031A1D}">
  <sheetPr>
    <pageSetUpPr fitToPage="1"/>
  </sheetPr>
  <dimension ref="A1:P25"/>
  <sheetViews>
    <sheetView zoomScale="85" zoomScaleNormal="85" zoomScaleSheetLayoutView="85" workbookViewId="0"/>
  </sheetViews>
  <sheetFormatPr defaultColWidth="8.81640625" defaultRowHeight="22.5" customHeight="1"/>
  <cols>
    <col min="1" max="1" width="55.7265625" style="42" customWidth="1"/>
    <col min="2" max="2" width="1.1796875" style="42" customWidth="1"/>
    <col min="3" max="3" width="6.26953125" style="42" customWidth="1"/>
    <col min="4" max="4" width="1.1796875" style="42" customWidth="1"/>
    <col min="5" max="5" width="14.1796875" style="126" customWidth="1"/>
    <col min="6" max="6" width="1.1796875" style="42" customWidth="1"/>
    <col min="7" max="7" width="14.1796875" style="126" customWidth="1"/>
    <col min="8" max="8" width="1.1796875" style="42" customWidth="1"/>
    <col min="9" max="9" width="14.1796875" style="190" customWidth="1"/>
    <col min="10" max="10" width="1.1796875" style="42" customWidth="1"/>
    <col min="11" max="11" width="14.1796875" style="126" customWidth="1"/>
    <col min="12" max="12" width="1.1796875" style="42" customWidth="1"/>
    <col min="13" max="13" width="14.6328125" style="126" customWidth="1"/>
    <col min="14" max="14" width="1.1796875" style="42" customWidth="1"/>
    <col min="15" max="15" width="14.1796875" style="42" customWidth="1"/>
    <col min="16" max="18" width="15.81640625" style="42" customWidth="1"/>
    <col min="19" max="16384" width="8.81640625" style="42"/>
  </cols>
  <sheetData>
    <row r="1" spans="1:16" s="184" customFormat="1" ht="21" customHeight="1">
      <c r="A1" s="1" t="s">
        <v>151</v>
      </c>
      <c r="B1" s="180"/>
      <c r="C1" s="180"/>
      <c r="D1" s="180"/>
      <c r="E1" s="181"/>
      <c r="F1" s="149"/>
      <c r="G1" s="181"/>
      <c r="H1" s="149"/>
      <c r="I1" s="182"/>
      <c r="J1" s="183"/>
      <c r="K1" s="181"/>
      <c r="L1" s="183"/>
      <c r="M1" s="181"/>
      <c r="N1" s="183"/>
    </row>
    <row r="2" spans="1:16" s="184" customFormat="1" ht="21" customHeight="1">
      <c r="A2" s="149" t="s">
        <v>156</v>
      </c>
      <c r="B2" s="180"/>
      <c r="C2" s="180"/>
      <c r="D2" s="180"/>
      <c r="E2" s="181"/>
      <c r="F2" s="149"/>
      <c r="G2" s="181"/>
      <c r="H2" s="149"/>
      <c r="I2" s="182"/>
      <c r="J2" s="149"/>
      <c r="K2" s="181"/>
      <c r="L2" s="149"/>
      <c r="M2" s="181"/>
      <c r="N2" s="149"/>
    </row>
    <row r="3" spans="1:16" ht="21" customHeight="1">
      <c r="A3" s="9"/>
      <c r="B3" s="10"/>
      <c r="C3" s="10"/>
      <c r="D3" s="10"/>
      <c r="E3" s="145"/>
      <c r="F3" s="11"/>
      <c r="G3" s="181"/>
      <c r="H3" s="11"/>
      <c r="I3" s="146"/>
      <c r="J3" s="11"/>
      <c r="K3" s="145"/>
      <c r="L3" s="11"/>
      <c r="M3" s="145"/>
      <c r="N3" s="11"/>
    </row>
    <row r="4" spans="1:16" ht="21" customHeight="1">
      <c r="A4" s="9"/>
      <c r="B4" s="10"/>
      <c r="C4" s="10"/>
      <c r="D4" s="10"/>
      <c r="E4" s="242" t="s">
        <v>1</v>
      </c>
      <c r="F4" s="242"/>
      <c r="G4" s="242"/>
      <c r="H4" s="242"/>
      <c r="I4" s="242"/>
      <c r="J4" s="242"/>
      <c r="K4" s="242"/>
      <c r="L4" s="242"/>
      <c r="M4" s="242"/>
      <c r="N4" s="242"/>
      <c r="O4" s="242"/>
    </row>
    <row r="5" spans="1:16" ht="21" customHeight="1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3" t="s">
        <v>60</v>
      </c>
      <c r="N5" s="10"/>
      <c r="O5" s="10"/>
      <c r="P5" s="7"/>
    </row>
    <row r="6" spans="1:16" ht="21" customHeight="1">
      <c r="A6" s="9"/>
      <c r="B6" s="10"/>
      <c r="C6" s="10"/>
      <c r="D6" s="10"/>
      <c r="E6" s="185"/>
      <c r="F6" s="10"/>
      <c r="G6" s="185"/>
      <c r="H6" s="10"/>
      <c r="I6" s="245" t="s">
        <v>34</v>
      </c>
      <c r="J6" s="245"/>
      <c r="K6" s="245"/>
      <c r="L6" s="150"/>
      <c r="M6" s="151" t="s">
        <v>61</v>
      </c>
      <c r="N6" s="150"/>
      <c r="O6" s="185"/>
      <c r="P6" s="7"/>
    </row>
    <row r="7" spans="1:16" ht="21" customHeight="1">
      <c r="A7" s="11"/>
      <c r="B7" s="11"/>
      <c r="C7" s="11"/>
      <c r="D7" s="11"/>
      <c r="E7" s="13"/>
      <c r="F7" s="17"/>
      <c r="G7" s="13" t="s">
        <v>125</v>
      </c>
      <c r="H7" s="17"/>
      <c r="I7" s="156"/>
      <c r="J7" s="17"/>
      <c r="K7" s="145"/>
      <c r="L7" s="145"/>
      <c r="M7" s="13" t="s">
        <v>98</v>
      </c>
      <c r="N7" s="145"/>
      <c r="O7" s="13" t="s">
        <v>62</v>
      </c>
      <c r="P7" s="7"/>
    </row>
    <row r="8" spans="1:16" ht="21" customHeight="1">
      <c r="A8" s="11"/>
      <c r="B8" s="11"/>
      <c r="C8" s="11"/>
      <c r="D8" s="11"/>
      <c r="E8" s="13" t="s">
        <v>137</v>
      </c>
      <c r="F8" s="17"/>
      <c r="G8" s="13" t="s">
        <v>162</v>
      </c>
      <c r="H8" s="17"/>
      <c r="I8" s="156" t="s">
        <v>65</v>
      </c>
      <c r="J8" s="17"/>
      <c r="K8" s="145"/>
      <c r="L8" s="145"/>
      <c r="M8" s="153" t="s">
        <v>119</v>
      </c>
      <c r="N8" s="145"/>
      <c r="O8" s="13" t="s">
        <v>63</v>
      </c>
      <c r="P8" s="7"/>
    </row>
    <row r="9" spans="1:16" ht="21" customHeight="1">
      <c r="A9" s="11"/>
      <c r="B9" s="2"/>
      <c r="C9" s="2" t="s">
        <v>4</v>
      </c>
      <c r="D9" s="2"/>
      <c r="E9" s="13" t="s">
        <v>68</v>
      </c>
      <c r="F9" s="17"/>
      <c r="G9" s="13" t="s">
        <v>163</v>
      </c>
      <c r="H9" s="17"/>
      <c r="I9" s="156" t="s">
        <v>69</v>
      </c>
      <c r="J9" s="17"/>
      <c r="K9" s="13" t="s">
        <v>70</v>
      </c>
      <c r="L9" s="13"/>
      <c r="M9" s="13" t="s">
        <v>122</v>
      </c>
      <c r="N9" s="13"/>
      <c r="O9" s="13" t="s">
        <v>66</v>
      </c>
      <c r="P9" s="7"/>
    </row>
    <row r="10" spans="1:16" ht="21" customHeight="1">
      <c r="A10" s="11"/>
      <c r="B10" s="2"/>
      <c r="C10" s="2"/>
      <c r="D10" s="2"/>
      <c r="E10" s="247" t="s">
        <v>112</v>
      </c>
      <c r="F10" s="247"/>
      <c r="G10" s="247"/>
      <c r="H10" s="247"/>
      <c r="I10" s="247"/>
      <c r="J10" s="247"/>
      <c r="K10" s="247"/>
      <c r="L10" s="247"/>
      <c r="M10" s="247"/>
      <c r="N10" s="247"/>
      <c r="O10" s="247"/>
    </row>
    <row r="11" spans="1:16" ht="21" customHeight="1">
      <c r="A11" s="11" t="s">
        <v>181</v>
      </c>
      <c r="B11" s="2"/>
      <c r="C11" s="2"/>
      <c r="D11" s="2"/>
      <c r="E11" s="3"/>
      <c r="F11" s="2"/>
      <c r="G11" s="3"/>
      <c r="H11" s="2"/>
      <c r="I11" s="3"/>
      <c r="J11" s="2"/>
      <c r="K11" s="3"/>
      <c r="L11" s="2"/>
      <c r="M11" s="3"/>
      <c r="N11" s="2"/>
    </row>
    <row r="12" spans="1:16" ht="21" customHeight="1">
      <c r="A12" s="11" t="s">
        <v>157</v>
      </c>
      <c r="B12" s="2"/>
      <c r="C12" s="2"/>
      <c r="D12" s="2"/>
      <c r="E12" s="145">
        <v>270000</v>
      </c>
      <c r="F12" s="145"/>
      <c r="G12" s="145">
        <v>0</v>
      </c>
      <c r="H12" s="145"/>
      <c r="I12" s="145">
        <v>15714</v>
      </c>
      <c r="J12" s="145"/>
      <c r="K12" s="145">
        <v>38961</v>
      </c>
      <c r="L12" s="145"/>
      <c r="M12" s="145">
        <v>-505</v>
      </c>
      <c r="N12" s="145"/>
      <c r="O12" s="145">
        <f>SUM(E12:M12)</f>
        <v>324170</v>
      </c>
    </row>
    <row r="13" spans="1:16" s="155" customFormat="1" ht="9.5" customHeight="1">
      <c r="A13" s="14"/>
      <c r="B13" s="2"/>
      <c r="C13" s="2"/>
      <c r="D13" s="2"/>
      <c r="E13" s="122"/>
      <c r="F13" s="159"/>
      <c r="G13" s="122"/>
      <c r="H13" s="159"/>
      <c r="I13" s="122"/>
      <c r="J13" s="159"/>
      <c r="K13" s="122"/>
      <c r="L13" s="159"/>
      <c r="M13" s="122"/>
      <c r="N13" s="159"/>
    </row>
    <row r="14" spans="1:16" ht="22" customHeight="1">
      <c r="A14" s="11" t="s">
        <v>73</v>
      </c>
      <c r="B14" s="2"/>
      <c r="C14" s="2"/>
      <c r="D14" s="2"/>
      <c r="E14" s="145"/>
      <c r="F14" s="159"/>
      <c r="G14" s="145"/>
      <c r="H14" s="159"/>
      <c r="I14" s="146"/>
      <c r="J14" s="159"/>
      <c r="K14" s="145"/>
      <c r="L14" s="159"/>
      <c r="M14" s="145"/>
      <c r="N14" s="159"/>
    </row>
    <row r="15" spans="1:16" ht="21" customHeight="1">
      <c r="A15" s="124" t="s">
        <v>140</v>
      </c>
      <c r="B15" s="2"/>
      <c r="C15" s="2"/>
      <c r="D15" s="2"/>
      <c r="E15" s="145"/>
      <c r="F15" s="159"/>
      <c r="G15" s="145"/>
      <c r="H15" s="159"/>
      <c r="I15" s="146"/>
      <c r="J15" s="159"/>
      <c r="K15" s="145"/>
      <c r="L15" s="159"/>
      <c r="M15" s="145"/>
      <c r="N15" s="159"/>
    </row>
    <row r="16" spans="1:16" ht="21" customHeight="1">
      <c r="A16" s="131" t="s">
        <v>138</v>
      </c>
      <c r="B16" s="2"/>
      <c r="C16" s="16">
        <v>6</v>
      </c>
      <c r="D16" s="2"/>
      <c r="E16" s="6">
        <v>115715</v>
      </c>
      <c r="F16" s="175"/>
      <c r="G16" s="6">
        <v>84886</v>
      </c>
      <c r="H16" s="175"/>
      <c r="I16" s="48">
        <v>0</v>
      </c>
      <c r="J16" s="175"/>
      <c r="K16" s="6">
        <v>0</v>
      </c>
      <c r="L16" s="175"/>
      <c r="M16" s="6">
        <v>0</v>
      </c>
      <c r="N16" s="175"/>
      <c r="O16" s="6">
        <f>SUM(E16:M16)</f>
        <v>200601</v>
      </c>
    </row>
    <row r="17" spans="1:15" ht="21" customHeight="1">
      <c r="A17" s="124" t="s">
        <v>141</v>
      </c>
      <c r="B17" s="2"/>
      <c r="C17" s="2"/>
      <c r="D17" s="2"/>
      <c r="E17" s="186">
        <f>SUM(E16:E16)</f>
        <v>115715</v>
      </c>
      <c r="F17" s="159"/>
      <c r="G17" s="186">
        <f>SUM(G16:G16)</f>
        <v>84886</v>
      </c>
      <c r="H17" s="159"/>
      <c r="I17" s="186">
        <f>SUM(I16:I16)</f>
        <v>0</v>
      </c>
      <c r="J17" s="159"/>
      <c r="K17" s="186">
        <f>SUM(K16:K16)</f>
        <v>0</v>
      </c>
      <c r="L17" s="159"/>
      <c r="M17" s="186">
        <f>SUM(M16:M16)</f>
        <v>0</v>
      </c>
      <c r="N17" s="159"/>
      <c r="O17" s="186">
        <f>SUM(O16:O16)</f>
        <v>200601</v>
      </c>
    </row>
    <row r="18" spans="1:15" s="155" customFormat="1" ht="10" customHeight="1">
      <c r="A18" s="14"/>
      <c r="B18" s="2"/>
      <c r="C18" s="2"/>
      <c r="D18" s="2"/>
      <c r="E18" s="122"/>
      <c r="F18" s="159"/>
      <c r="G18" s="122"/>
      <c r="H18" s="159"/>
      <c r="I18" s="122"/>
      <c r="J18" s="159"/>
      <c r="K18" s="122"/>
      <c r="L18" s="159"/>
      <c r="M18" s="122"/>
      <c r="N18" s="159"/>
      <c r="O18" s="6"/>
    </row>
    <row r="19" spans="1:15" ht="21" customHeight="1">
      <c r="A19" s="11" t="s">
        <v>184</v>
      </c>
      <c r="B19" s="2"/>
      <c r="C19" s="2"/>
      <c r="D19" s="2"/>
      <c r="E19" s="13"/>
      <c r="F19" s="150"/>
      <c r="G19" s="13"/>
      <c r="H19" s="150"/>
      <c r="I19" s="85"/>
      <c r="J19" s="14"/>
      <c r="K19" s="6"/>
      <c r="L19" s="14"/>
      <c r="M19" s="6"/>
      <c r="N19" s="14"/>
      <c r="O19" s="6"/>
    </row>
    <row r="20" spans="1:15" ht="21" customHeight="1">
      <c r="A20" s="170" t="s">
        <v>139</v>
      </c>
      <c r="B20" s="2"/>
      <c r="C20" s="2"/>
      <c r="D20" s="2"/>
      <c r="E20" s="6">
        <v>0</v>
      </c>
      <c r="F20" s="187"/>
      <c r="G20" s="6">
        <v>0</v>
      </c>
      <c r="H20" s="187"/>
      <c r="I20" s="6">
        <v>0</v>
      </c>
      <c r="J20" s="14"/>
      <c r="K20" s="156">
        <v>36823</v>
      </c>
      <c r="L20" s="14"/>
      <c r="M20" s="156">
        <v>0</v>
      </c>
      <c r="N20" s="14"/>
      <c r="O20" s="6">
        <f>SUM(E20,I20,K20,M20)</f>
        <v>36823</v>
      </c>
    </row>
    <row r="21" spans="1:15" ht="22.5" customHeight="1">
      <c r="A21" s="131" t="s">
        <v>199</v>
      </c>
      <c r="B21" s="2"/>
      <c r="C21" s="2"/>
      <c r="D21" s="2"/>
      <c r="E21" s="6">
        <v>0</v>
      </c>
      <c r="F21" s="187"/>
      <c r="G21" s="6">
        <v>0</v>
      </c>
      <c r="H21" s="187"/>
      <c r="I21" s="6">
        <v>0</v>
      </c>
      <c r="J21" s="14"/>
      <c r="K21" s="156">
        <v>0</v>
      </c>
      <c r="L21" s="14"/>
      <c r="M21" s="122">
        <v>-495</v>
      </c>
      <c r="N21" s="14"/>
      <c r="O21" s="6">
        <f>SUM(E21,I21,K21,M21)</f>
        <v>-495</v>
      </c>
    </row>
    <row r="22" spans="1:15" ht="21" customHeight="1">
      <c r="A22" s="11" t="s">
        <v>185</v>
      </c>
      <c r="B22" s="2"/>
      <c r="C22" s="2"/>
      <c r="D22" s="2"/>
      <c r="E22" s="133">
        <f>SUM(E20:E21)</f>
        <v>0</v>
      </c>
      <c r="F22" s="188"/>
      <c r="G22" s="133">
        <f>SUM(G20:G21)</f>
        <v>0</v>
      </c>
      <c r="H22" s="188"/>
      <c r="I22" s="133">
        <f>SUM(I20:I21)</f>
        <v>0</v>
      </c>
      <c r="J22" s="14"/>
      <c r="K22" s="133">
        <f>SUM(K20:K21)</f>
        <v>36823</v>
      </c>
      <c r="L22" s="14"/>
      <c r="M22" s="133">
        <f>SUM(M20:M21)</f>
        <v>-495</v>
      </c>
      <c r="N22" s="14"/>
      <c r="O22" s="133">
        <f>SUM(O20:O21)</f>
        <v>36328</v>
      </c>
    </row>
    <row r="23" spans="1:15" s="155" customFormat="1" ht="9.5" customHeight="1">
      <c r="A23" s="14"/>
      <c r="B23" s="2"/>
      <c r="C23" s="2"/>
      <c r="D23" s="2"/>
      <c r="E23" s="122"/>
      <c r="F23" s="159"/>
      <c r="G23" s="122"/>
      <c r="H23" s="159"/>
      <c r="I23" s="122"/>
      <c r="J23" s="159"/>
      <c r="K23" s="122"/>
      <c r="L23" s="159"/>
      <c r="M23" s="122"/>
      <c r="N23" s="159"/>
      <c r="O23" s="6"/>
    </row>
    <row r="24" spans="1:15" ht="21" customHeight="1" thickBot="1">
      <c r="A24" s="11" t="s">
        <v>182</v>
      </c>
      <c r="B24" s="2"/>
      <c r="C24" s="2"/>
      <c r="D24" s="2"/>
      <c r="E24" s="189">
        <f>SUM(E12,E17,E22)</f>
        <v>385715</v>
      </c>
      <c r="F24" s="188"/>
      <c r="G24" s="189">
        <f>SUM(G12,G17,G22)</f>
        <v>84886</v>
      </c>
      <c r="H24" s="188"/>
      <c r="I24" s="189">
        <f>SUM(I12,I17,I22)</f>
        <v>15714</v>
      </c>
      <c r="J24" s="176"/>
      <c r="K24" s="189">
        <f>SUM(K12,K17,K22)</f>
        <v>75784</v>
      </c>
      <c r="L24" s="176"/>
      <c r="M24" s="189">
        <f>SUM(M12,M17,M22)</f>
        <v>-1000</v>
      </c>
      <c r="N24" s="176"/>
      <c r="O24" s="189">
        <f>SUM(O12,O17,O22)</f>
        <v>561099</v>
      </c>
    </row>
    <row r="25" spans="1:15" ht="22.5" customHeight="1" thickTop="1"/>
  </sheetData>
  <sheetProtection sheet="1" formatCells="0" formatColumns="0" formatRows="0" insertColumns="0" insertRows="0" insertHyperlinks="0" deleteColumns="0" deleteRows="0" sort="0" autoFilter="0" pivotTables="0"/>
  <mergeCells count="3">
    <mergeCell ref="E4:O4"/>
    <mergeCell ref="I6:K6"/>
    <mergeCell ref="E10:O10"/>
  </mergeCells>
  <pageMargins left="0.5" right="0.5" top="0.48" bottom="0.4" header="0.5" footer="0.4"/>
  <pageSetup paperSize="9" scale="87" firstPageNumber="12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New,Regular"&amp;16&amp;P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758F5-D25F-4EAE-AEC8-D2BA5FC993CC}">
  <sheetPr>
    <pageSetUpPr fitToPage="1"/>
  </sheetPr>
  <dimension ref="A1:O25"/>
  <sheetViews>
    <sheetView zoomScale="85" zoomScaleNormal="85" zoomScaleSheetLayoutView="85" workbookViewId="0"/>
  </sheetViews>
  <sheetFormatPr defaultColWidth="8.81640625" defaultRowHeight="22.5" customHeight="1"/>
  <cols>
    <col min="1" max="1" width="49" style="42" customWidth="1"/>
    <col min="2" max="2" width="1.1796875" style="42" customWidth="1"/>
    <col min="3" max="3" width="8.6328125" style="42" customWidth="1"/>
    <col min="4" max="4" width="1.1796875" style="42" customWidth="1"/>
    <col min="5" max="5" width="14.1796875" style="126" customWidth="1"/>
    <col min="6" max="6" width="1.1796875" style="126" customWidth="1"/>
    <col min="7" max="7" width="14.1796875" style="126" customWidth="1"/>
    <col min="8" max="8" width="1.1796875" style="42" customWidth="1"/>
    <col min="9" max="9" width="14.1796875" style="190" customWidth="1"/>
    <col min="10" max="10" width="1.1796875" style="42" customWidth="1"/>
    <col min="11" max="11" width="14.1796875" style="126" customWidth="1"/>
    <col min="12" max="12" width="1.1796875" style="42" customWidth="1"/>
    <col min="13" max="13" width="14.6328125" style="126" customWidth="1"/>
    <col min="14" max="14" width="1.1796875" style="42" customWidth="1"/>
    <col min="15" max="15" width="14.1796875" style="42" customWidth="1"/>
    <col min="16" max="16384" width="8.81640625" style="42"/>
  </cols>
  <sheetData>
    <row r="1" spans="1:15" s="184" customFormat="1" ht="21" customHeight="1">
      <c r="A1" s="1" t="s">
        <v>151</v>
      </c>
      <c r="B1" s="180"/>
      <c r="C1" s="180"/>
      <c r="D1" s="180"/>
      <c r="E1" s="181"/>
      <c r="F1" s="181"/>
      <c r="G1" s="181"/>
      <c r="H1" s="149"/>
      <c r="I1" s="182"/>
      <c r="J1" s="183"/>
      <c r="K1" s="181"/>
      <c r="L1" s="183"/>
      <c r="M1" s="181"/>
      <c r="N1" s="183"/>
    </row>
    <row r="2" spans="1:15" s="184" customFormat="1" ht="21" customHeight="1">
      <c r="A2" s="1" t="s">
        <v>156</v>
      </c>
      <c r="B2" s="180"/>
      <c r="C2" s="180"/>
      <c r="D2" s="180"/>
      <c r="E2" s="181"/>
      <c r="F2" s="181"/>
      <c r="G2" s="181"/>
      <c r="H2" s="149"/>
      <c r="I2" s="182"/>
      <c r="J2" s="149"/>
      <c r="K2" s="181"/>
      <c r="L2" s="149"/>
      <c r="M2" s="181"/>
      <c r="N2" s="149"/>
    </row>
    <row r="3" spans="1:15" ht="21" customHeight="1">
      <c r="B3" s="10"/>
      <c r="C3" s="10"/>
      <c r="D3" s="10"/>
      <c r="E3" s="242" t="s">
        <v>1</v>
      </c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5" ht="21" customHeight="1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3" t="s">
        <v>60</v>
      </c>
      <c r="N4" s="10"/>
      <c r="O4" s="10"/>
    </row>
    <row r="5" spans="1:15" ht="21" customHeight="1">
      <c r="A5" s="9"/>
      <c r="B5" s="10"/>
      <c r="C5" s="10"/>
      <c r="D5" s="10"/>
      <c r="E5" s="185"/>
      <c r="F5" s="185"/>
      <c r="G5" s="185"/>
      <c r="H5" s="10"/>
      <c r="I5" s="245" t="s">
        <v>34</v>
      </c>
      <c r="J5" s="245"/>
      <c r="K5" s="245"/>
      <c r="L5" s="150"/>
      <c r="M5" s="151" t="s">
        <v>61</v>
      </c>
      <c r="N5" s="150"/>
      <c r="O5" s="185"/>
    </row>
    <row r="6" spans="1:15" ht="21" customHeight="1">
      <c r="A6" s="11"/>
      <c r="B6" s="11"/>
      <c r="C6" s="11"/>
      <c r="D6" s="11"/>
      <c r="E6" s="13"/>
      <c r="F6" s="13"/>
      <c r="G6" s="13" t="s">
        <v>125</v>
      </c>
      <c r="H6" s="17"/>
      <c r="I6" s="156"/>
      <c r="J6" s="17"/>
      <c r="K6" s="145"/>
      <c r="L6" s="145"/>
      <c r="M6" s="13" t="s">
        <v>98</v>
      </c>
      <c r="N6" s="145"/>
      <c r="O6" s="13" t="s">
        <v>62</v>
      </c>
    </row>
    <row r="7" spans="1:15" ht="21" customHeight="1">
      <c r="A7" s="11"/>
      <c r="B7" s="11"/>
      <c r="C7" s="11"/>
      <c r="D7" s="11"/>
      <c r="E7" s="13" t="s">
        <v>137</v>
      </c>
      <c r="F7" s="13"/>
      <c r="G7" s="13" t="s">
        <v>162</v>
      </c>
      <c r="H7" s="17"/>
      <c r="I7" s="156" t="s">
        <v>65</v>
      </c>
      <c r="J7" s="17"/>
      <c r="K7" s="145"/>
      <c r="L7" s="145"/>
      <c r="M7" s="153" t="s">
        <v>119</v>
      </c>
      <c r="N7" s="145"/>
      <c r="O7" s="13" t="s">
        <v>63</v>
      </c>
    </row>
    <row r="8" spans="1:15" ht="21" customHeight="1">
      <c r="A8" s="11"/>
      <c r="C8" s="2" t="s">
        <v>4</v>
      </c>
      <c r="E8" s="13" t="s">
        <v>68</v>
      </c>
      <c r="F8" s="13"/>
      <c r="G8" s="13" t="s">
        <v>163</v>
      </c>
      <c r="H8" s="17"/>
      <c r="I8" s="156" t="s">
        <v>69</v>
      </c>
      <c r="J8" s="17"/>
      <c r="K8" s="13" t="s">
        <v>70</v>
      </c>
      <c r="L8" s="13"/>
      <c r="M8" s="13" t="s">
        <v>122</v>
      </c>
      <c r="N8" s="13"/>
      <c r="O8" s="13" t="s">
        <v>66</v>
      </c>
    </row>
    <row r="9" spans="1:15" ht="21" customHeight="1">
      <c r="A9" s="11"/>
      <c r="B9" s="2"/>
      <c r="C9" s="2"/>
      <c r="D9" s="2"/>
      <c r="E9" s="247" t="s">
        <v>112</v>
      </c>
      <c r="F9" s="247"/>
      <c r="G9" s="247"/>
      <c r="H9" s="247"/>
      <c r="I9" s="247"/>
      <c r="J9" s="247"/>
      <c r="K9" s="247"/>
      <c r="L9" s="247"/>
      <c r="M9" s="247"/>
      <c r="N9" s="247"/>
      <c r="O9" s="247"/>
    </row>
    <row r="10" spans="1:15" ht="21" customHeight="1">
      <c r="A10" s="11" t="s">
        <v>186</v>
      </c>
      <c r="B10" s="2"/>
      <c r="C10" s="2"/>
      <c r="D10" s="2"/>
      <c r="E10" s="3"/>
      <c r="F10" s="3"/>
      <c r="G10" s="3"/>
      <c r="H10" s="2"/>
      <c r="I10" s="3"/>
      <c r="J10" s="2"/>
      <c r="K10" s="3"/>
      <c r="L10" s="2"/>
      <c r="M10" s="3"/>
      <c r="N10" s="2"/>
    </row>
    <row r="11" spans="1:15" ht="21" customHeight="1">
      <c r="A11" s="11" t="s">
        <v>165</v>
      </c>
      <c r="B11" s="2"/>
      <c r="C11" s="28"/>
      <c r="D11" s="2"/>
      <c r="E11" s="145">
        <v>385715</v>
      </c>
      <c r="F11" s="145"/>
      <c r="G11" s="145">
        <v>84886</v>
      </c>
      <c r="H11" s="145"/>
      <c r="I11" s="145">
        <v>17996</v>
      </c>
      <c r="J11" s="145"/>
      <c r="K11" s="145">
        <v>81753</v>
      </c>
      <c r="L11" s="145"/>
      <c r="M11" s="145">
        <v>-1366</v>
      </c>
      <c r="N11" s="145"/>
      <c r="O11" s="232">
        <f>SUM(E11:M11)</f>
        <v>568984</v>
      </c>
    </row>
    <row r="12" spans="1:15" s="155" customFormat="1" ht="9.5" customHeight="1">
      <c r="A12" s="14"/>
      <c r="B12" s="2"/>
      <c r="C12" s="2"/>
      <c r="D12" s="2"/>
      <c r="E12" s="122"/>
      <c r="F12" s="122"/>
      <c r="G12" s="122"/>
      <c r="H12" s="159"/>
      <c r="I12" s="122"/>
      <c r="J12" s="159"/>
      <c r="K12" s="122"/>
      <c r="L12" s="159"/>
      <c r="M12" s="122"/>
      <c r="N12" s="159"/>
    </row>
    <row r="13" spans="1:15" ht="21" customHeight="1">
      <c r="A13" s="11" t="s">
        <v>73</v>
      </c>
      <c r="B13" s="2"/>
      <c r="C13" s="2"/>
      <c r="D13" s="2"/>
      <c r="E13" s="145"/>
      <c r="F13" s="145"/>
      <c r="G13" s="145"/>
      <c r="H13" s="159"/>
      <c r="I13" s="146"/>
      <c r="J13" s="159"/>
      <c r="K13" s="145"/>
      <c r="L13" s="159"/>
      <c r="M13" s="145"/>
      <c r="N13" s="159"/>
    </row>
    <row r="14" spans="1:15" ht="21" customHeight="1">
      <c r="A14" s="124" t="s">
        <v>173</v>
      </c>
      <c r="B14" s="2"/>
      <c r="C14" s="2"/>
      <c r="D14" s="2"/>
      <c r="E14" s="145"/>
      <c r="F14" s="145"/>
      <c r="G14" s="145"/>
      <c r="H14" s="159"/>
      <c r="I14" s="146"/>
      <c r="J14" s="159"/>
      <c r="K14" s="145"/>
      <c r="L14" s="159"/>
      <c r="M14" s="145"/>
      <c r="N14" s="159"/>
    </row>
    <row r="15" spans="1:15" ht="21" customHeight="1">
      <c r="A15" s="131" t="s">
        <v>193</v>
      </c>
      <c r="B15" s="2"/>
      <c r="C15" s="16" t="s">
        <v>205</v>
      </c>
      <c r="D15" s="2"/>
      <c r="E15" s="6">
        <v>10148</v>
      </c>
      <c r="F15" s="6"/>
      <c r="G15" s="6">
        <v>0</v>
      </c>
      <c r="H15" s="175"/>
      <c r="I15" s="48">
        <v>0</v>
      </c>
      <c r="J15" s="175"/>
      <c r="K15" s="126">
        <v>-10148</v>
      </c>
      <c r="L15" s="175"/>
      <c r="M15" s="6">
        <v>0</v>
      </c>
      <c r="N15" s="175"/>
      <c r="O15" s="230">
        <f>SUM(E15:M15)</f>
        <v>0</v>
      </c>
    </row>
    <row r="16" spans="1:15" ht="22.5" customHeight="1">
      <c r="A16" s="131" t="s">
        <v>194</v>
      </c>
      <c r="B16" s="2"/>
      <c r="C16" s="16">
        <v>7</v>
      </c>
      <c r="D16" s="2"/>
      <c r="E16" s="6">
        <v>0</v>
      </c>
      <c r="F16" s="6"/>
      <c r="G16" s="6">
        <v>0</v>
      </c>
      <c r="H16" s="175"/>
      <c r="I16" s="48">
        <v>0</v>
      </c>
      <c r="J16" s="175"/>
      <c r="K16" s="6">
        <v>-1126</v>
      </c>
      <c r="L16" s="175"/>
      <c r="M16" s="6">
        <v>0</v>
      </c>
      <c r="N16" s="175"/>
      <c r="O16" s="230">
        <f t="shared" ref="O16" si="0">SUM(E16:M16)</f>
        <v>-1126</v>
      </c>
    </row>
    <row r="17" spans="1:15" ht="21" customHeight="1">
      <c r="A17" s="124" t="s">
        <v>174</v>
      </c>
      <c r="B17" s="2"/>
      <c r="C17" s="2"/>
      <c r="D17" s="2"/>
      <c r="E17" s="238">
        <f>SUM(E15:E16)</f>
        <v>10148</v>
      </c>
      <c r="F17" s="111"/>
      <c r="G17" s="238">
        <f>SUM(G15:G16)</f>
        <v>0</v>
      </c>
      <c r="H17" s="159"/>
      <c r="I17" s="238">
        <f>SUM(I15:I16)</f>
        <v>0</v>
      </c>
      <c r="J17" s="159"/>
      <c r="K17" s="238">
        <f>SUM(K15:K16)</f>
        <v>-11274</v>
      </c>
      <c r="L17" s="159"/>
      <c r="M17" s="238">
        <f>SUM(M15:M16)</f>
        <v>0</v>
      </c>
      <c r="N17" s="159"/>
      <c r="O17" s="238">
        <f>SUM(O15:O16)</f>
        <v>-1126</v>
      </c>
    </row>
    <row r="18" spans="1:15" s="155" customFormat="1" ht="10" customHeight="1">
      <c r="A18" s="14"/>
      <c r="B18" s="2"/>
      <c r="C18" s="2"/>
      <c r="D18" s="2"/>
      <c r="E18" s="122"/>
      <c r="F18" s="122"/>
      <c r="G18" s="122"/>
      <c r="H18" s="159"/>
      <c r="I18" s="122"/>
      <c r="J18" s="159"/>
      <c r="K18" s="122"/>
      <c r="L18" s="159"/>
      <c r="M18" s="122"/>
      <c r="N18" s="159"/>
      <c r="O18" s="6"/>
    </row>
    <row r="19" spans="1:15" ht="21" customHeight="1">
      <c r="A19" s="11" t="s">
        <v>184</v>
      </c>
      <c r="B19" s="2"/>
      <c r="C19" s="2"/>
      <c r="D19" s="2"/>
      <c r="E19" s="13"/>
      <c r="F19" s="13"/>
      <c r="G19" s="13"/>
      <c r="H19" s="150"/>
      <c r="I19" s="85"/>
      <c r="J19" s="14"/>
      <c r="K19" s="6"/>
      <c r="L19" s="14"/>
      <c r="M19" s="6"/>
      <c r="N19" s="14"/>
      <c r="O19" s="6"/>
    </row>
    <row r="20" spans="1:15" ht="21" customHeight="1">
      <c r="A20" s="170" t="s">
        <v>139</v>
      </c>
      <c r="B20" s="2"/>
      <c r="C20" s="2"/>
      <c r="D20" s="2"/>
      <c r="E20" s="6">
        <v>0</v>
      </c>
      <c r="F20" s="6"/>
      <c r="G20" s="6">
        <v>0</v>
      </c>
      <c r="H20" s="187"/>
      <c r="I20" s="6">
        <v>0</v>
      </c>
      <c r="J20" s="14"/>
      <c r="K20" s="191">
        <v>48410</v>
      </c>
      <c r="L20" s="14"/>
      <c r="M20" s="156">
        <v>0</v>
      </c>
      <c r="N20" s="14"/>
      <c r="O20" s="230">
        <f>SUM(E20:M20)</f>
        <v>48410</v>
      </c>
    </row>
    <row r="21" spans="1:15" ht="22.5" customHeight="1">
      <c r="A21" s="131" t="s">
        <v>199</v>
      </c>
      <c r="B21" s="2"/>
      <c r="C21" s="2"/>
      <c r="D21" s="2"/>
      <c r="E21" s="6">
        <v>0</v>
      </c>
      <c r="F21" s="6"/>
      <c r="G21" s="6">
        <v>0</v>
      </c>
      <c r="H21" s="187"/>
      <c r="I21" s="6">
        <v>0</v>
      </c>
      <c r="J21" s="14"/>
      <c r="K21" s="122">
        <v>0</v>
      </c>
      <c r="L21" s="14"/>
      <c r="M21" s="239">
        <v>-42684</v>
      </c>
      <c r="N21" s="14"/>
      <c r="O21" s="230">
        <f>SUM(E21:M21)</f>
        <v>-42684</v>
      </c>
    </row>
    <row r="22" spans="1:15" ht="21" customHeight="1">
      <c r="A22" s="11" t="s">
        <v>185</v>
      </c>
      <c r="B22" s="2"/>
      <c r="C22" s="2"/>
      <c r="D22" s="2"/>
      <c r="E22" s="141">
        <f>SUM(E20:E21)</f>
        <v>0</v>
      </c>
      <c r="F22" s="168"/>
      <c r="G22" s="141">
        <f>SUM(G20:G21)</f>
        <v>0</v>
      </c>
      <c r="H22" s="188"/>
      <c r="I22" s="141">
        <f>SUM(I20:I21)</f>
        <v>0</v>
      </c>
      <c r="J22" s="14"/>
      <c r="K22" s="141">
        <f>SUM(K20:K21)</f>
        <v>48410</v>
      </c>
      <c r="L22" s="14"/>
      <c r="M22" s="141">
        <f>SUM(M20:M21)</f>
        <v>-42684</v>
      </c>
      <c r="N22" s="14"/>
      <c r="O22" s="141">
        <f>SUM(O20:O21)</f>
        <v>5726</v>
      </c>
    </row>
    <row r="23" spans="1:15" s="155" customFormat="1" ht="9.5" customHeight="1">
      <c r="A23" s="14"/>
      <c r="B23" s="2"/>
      <c r="C23" s="2"/>
      <c r="D23" s="2"/>
      <c r="E23" s="122"/>
      <c r="F23" s="122"/>
      <c r="G23" s="122"/>
      <c r="H23" s="159"/>
      <c r="I23" s="122"/>
      <c r="J23" s="159"/>
      <c r="K23" s="122"/>
      <c r="L23" s="159"/>
      <c r="M23" s="122"/>
      <c r="N23" s="159"/>
      <c r="O23" s="6"/>
    </row>
    <row r="24" spans="1:15" ht="21" customHeight="1" thickBot="1">
      <c r="A24" s="11" t="s">
        <v>187</v>
      </c>
      <c r="B24" s="2"/>
      <c r="C24" s="2"/>
      <c r="D24" s="2"/>
      <c r="E24" s="192">
        <f>SUM(E11,E17,E22)</f>
        <v>395863</v>
      </c>
      <c r="F24" s="168"/>
      <c r="G24" s="192">
        <f>SUM(G11,G17,G22)</f>
        <v>84886</v>
      </c>
      <c r="H24" s="188"/>
      <c r="I24" s="192">
        <f>SUM(I11,I17,I22)</f>
        <v>17996</v>
      </c>
      <c r="J24" s="176"/>
      <c r="K24" s="192">
        <f>SUM(K11,K17,K22)</f>
        <v>118889</v>
      </c>
      <c r="L24" s="176"/>
      <c r="M24" s="192">
        <f>SUM(M11,M17,M22)</f>
        <v>-44050</v>
      </c>
      <c r="N24" s="176"/>
      <c r="O24" s="192">
        <f>SUM(O11,O17,O22)</f>
        <v>573584</v>
      </c>
    </row>
    <row r="25" spans="1:15" ht="22.5" customHeight="1" thickTop="1"/>
  </sheetData>
  <sheetProtection formatCells="0" formatColumns="0" formatRows="0" insertColumns="0" insertRows="0" insertHyperlinks="0" deleteColumns="0" deleteRows="0" sort="0" autoFilter="0" pivotTables="0"/>
  <mergeCells count="3">
    <mergeCell ref="E3:O3"/>
    <mergeCell ref="I5:K5"/>
    <mergeCell ref="E9:O9"/>
  </mergeCells>
  <pageMargins left="0.5" right="0.5" top="0.48" bottom="0.4" header="0.5" footer="0.4"/>
  <pageSetup paperSize="9" scale="89" firstPageNumber="13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New,Regular"&amp;16&amp;P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77"/>
  <sheetViews>
    <sheetView zoomScale="85" zoomScaleNormal="85" zoomScaleSheetLayoutView="85" workbookViewId="0"/>
  </sheetViews>
  <sheetFormatPr defaultColWidth="9.1796875" defaultRowHeight="22.5" customHeight="1"/>
  <cols>
    <col min="1" max="1" width="43.36328125" style="249" customWidth="1"/>
    <col min="2" max="2" width="8.6328125" style="249" hidden="1" customWidth="1"/>
    <col min="3" max="3" width="1.1796875" style="249" customWidth="1"/>
    <col min="4" max="4" width="12.81640625" style="250" customWidth="1"/>
    <col min="5" max="5" width="1.1796875" style="249" customWidth="1"/>
    <col min="6" max="6" width="12.81640625" style="250" customWidth="1"/>
    <col min="7" max="7" width="1.1796875" style="249" customWidth="1"/>
    <col min="8" max="8" width="12.81640625" style="217" customWidth="1"/>
    <col min="9" max="9" width="1.1796875" style="249" customWidth="1"/>
    <col min="10" max="10" width="12.81640625" style="217" customWidth="1"/>
    <col min="11" max="16384" width="9.1796875" style="249"/>
  </cols>
  <sheetData>
    <row r="1" spans="1:10" s="196" customFormat="1" ht="22" customHeight="1">
      <c r="A1" s="1" t="s">
        <v>151</v>
      </c>
      <c r="B1" s="193"/>
      <c r="C1" s="193"/>
      <c r="D1" s="194"/>
      <c r="E1" s="193"/>
      <c r="F1" s="194"/>
      <c r="G1" s="193"/>
      <c r="H1" s="195"/>
      <c r="I1" s="193"/>
      <c r="J1" s="195"/>
    </row>
    <row r="2" spans="1:10" s="12" customFormat="1" ht="22" customHeight="1">
      <c r="A2" s="197" t="s">
        <v>74</v>
      </c>
      <c r="B2" s="25"/>
      <c r="C2" s="25"/>
      <c r="D2" s="198"/>
      <c r="E2" s="25"/>
      <c r="F2" s="198"/>
      <c r="G2" s="25"/>
      <c r="H2" s="39"/>
      <c r="I2" s="25"/>
      <c r="J2" s="39"/>
    </row>
    <row r="3" spans="1:10" s="12" customFormat="1" ht="21" customHeight="1">
      <c r="A3" s="197"/>
      <c r="B3" s="25"/>
      <c r="C3" s="25"/>
      <c r="D3" s="198"/>
      <c r="E3" s="25"/>
      <c r="F3" s="198"/>
      <c r="G3" s="25"/>
      <c r="H3" s="39"/>
      <c r="I3" s="25"/>
      <c r="J3" s="39"/>
    </row>
    <row r="4" spans="1:10" s="42" customFormat="1" ht="21.5" customHeight="1">
      <c r="A4" s="9"/>
      <c r="B4" s="2"/>
      <c r="C4" s="84"/>
      <c r="D4" s="242" t="s">
        <v>0</v>
      </c>
      <c r="E4" s="242"/>
      <c r="F4" s="242"/>
      <c r="G4" s="14"/>
      <c r="H4" s="243" t="s">
        <v>1</v>
      </c>
      <c r="I4" s="243"/>
      <c r="J4" s="243"/>
    </row>
    <row r="5" spans="1:10" s="42" customFormat="1" ht="21.5" customHeight="1">
      <c r="A5" s="27"/>
      <c r="B5" s="2"/>
      <c r="C5" s="84"/>
      <c r="D5" s="248" t="s">
        <v>180</v>
      </c>
      <c r="E5" s="248"/>
      <c r="F5" s="248"/>
      <c r="G5" s="84"/>
      <c r="H5" s="248" t="s">
        <v>180</v>
      </c>
      <c r="I5" s="248"/>
      <c r="J5" s="248"/>
    </row>
    <row r="6" spans="1:10" s="42" customFormat="1" ht="21.5" customHeight="1">
      <c r="A6" s="27"/>
      <c r="C6" s="84"/>
      <c r="D6" s="244" t="s">
        <v>177</v>
      </c>
      <c r="E6" s="244"/>
      <c r="F6" s="244"/>
      <c r="G6" s="14"/>
      <c r="H6" s="244" t="s">
        <v>177</v>
      </c>
      <c r="I6" s="244"/>
      <c r="J6" s="244"/>
    </row>
    <row r="7" spans="1:10" s="51" customFormat="1" ht="21.5" customHeight="1">
      <c r="A7" s="86"/>
      <c r="B7" s="16"/>
      <c r="C7" s="87"/>
      <c r="D7" s="17">
        <v>2568</v>
      </c>
      <c r="E7" s="17"/>
      <c r="F7" s="17">
        <v>2567</v>
      </c>
      <c r="G7" s="86"/>
      <c r="H7" s="17">
        <v>2568</v>
      </c>
      <c r="I7" s="17"/>
      <c r="J7" s="17">
        <v>2567</v>
      </c>
    </row>
    <row r="8" spans="1:10" s="42" customFormat="1" ht="22" customHeight="1">
      <c r="A8" s="21"/>
      <c r="B8" s="2"/>
      <c r="C8" s="88"/>
      <c r="D8" s="241" t="s">
        <v>112</v>
      </c>
      <c r="E8" s="241"/>
      <c r="F8" s="241"/>
      <c r="G8" s="241"/>
      <c r="H8" s="241"/>
      <c r="I8" s="241"/>
      <c r="J8" s="241"/>
    </row>
    <row r="9" spans="1:10" s="12" customFormat="1" ht="21.5" customHeight="1">
      <c r="A9" s="199" t="s">
        <v>75</v>
      </c>
      <c r="B9" s="25"/>
      <c r="C9" s="25"/>
      <c r="D9" s="198"/>
      <c r="E9" s="25"/>
      <c r="F9" s="198"/>
      <c r="G9" s="25"/>
      <c r="H9" s="39"/>
      <c r="I9" s="25"/>
      <c r="J9" s="39"/>
    </row>
    <row r="10" spans="1:10" s="12" customFormat="1" ht="21.5" customHeight="1">
      <c r="A10" s="25" t="s">
        <v>54</v>
      </c>
      <c r="B10" s="200"/>
      <c r="C10" s="25"/>
      <c r="D10" s="178">
        <v>46912</v>
      </c>
      <c r="E10" s="201"/>
      <c r="F10" s="178">
        <v>37372</v>
      </c>
      <c r="G10" s="39"/>
      <c r="H10" s="178">
        <v>48410</v>
      </c>
      <c r="I10" s="25"/>
      <c r="J10" s="178">
        <v>36823</v>
      </c>
    </row>
    <row r="11" spans="1:10" s="12" customFormat="1" ht="21.5" customHeight="1">
      <c r="A11" s="202" t="s">
        <v>96</v>
      </c>
      <c r="B11" s="200"/>
      <c r="C11" s="25"/>
      <c r="D11" s="198"/>
      <c r="E11" s="25"/>
      <c r="F11" s="39"/>
      <c r="G11" s="39"/>
      <c r="H11" s="39"/>
      <c r="I11" s="25"/>
      <c r="J11" s="39"/>
    </row>
    <row r="12" spans="1:10" s="12" customFormat="1" ht="21.5" customHeight="1">
      <c r="A12" s="25" t="s">
        <v>164</v>
      </c>
      <c r="B12" s="203"/>
      <c r="C12" s="25"/>
      <c r="D12" s="39">
        <v>12082</v>
      </c>
      <c r="E12" s="201"/>
      <c r="F12" s="39">
        <v>9454</v>
      </c>
      <c r="G12" s="39"/>
      <c r="H12" s="39">
        <v>12229</v>
      </c>
      <c r="I12" s="25"/>
      <c r="J12" s="39">
        <v>9363</v>
      </c>
    </row>
    <row r="13" spans="1:10" s="12" customFormat="1" ht="21.5" customHeight="1">
      <c r="A13" s="25" t="s">
        <v>51</v>
      </c>
      <c r="B13" s="203"/>
      <c r="C13" s="25"/>
      <c r="D13" s="39">
        <v>8543</v>
      </c>
      <c r="E13" s="201"/>
      <c r="F13" s="39">
        <v>11428</v>
      </c>
      <c r="G13" s="39"/>
      <c r="H13" s="39">
        <v>7875</v>
      </c>
      <c r="I13" s="25"/>
      <c r="J13" s="39">
        <v>10875</v>
      </c>
    </row>
    <row r="14" spans="1:10" s="12" customFormat="1" ht="21.5" customHeight="1">
      <c r="A14" s="25" t="s">
        <v>76</v>
      </c>
      <c r="B14" s="203"/>
      <c r="C14" s="25"/>
      <c r="D14" s="39">
        <v>19351</v>
      </c>
      <c r="E14" s="201"/>
      <c r="F14" s="39">
        <v>18909</v>
      </c>
      <c r="G14" s="39"/>
      <c r="H14" s="39">
        <v>14585</v>
      </c>
      <c r="I14" s="25"/>
      <c r="J14" s="39">
        <v>14310</v>
      </c>
    </row>
    <row r="15" spans="1:10" s="12" customFormat="1" ht="21.5" customHeight="1">
      <c r="A15" s="25" t="s">
        <v>77</v>
      </c>
      <c r="B15" s="203"/>
      <c r="C15" s="25"/>
      <c r="D15" s="39">
        <v>998</v>
      </c>
      <c r="E15" s="201"/>
      <c r="F15" s="39">
        <v>735</v>
      </c>
      <c r="G15" s="39"/>
      <c r="H15" s="39">
        <v>998</v>
      </c>
      <c r="I15" s="25"/>
      <c r="J15" s="39">
        <v>735</v>
      </c>
    </row>
    <row r="16" spans="1:10" s="12" customFormat="1" ht="21.5" customHeight="1">
      <c r="A16" s="25" t="s">
        <v>189</v>
      </c>
      <c r="C16" s="25"/>
      <c r="D16" s="39">
        <v>764</v>
      </c>
      <c r="E16" s="204"/>
      <c r="F16" s="39">
        <v>-4708</v>
      </c>
      <c r="G16" s="39"/>
      <c r="H16" s="39">
        <v>748</v>
      </c>
      <c r="I16" s="25"/>
      <c r="J16" s="39">
        <v>-4727</v>
      </c>
    </row>
    <row r="17" spans="1:10" s="12" customFormat="1" ht="21.5" customHeight="1">
      <c r="A17" s="25" t="s">
        <v>195</v>
      </c>
      <c r="C17" s="25"/>
      <c r="D17" s="39">
        <v>0</v>
      </c>
      <c r="E17" s="204"/>
      <c r="F17" s="39">
        <v>-899</v>
      </c>
      <c r="G17" s="39"/>
      <c r="H17" s="39">
        <v>0</v>
      </c>
      <c r="I17" s="25"/>
      <c r="J17" s="39">
        <v>-905</v>
      </c>
    </row>
    <row r="18" spans="1:10" s="12" customFormat="1" ht="21.5" customHeight="1">
      <c r="A18" s="25" t="s">
        <v>196</v>
      </c>
      <c r="C18" s="25"/>
      <c r="D18" s="39">
        <v>475</v>
      </c>
      <c r="E18" s="204"/>
      <c r="F18" s="39">
        <v>801</v>
      </c>
      <c r="G18" s="39"/>
      <c r="H18" s="39">
        <v>475</v>
      </c>
      <c r="I18" s="25"/>
      <c r="J18" s="39">
        <v>801</v>
      </c>
    </row>
    <row r="19" spans="1:10" s="12" customFormat="1" ht="21.5" customHeight="1">
      <c r="A19" s="25" t="s">
        <v>197</v>
      </c>
      <c r="C19" s="25"/>
      <c r="D19" s="39"/>
      <c r="E19" s="204"/>
      <c r="F19" s="39"/>
      <c r="G19" s="39"/>
      <c r="H19" s="39"/>
      <c r="I19" s="25"/>
      <c r="J19" s="39"/>
    </row>
    <row r="20" spans="1:10" s="12" customFormat="1" ht="21.5" customHeight="1">
      <c r="A20" s="212" t="s">
        <v>190</v>
      </c>
      <c r="C20" s="25"/>
      <c r="D20" s="39">
        <v>1451</v>
      </c>
      <c r="E20" s="204"/>
      <c r="F20" s="39">
        <v>-17</v>
      </c>
      <c r="G20" s="39"/>
      <c r="H20" s="39">
        <v>1158</v>
      </c>
      <c r="I20" s="25"/>
      <c r="J20" s="39">
        <v>-17</v>
      </c>
    </row>
    <row r="21" spans="1:10" s="12" customFormat="1" ht="21.5" customHeight="1">
      <c r="A21" s="25" t="s">
        <v>198</v>
      </c>
      <c r="B21" s="203"/>
      <c r="C21" s="25"/>
      <c r="D21" s="39">
        <v>2266</v>
      </c>
      <c r="E21" s="201"/>
      <c r="F21" s="39">
        <v>1889</v>
      </c>
      <c r="G21" s="39"/>
      <c r="H21" s="39">
        <v>1972</v>
      </c>
      <c r="I21" s="25"/>
      <c r="J21" s="39">
        <v>1665</v>
      </c>
    </row>
    <row r="22" spans="1:10" s="12" customFormat="1" ht="21.5" customHeight="1">
      <c r="A22" s="25" t="s">
        <v>166</v>
      </c>
      <c r="B22" s="203"/>
      <c r="C22" s="25"/>
      <c r="D22" s="39">
        <v>-1928</v>
      </c>
      <c r="E22" s="201"/>
      <c r="F22" s="39">
        <v>0</v>
      </c>
      <c r="G22" s="39"/>
      <c r="H22" s="39">
        <v>-1928</v>
      </c>
      <c r="I22" s="25"/>
      <c r="J22" s="39">
        <v>0</v>
      </c>
    </row>
    <row r="23" spans="1:10" s="12" customFormat="1" ht="21.5" customHeight="1">
      <c r="A23" s="25" t="s">
        <v>84</v>
      </c>
      <c r="B23" s="203"/>
      <c r="C23" s="25"/>
      <c r="D23" s="205">
        <v>-341</v>
      </c>
      <c r="E23" s="201"/>
      <c r="F23" s="205">
        <v>-56</v>
      </c>
      <c r="G23" s="206"/>
      <c r="H23" s="205">
        <v>-341</v>
      </c>
      <c r="I23" s="25"/>
      <c r="J23" s="205">
        <v>-56</v>
      </c>
    </row>
    <row r="24" spans="1:10" s="12" customFormat="1" ht="21.5" customHeight="1">
      <c r="A24" s="25"/>
      <c r="B24" s="200"/>
      <c r="C24" s="25"/>
      <c r="D24" s="178">
        <f>SUM(D10:D23)</f>
        <v>90573</v>
      </c>
      <c r="E24" s="201"/>
      <c r="F24" s="178">
        <f>SUM(F10:F23)</f>
        <v>74908</v>
      </c>
      <c r="G24" s="206"/>
      <c r="H24" s="178">
        <f>SUM(H10:H23)</f>
        <v>86181</v>
      </c>
      <c r="I24" s="25"/>
      <c r="J24" s="178">
        <f>SUM(J10:J23)</f>
        <v>68867</v>
      </c>
    </row>
    <row r="25" spans="1:10" s="12" customFormat="1" ht="21.5" customHeight="1">
      <c r="A25" s="202" t="s">
        <v>78</v>
      </c>
      <c r="B25" s="200"/>
      <c r="C25" s="25"/>
      <c r="D25" s="39"/>
      <c r="E25" s="201"/>
      <c r="F25" s="39"/>
      <c r="G25" s="39"/>
      <c r="H25" s="39"/>
      <c r="I25" s="25"/>
      <c r="J25" s="39"/>
    </row>
    <row r="26" spans="1:10" s="12" customFormat="1" ht="21.5" customHeight="1">
      <c r="A26" s="25" t="s">
        <v>79</v>
      </c>
      <c r="B26" s="200"/>
      <c r="C26" s="25"/>
      <c r="D26" s="39">
        <v>7356</v>
      </c>
      <c r="E26" s="201"/>
      <c r="F26" s="39">
        <v>-24517</v>
      </c>
      <c r="G26" s="39"/>
      <c r="H26" s="39">
        <v>4702</v>
      </c>
      <c r="I26" s="25"/>
      <c r="J26" s="39">
        <v>-30930</v>
      </c>
    </row>
    <row r="27" spans="1:10" s="12" customFormat="1" ht="21.5" customHeight="1">
      <c r="A27" s="25" t="s">
        <v>91</v>
      </c>
      <c r="B27" s="200"/>
      <c r="C27" s="25"/>
      <c r="D27" s="39">
        <v>4229</v>
      </c>
      <c r="E27" s="201"/>
      <c r="F27" s="39">
        <v>-8639</v>
      </c>
      <c r="G27" s="39"/>
      <c r="H27" s="39">
        <v>6110</v>
      </c>
      <c r="I27" s="25"/>
      <c r="J27" s="39">
        <v>-9086</v>
      </c>
    </row>
    <row r="28" spans="1:10" s="12" customFormat="1" ht="21.5" customHeight="1">
      <c r="A28" s="25" t="s">
        <v>80</v>
      </c>
      <c r="B28" s="200"/>
      <c r="C28" s="25"/>
      <c r="D28" s="39">
        <v>17146</v>
      </c>
      <c r="E28" s="201"/>
      <c r="F28" s="39">
        <v>-44764</v>
      </c>
      <c r="G28" s="39"/>
      <c r="H28" s="39">
        <v>21634</v>
      </c>
      <c r="I28" s="25"/>
      <c r="J28" s="39">
        <v>-46305</v>
      </c>
    </row>
    <row r="29" spans="1:10" s="12" customFormat="1" ht="21.5" customHeight="1">
      <c r="A29" s="25" t="s">
        <v>10</v>
      </c>
      <c r="B29" s="200"/>
      <c r="C29" s="25"/>
      <c r="D29" s="39">
        <v>329</v>
      </c>
      <c r="E29" s="201"/>
      <c r="F29" s="39">
        <v>-449</v>
      </c>
      <c r="G29" s="39"/>
      <c r="H29" s="39">
        <v>324</v>
      </c>
      <c r="I29" s="25"/>
      <c r="J29" s="39">
        <v>-453</v>
      </c>
    </row>
    <row r="30" spans="1:10" s="12" customFormat="1" ht="21.5" customHeight="1">
      <c r="A30" s="25" t="s">
        <v>81</v>
      </c>
      <c r="B30" s="200"/>
      <c r="C30" s="25"/>
      <c r="D30" s="39">
        <v>-623</v>
      </c>
      <c r="E30" s="201"/>
      <c r="F30" s="39">
        <v>0</v>
      </c>
      <c r="G30" s="39"/>
      <c r="H30" s="39">
        <v>-620</v>
      </c>
      <c r="I30" s="25"/>
      <c r="J30" s="39">
        <v>0</v>
      </c>
    </row>
    <row r="31" spans="1:10" s="12" customFormat="1" ht="21.5" customHeight="1">
      <c r="A31" s="25" t="s">
        <v>22</v>
      </c>
      <c r="B31" s="200"/>
      <c r="C31" s="25"/>
      <c r="D31" s="39">
        <v>-12105</v>
      </c>
      <c r="E31" s="201"/>
      <c r="F31" s="39">
        <v>4082</v>
      </c>
      <c r="G31" s="39"/>
      <c r="H31" s="39">
        <v>-13027</v>
      </c>
      <c r="I31" s="25"/>
      <c r="J31" s="39">
        <v>7750</v>
      </c>
    </row>
    <row r="32" spans="1:10" s="12" customFormat="1" ht="21.5" customHeight="1">
      <c r="A32" s="25" t="s">
        <v>92</v>
      </c>
      <c r="B32" s="200"/>
      <c r="C32" s="25"/>
      <c r="D32" s="39">
        <v>4341</v>
      </c>
      <c r="E32" s="201"/>
      <c r="F32" s="39">
        <v>4397</v>
      </c>
      <c r="G32" s="39"/>
      <c r="H32" s="39">
        <v>683</v>
      </c>
      <c r="I32" s="25"/>
      <c r="J32" s="39">
        <v>8928</v>
      </c>
    </row>
    <row r="33" spans="1:10" s="12" customFormat="1" ht="21.5" customHeight="1">
      <c r="A33" s="25" t="s">
        <v>25</v>
      </c>
      <c r="B33" s="200"/>
      <c r="C33" s="25"/>
      <c r="D33" s="39">
        <v>-475</v>
      </c>
      <c r="E33" s="201"/>
      <c r="F33" s="39">
        <v>48</v>
      </c>
      <c r="G33" s="39"/>
      <c r="H33" s="39">
        <v>-475</v>
      </c>
      <c r="I33" s="25"/>
      <c r="J33" s="39">
        <v>0</v>
      </c>
    </row>
    <row r="34" spans="1:10" s="12" customFormat="1" ht="21.5" customHeight="1">
      <c r="A34" s="25" t="s">
        <v>93</v>
      </c>
      <c r="B34" s="200"/>
      <c r="C34" s="25"/>
      <c r="D34" s="39">
        <v>-376</v>
      </c>
      <c r="E34" s="201"/>
      <c r="F34" s="39">
        <v>0</v>
      </c>
      <c r="G34" s="39"/>
      <c r="H34" s="39">
        <v>-382</v>
      </c>
      <c r="I34" s="25"/>
      <c r="J34" s="39">
        <v>0</v>
      </c>
    </row>
    <row r="35" spans="1:10" s="12" customFormat="1" ht="21.5" customHeight="1">
      <c r="A35" s="25" t="s">
        <v>191</v>
      </c>
      <c r="B35" s="207"/>
      <c r="C35" s="208"/>
      <c r="D35" s="218">
        <f>SUM(D24:D34)</f>
        <v>110395</v>
      </c>
      <c r="E35" s="204"/>
      <c r="F35" s="218">
        <f>SUM(F24:F34)</f>
        <v>5066</v>
      </c>
      <c r="G35" s="206"/>
      <c r="H35" s="218">
        <f>SUM(H24:H34)</f>
        <v>105130</v>
      </c>
      <c r="I35" s="25"/>
      <c r="J35" s="218">
        <f>SUM(J24:J34)</f>
        <v>-1229</v>
      </c>
    </row>
    <row r="36" spans="1:10" s="12" customFormat="1" ht="21.5" customHeight="1">
      <c r="A36" s="25" t="s">
        <v>82</v>
      </c>
      <c r="B36" s="207"/>
      <c r="C36" s="208"/>
      <c r="D36" s="206">
        <v>-14250</v>
      </c>
      <c r="E36" s="204"/>
      <c r="F36" s="206">
        <v>-10050</v>
      </c>
      <c r="G36" s="206"/>
      <c r="H36" s="206">
        <v>-14250</v>
      </c>
      <c r="I36" s="25"/>
      <c r="J36" s="206">
        <v>-10050</v>
      </c>
    </row>
    <row r="37" spans="1:10" s="12" customFormat="1" ht="21.5" customHeight="1">
      <c r="A37" s="208" t="s">
        <v>192</v>
      </c>
      <c r="B37" s="207"/>
      <c r="C37" s="208"/>
      <c r="D37" s="219">
        <f>SUM(D35:D36)</f>
        <v>96145</v>
      </c>
      <c r="E37" s="209"/>
      <c r="F37" s="219">
        <f>SUM(F35:F36)</f>
        <v>-4984</v>
      </c>
      <c r="G37" s="210"/>
      <c r="H37" s="219">
        <f>SUM(H35:H36)</f>
        <v>90880</v>
      </c>
      <c r="I37" s="25"/>
      <c r="J37" s="219">
        <f>SUM(J35:J36)</f>
        <v>-11279</v>
      </c>
    </row>
    <row r="38" spans="1:10" s="12" customFormat="1" ht="21.5" customHeight="1">
      <c r="A38" s="25"/>
      <c r="B38" s="25"/>
      <c r="C38" s="25"/>
      <c r="D38" s="39"/>
      <c r="E38" s="201"/>
      <c r="F38" s="39"/>
      <c r="G38" s="201"/>
      <c r="H38" s="39"/>
      <c r="I38" s="25"/>
      <c r="J38" s="39"/>
    </row>
    <row r="39" spans="1:10" s="196" customFormat="1" ht="22.5" customHeight="1">
      <c r="A39" s="1" t="s">
        <v>151</v>
      </c>
      <c r="B39" s="193"/>
      <c r="C39" s="193"/>
      <c r="D39" s="198"/>
      <c r="E39" s="25"/>
      <c r="F39" s="198"/>
      <c r="G39" s="25"/>
      <c r="H39" s="39"/>
      <c r="I39" s="25"/>
      <c r="J39" s="39"/>
    </row>
    <row r="40" spans="1:10" s="196" customFormat="1" ht="22.5" customHeight="1">
      <c r="A40" s="197" t="s">
        <v>74</v>
      </c>
      <c r="B40" s="193"/>
      <c r="C40" s="193"/>
      <c r="D40" s="198"/>
      <c r="E40" s="25"/>
      <c r="F40" s="198"/>
      <c r="G40" s="25"/>
      <c r="H40" s="39"/>
      <c r="I40" s="25"/>
      <c r="J40" s="39"/>
    </row>
    <row r="41" spans="1:10" s="12" customFormat="1" ht="14.5" customHeight="1">
      <c r="A41" s="208"/>
      <c r="B41" s="25"/>
      <c r="C41" s="25"/>
      <c r="D41" s="198"/>
      <c r="E41" s="25"/>
      <c r="F41" s="198"/>
      <c r="G41" s="25"/>
      <c r="H41" s="39"/>
      <c r="I41" s="25"/>
      <c r="J41" s="39"/>
    </row>
    <row r="42" spans="1:10" s="42" customFormat="1" ht="22" customHeight="1">
      <c r="A42" s="9"/>
      <c r="B42" s="2"/>
      <c r="C42" s="84"/>
      <c r="D42" s="242" t="s">
        <v>0</v>
      </c>
      <c r="E42" s="242"/>
      <c r="F42" s="242"/>
      <c r="G42" s="14"/>
      <c r="H42" s="243" t="s">
        <v>1</v>
      </c>
      <c r="I42" s="243"/>
      <c r="J42" s="243"/>
    </row>
    <row r="43" spans="1:10" s="42" customFormat="1" ht="22" customHeight="1">
      <c r="A43" s="9"/>
      <c r="B43" s="2"/>
      <c r="C43" s="84"/>
      <c r="D43" s="248" t="s">
        <v>180</v>
      </c>
      <c r="E43" s="248"/>
      <c r="F43" s="248"/>
      <c r="G43" s="84"/>
      <c r="H43" s="248" t="s">
        <v>180</v>
      </c>
      <c r="I43" s="248"/>
      <c r="J43" s="248"/>
    </row>
    <row r="44" spans="1:10" s="42" customFormat="1" ht="22" customHeight="1">
      <c r="A44" s="27"/>
      <c r="B44" s="2"/>
      <c r="C44" s="84"/>
      <c r="D44" s="244" t="s">
        <v>177</v>
      </c>
      <c r="E44" s="244"/>
      <c r="F44" s="244"/>
      <c r="G44" s="14"/>
      <c r="H44" s="244" t="s">
        <v>177</v>
      </c>
      <c r="I44" s="244"/>
      <c r="J44" s="244"/>
    </row>
    <row r="45" spans="1:10" s="51" customFormat="1" ht="22" customHeight="1">
      <c r="A45" s="86"/>
      <c r="B45" s="16"/>
      <c r="C45" s="87"/>
      <c r="D45" s="17">
        <v>2568</v>
      </c>
      <c r="E45" s="17"/>
      <c r="F45" s="17">
        <v>2567</v>
      </c>
      <c r="G45" s="86"/>
      <c r="H45" s="17">
        <v>2568</v>
      </c>
      <c r="I45" s="17"/>
      <c r="J45" s="17">
        <v>2567</v>
      </c>
    </row>
    <row r="46" spans="1:10" s="42" customFormat="1" ht="22" customHeight="1">
      <c r="A46" s="21"/>
      <c r="B46" s="2"/>
      <c r="C46" s="88"/>
      <c r="D46" s="241" t="s">
        <v>112</v>
      </c>
      <c r="E46" s="241"/>
      <c r="F46" s="241"/>
      <c r="G46" s="241"/>
      <c r="H46" s="241"/>
      <c r="I46" s="241"/>
      <c r="J46" s="241"/>
    </row>
    <row r="47" spans="1:10" s="12" customFormat="1" ht="21" customHeight="1">
      <c r="A47" s="199" t="s">
        <v>83</v>
      </c>
      <c r="B47" s="200"/>
      <c r="C47" s="25"/>
      <c r="D47" s="39"/>
      <c r="E47" s="201"/>
      <c r="F47" s="39"/>
      <c r="G47" s="201"/>
      <c r="H47" s="39"/>
      <c r="I47" s="25"/>
      <c r="J47" s="39"/>
    </row>
    <row r="48" spans="1:10" s="12" customFormat="1" ht="21" customHeight="1">
      <c r="A48" s="25" t="s">
        <v>101</v>
      </c>
      <c r="B48" s="200"/>
      <c r="C48" s="25"/>
      <c r="D48" s="39">
        <v>-7870</v>
      </c>
      <c r="E48" s="201"/>
      <c r="F48" s="39">
        <v>-49705</v>
      </c>
      <c r="G48" s="201"/>
      <c r="H48" s="39">
        <v>-6827</v>
      </c>
      <c r="I48" s="25"/>
      <c r="J48" s="39">
        <v>-49632</v>
      </c>
    </row>
    <row r="49" spans="1:10" s="12" customFormat="1" ht="21" customHeight="1">
      <c r="A49" s="25" t="s">
        <v>102</v>
      </c>
      <c r="B49" s="200"/>
      <c r="C49" s="25"/>
      <c r="D49" s="39">
        <v>1928</v>
      </c>
      <c r="E49" s="201"/>
      <c r="F49" s="39">
        <v>0</v>
      </c>
      <c r="G49" s="201"/>
      <c r="H49" s="39">
        <v>1928</v>
      </c>
      <c r="I49" s="25"/>
      <c r="J49" s="39">
        <v>0</v>
      </c>
    </row>
    <row r="50" spans="1:10" s="12" customFormat="1" ht="21" customHeight="1">
      <c r="A50" s="25" t="s">
        <v>129</v>
      </c>
      <c r="B50" s="200"/>
      <c r="C50" s="25"/>
      <c r="D50" s="39">
        <v>0</v>
      </c>
      <c r="E50" s="201"/>
      <c r="F50" s="39">
        <v>-3868</v>
      </c>
      <c r="G50" s="201"/>
      <c r="H50" s="39">
        <v>0</v>
      </c>
      <c r="I50" s="25"/>
      <c r="J50" s="39">
        <v>-3868</v>
      </c>
    </row>
    <row r="51" spans="1:10" s="12" customFormat="1" ht="21" customHeight="1">
      <c r="A51" s="25" t="s">
        <v>84</v>
      </c>
      <c r="B51" s="203"/>
      <c r="C51" s="25"/>
      <c r="D51" s="39">
        <v>341</v>
      </c>
      <c r="E51" s="201"/>
      <c r="F51" s="39">
        <v>56</v>
      </c>
      <c r="G51" s="201"/>
      <c r="H51" s="39">
        <v>341</v>
      </c>
      <c r="I51" s="25"/>
      <c r="J51" s="39">
        <v>56</v>
      </c>
    </row>
    <row r="52" spans="1:10" s="12" customFormat="1" ht="21" customHeight="1">
      <c r="A52" s="208" t="s">
        <v>170</v>
      </c>
      <c r="B52" s="207"/>
      <c r="C52" s="208"/>
      <c r="D52" s="219">
        <f>SUM(D48:D51)</f>
        <v>-5601</v>
      </c>
      <c r="E52" s="209"/>
      <c r="F52" s="219">
        <f>SUM(F48:F51)</f>
        <v>-53517</v>
      </c>
      <c r="G52" s="211"/>
      <c r="H52" s="219">
        <f>SUM(H48:H51)</f>
        <v>-4558</v>
      </c>
      <c r="I52" s="25"/>
      <c r="J52" s="219">
        <f>SUM(J48:J51)</f>
        <v>-53444</v>
      </c>
    </row>
    <row r="53" spans="1:10" s="12" customFormat="1" ht="14.5" customHeight="1">
      <c r="A53" s="208"/>
      <c r="B53" s="207"/>
      <c r="C53" s="208"/>
      <c r="D53" s="210"/>
      <c r="E53" s="209"/>
      <c r="F53" s="210"/>
      <c r="G53" s="211"/>
      <c r="H53" s="210"/>
      <c r="I53" s="25"/>
      <c r="J53" s="210"/>
    </row>
    <row r="54" spans="1:10" s="12" customFormat="1" ht="21" customHeight="1">
      <c r="A54" s="199" t="s">
        <v>85</v>
      </c>
      <c r="B54" s="200"/>
      <c r="C54" s="25"/>
      <c r="D54" s="39"/>
      <c r="E54" s="201"/>
      <c r="F54" s="39"/>
      <c r="G54" s="201"/>
      <c r="H54" s="39"/>
      <c r="I54" s="25"/>
      <c r="J54" s="39"/>
    </row>
    <row r="55" spans="1:10" s="12" customFormat="1" ht="21" customHeight="1">
      <c r="A55" s="25" t="s">
        <v>105</v>
      </c>
      <c r="B55" s="200"/>
      <c r="C55" s="25"/>
      <c r="D55" s="213">
        <v>0</v>
      </c>
      <c r="E55" s="201"/>
      <c r="F55" s="213">
        <v>200601</v>
      </c>
      <c r="G55" s="201"/>
      <c r="H55" s="213">
        <v>0</v>
      </c>
      <c r="I55" s="25"/>
      <c r="J55" s="213">
        <v>200601</v>
      </c>
    </row>
    <row r="56" spans="1:10" s="12" customFormat="1" ht="21" customHeight="1">
      <c r="A56" s="25" t="s">
        <v>86</v>
      </c>
      <c r="C56" s="25"/>
      <c r="D56" s="39">
        <v>372045</v>
      </c>
      <c r="E56" s="201"/>
      <c r="F56" s="39">
        <v>558370</v>
      </c>
      <c r="G56" s="201"/>
      <c r="H56" s="39">
        <v>372045</v>
      </c>
      <c r="I56" s="25"/>
      <c r="J56" s="39">
        <v>558370</v>
      </c>
    </row>
    <row r="57" spans="1:10" s="12" customFormat="1" ht="21" customHeight="1">
      <c r="A57" s="25" t="s">
        <v>106</v>
      </c>
      <c r="B57" s="200"/>
      <c r="C57" s="25"/>
      <c r="D57" s="39">
        <v>-404625</v>
      </c>
      <c r="E57" s="201"/>
      <c r="F57" s="39">
        <v>-451500</v>
      </c>
      <c r="G57" s="201"/>
      <c r="H57" s="39">
        <v>-404625</v>
      </c>
      <c r="I57" s="25"/>
      <c r="J57" s="39">
        <v>-451500</v>
      </c>
    </row>
    <row r="58" spans="1:10" s="12" customFormat="1" ht="21" customHeight="1">
      <c r="A58" s="25" t="s">
        <v>146</v>
      </c>
      <c r="B58" s="200"/>
      <c r="C58" s="25"/>
      <c r="D58" s="39">
        <v>0</v>
      </c>
      <c r="E58" s="201"/>
      <c r="F58" s="39">
        <v>35601</v>
      </c>
      <c r="G58" s="201"/>
      <c r="H58" s="39">
        <v>0</v>
      </c>
      <c r="I58" s="25"/>
      <c r="J58" s="39">
        <v>35601</v>
      </c>
    </row>
    <row r="59" spans="1:10" s="12" customFormat="1" ht="21" customHeight="1">
      <c r="A59" s="25" t="s">
        <v>107</v>
      </c>
      <c r="B59" s="200"/>
      <c r="C59" s="25"/>
      <c r="D59" s="39">
        <v>-52152</v>
      </c>
      <c r="E59" s="201"/>
      <c r="F59" s="39">
        <v>-70020</v>
      </c>
      <c r="G59" s="201"/>
      <c r="H59" s="39">
        <v>-52152</v>
      </c>
      <c r="I59" s="25"/>
      <c r="J59" s="39">
        <v>-70020</v>
      </c>
    </row>
    <row r="60" spans="1:10" s="12" customFormat="1" ht="21" customHeight="1">
      <c r="A60" s="25" t="s">
        <v>147</v>
      </c>
      <c r="B60" s="200"/>
      <c r="C60" s="25"/>
      <c r="D60" s="39"/>
      <c r="E60" s="201"/>
      <c r="F60" s="39"/>
      <c r="G60" s="201"/>
      <c r="H60" s="39"/>
      <c r="I60" s="25"/>
      <c r="J60" s="39"/>
    </row>
    <row r="61" spans="1:10" s="12" customFormat="1" ht="21" customHeight="1">
      <c r="A61" s="212" t="s">
        <v>148</v>
      </c>
      <c r="B61" s="200"/>
      <c r="C61" s="25"/>
      <c r="D61" s="39">
        <v>0</v>
      </c>
      <c r="E61" s="201"/>
      <c r="F61" s="39">
        <v>-156</v>
      </c>
      <c r="G61" s="201"/>
      <c r="H61" s="39">
        <v>0</v>
      </c>
      <c r="I61" s="25"/>
      <c r="J61" s="39">
        <v>-156</v>
      </c>
    </row>
    <row r="62" spans="1:10" s="12" customFormat="1" ht="21" customHeight="1">
      <c r="A62" s="25" t="s">
        <v>100</v>
      </c>
      <c r="B62" s="203"/>
      <c r="C62" s="25"/>
      <c r="D62" s="39">
        <v>-4977</v>
      </c>
      <c r="E62" s="201"/>
      <c r="F62" s="39">
        <v>-3288</v>
      </c>
      <c r="G62" s="201"/>
      <c r="H62" s="39">
        <v>-1935</v>
      </c>
      <c r="I62" s="25"/>
      <c r="J62" s="39">
        <v>-1611</v>
      </c>
    </row>
    <row r="63" spans="1:10" s="12" customFormat="1" ht="21" customHeight="1">
      <c r="A63" s="25" t="s">
        <v>149</v>
      </c>
      <c r="B63" s="203"/>
      <c r="C63" s="25"/>
      <c r="D63" s="39">
        <v>-1126</v>
      </c>
      <c r="E63" s="201"/>
      <c r="F63" s="39">
        <v>0</v>
      </c>
      <c r="G63" s="201"/>
      <c r="H63" s="39">
        <v>-1126</v>
      </c>
      <c r="I63" s="25"/>
      <c r="J63" s="39">
        <v>0</v>
      </c>
    </row>
    <row r="64" spans="1:10" s="12" customFormat="1" ht="21" customHeight="1">
      <c r="A64" s="25" t="s">
        <v>87</v>
      </c>
      <c r="B64" s="203"/>
      <c r="C64" s="25"/>
      <c r="D64" s="39">
        <v>-13346</v>
      </c>
      <c r="E64" s="201"/>
      <c r="F64" s="39">
        <v>-16572</v>
      </c>
      <c r="G64" s="201"/>
      <c r="H64" s="39">
        <v>-12678</v>
      </c>
      <c r="I64" s="25"/>
      <c r="J64" s="39">
        <v>-16019</v>
      </c>
    </row>
    <row r="65" spans="1:10" s="12" customFormat="1" ht="21" customHeight="1">
      <c r="A65" s="208" t="s">
        <v>167</v>
      </c>
      <c r="B65" s="207"/>
      <c r="C65" s="208"/>
      <c r="D65" s="219">
        <f>SUM(D55:D64)</f>
        <v>-104181</v>
      </c>
      <c r="E65" s="209"/>
      <c r="F65" s="219">
        <f>SUM(F55:F64)</f>
        <v>253036</v>
      </c>
      <c r="G65" s="211"/>
      <c r="H65" s="219">
        <f>SUM(H55:H64)</f>
        <v>-100471</v>
      </c>
      <c r="I65" s="25"/>
      <c r="J65" s="219">
        <f>SUM(J55:J64)</f>
        <v>255266</v>
      </c>
    </row>
    <row r="66" spans="1:10" s="12" customFormat="1" ht="14.5" customHeight="1">
      <c r="A66" s="25"/>
      <c r="B66" s="200"/>
      <c r="C66" s="25"/>
      <c r="D66" s="39"/>
      <c r="E66" s="201"/>
      <c r="F66" s="39"/>
      <c r="G66" s="201"/>
      <c r="H66" s="39"/>
      <c r="I66" s="25"/>
      <c r="J66" s="39"/>
    </row>
    <row r="67" spans="1:10" s="12" customFormat="1" ht="21" customHeight="1">
      <c r="A67" s="25" t="s">
        <v>168</v>
      </c>
      <c r="B67" s="200"/>
      <c r="C67" s="25"/>
      <c r="D67" s="32"/>
      <c r="F67" s="32"/>
      <c r="H67" s="32"/>
      <c r="J67" s="32"/>
    </row>
    <row r="68" spans="1:10" s="12" customFormat="1" ht="21" customHeight="1">
      <c r="A68" s="212" t="s">
        <v>127</v>
      </c>
      <c r="B68" s="200"/>
      <c r="C68" s="25"/>
      <c r="D68" s="178">
        <v>-13637</v>
      </c>
      <c r="E68" s="39"/>
      <c r="F68" s="178">
        <v>194535</v>
      </c>
      <c r="G68" s="39"/>
      <c r="H68" s="178">
        <v>-14149</v>
      </c>
      <c r="I68" s="39"/>
      <c r="J68" s="178">
        <v>190543</v>
      </c>
    </row>
    <row r="69" spans="1:10" s="12" customFormat="1" ht="21" customHeight="1">
      <c r="A69" s="25" t="s">
        <v>88</v>
      </c>
      <c r="B69" s="200"/>
      <c r="C69" s="25"/>
      <c r="D69" s="32"/>
      <c r="F69" s="32"/>
      <c r="H69" s="32"/>
      <c r="J69" s="32"/>
    </row>
    <row r="70" spans="1:10" s="12" customFormat="1" ht="21" customHeight="1">
      <c r="A70" s="212" t="s">
        <v>128</v>
      </c>
      <c r="B70" s="200"/>
      <c r="C70" s="25"/>
      <c r="D70" s="214">
        <v>-25</v>
      </c>
      <c r="E70" s="204"/>
      <c r="F70" s="214">
        <v>-1797</v>
      </c>
      <c r="G70" s="201"/>
      <c r="H70" s="205">
        <v>4</v>
      </c>
      <c r="I70" s="25"/>
      <c r="J70" s="205">
        <v>-5</v>
      </c>
    </row>
    <row r="71" spans="1:10" s="12" customFormat="1" ht="21" customHeight="1">
      <c r="A71" s="208" t="s">
        <v>168</v>
      </c>
      <c r="B71" s="207"/>
      <c r="C71" s="208"/>
      <c r="D71" s="220">
        <f>SUM(D68:D70)</f>
        <v>-13662</v>
      </c>
      <c r="E71" s="215"/>
      <c r="F71" s="220">
        <f>SUM(F68:F70)</f>
        <v>192738</v>
      </c>
      <c r="G71" s="215"/>
      <c r="H71" s="220">
        <f>SUM(H68:H70)</f>
        <v>-14145</v>
      </c>
      <c r="I71" s="215"/>
      <c r="J71" s="220">
        <f>SUM(J68:J70)</f>
        <v>190538</v>
      </c>
    </row>
    <row r="72" spans="1:10" s="12" customFormat="1" ht="21" customHeight="1">
      <c r="A72" s="25" t="s">
        <v>89</v>
      </c>
      <c r="B72" s="200"/>
      <c r="C72" s="25"/>
      <c r="D72" s="221">
        <v>143866</v>
      </c>
      <c r="E72" s="204"/>
      <c r="F72" s="205">
        <v>24642</v>
      </c>
      <c r="G72" s="204"/>
      <c r="H72" s="221">
        <v>133977</v>
      </c>
      <c r="I72" s="25"/>
      <c r="J72" s="205">
        <v>14307</v>
      </c>
    </row>
    <row r="73" spans="1:10" s="12" customFormat="1" ht="21" customHeight="1" thickBot="1">
      <c r="A73" s="208" t="s">
        <v>188</v>
      </c>
      <c r="B73" s="203"/>
      <c r="C73" s="208"/>
      <c r="D73" s="222">
        <f>SUM(D71:D72)</f>
        <v>130204</v>
      </c>
      <c r="E73" s="209"/>
      <c r="F73" s="222">
        <f>SUM(F71:F72)</f>
        <v>217380</v>
      </c>
      <c r="G73" s="211"/>
      <c r="H73" s="222">
        <f>SUM(H71:H72)</f>
        <v>119832</v>
      </c>
      <c r="I73" s="25"/>
      <c r="J73" s="222">
        <f>SUM(J71:J72)</f>
        <v>204845</v>
      </c>
    </row>
    <row r="74" spans="1:10" s="12" customFormat="1" ht="14.5" customHeight="1" thickTop="1">
      <c r="A74" s="25"/>
      <c r="B74" s="200"/>
      <c r="C74" s="25"/>
      <c r="D74" s="39"/>
      <c r="E74" s="201"/>
      <c r="F74" s="39"/>
      <c r="G74" s="201"/>
      <c r="H74" s="39"/>
      <c r="I74" s="25"/>
      <c r="J74" s="39"/>
    </row>
    <row r="75" spans="1:10" s="12" customFormat="1" ht="21" customHeight="1">
      <c r="A75" s="199" t="s">
        <v>130</v>
      </c>
      <c r="B75" s="200"/>
      <c r="C75" s="25"/>
      <c r="D75" s="39"/>
      <c r="E75" s="216"/>
      <c r="F75" s="39"/>
      <c r="G75" s="216"/>
      <c r="H75" s="39"/>
      <c r="I75" s="25"/>
      <c r="J75" s="39"/>
    </row>
    <row r="76" spans="1:10" s="12" customFormat="1" ht="21" customHeight="1">
      <c r="A76" s="12" t="s">
        <v>134</v>
      </c>
      <c r="B76" s="200"/>
      <c r="C76" s="25"/>
      <c r="D76" s="39">
        <v>26962</v>
      </c>
      <c r="E76" s="216"/>
      <c r="F76" s="39">
        <v>28104</v>
      </c>
      <c r="G76" s="216"/>
      <c r="H76" s="39">
        <v>26962</v>
      </c>
      <c r="I76" s="25"/>
      <c r="J76" s="39">
        <v>28104</v>
      </c>
    </row>
    <row r="77" spans="1:10" s="12" customFormat="1" ht="21" customHeight="1">
      <c r="A77" s="25" t="s">
        <v>133</v>
      </c>
      <c r="B77" s="200"/>
      <c r="C77" s="25"/>
      <c r="D77" s="39">
        <v>25443</v>
      </c>
      <c r="E77" s="39"/>
      <c r="F77" s="39">
        <v>0</v>
      </c>
      <c r="G77" s="39"/>
      <c r="H77" s="39">
        <v>24174</v>
      </c>
      <c r="I77" s="39"/>
      <c r="J77" s="39">
        <v>0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D46:J46"/>
    <mergeCell ref="D44:F44"/>
    <mergeCell ref="H44:J44"/>
    <mergeCell ref="D4:F4"/>
    <mergeCell ref="H4:J4"/>
    <mergeCell ref="D5:F5"/>
    <mergeCell ref="H5:J5"/>
    <mergeCell ref="D6:F6"/>
    <mergeCell ref="H6:J6"/>
    <mergeCell ref="D8:J8"/>
    <mergeCell ref="D42:F42"/>
    <mergeCell ref="H42:J42"/>
    <mergeCell ref="D43:F43"/>
    <mergeCell ref="H43:J43"/>
  </mergeCells>
  <printOptions horizontalCentered="1"/>
  <pageMargins left="0.6" right="0.5" top="0.48" bottom="0.4" header="0.5" footer="0.4"/>
  <pageSetup paperSize="9" scale="91" firstPageNumber="14" fitToHeight="0" orientation="portrait" useFirstPageNumber="1" r:id="rId1"/>
  <headerFooter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38" max="16383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B112AF-98F6-4A02-BE95-26A09431D25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6ba49b0-bcda-4796-8236-5b5cc1493ace"/>
    <ds:schemaRef ds:uri="4243d5be-521d-4052-81ca-f0f31ea6f2da"/>
  </ds:schemaRefs>
</ds:datastoreItem>
</file>

<file path=customXml/itemProps2.xml><?xml version="1.0" encoding="utf-8"?>
<ds:datastoreItem xmlns:ds="http://schemas.openxmlformats.org/officeDocument/2006/customXml" ds:itemID="{8A93B46B-93AD-4CF4-9EA3-AC7D6CD0C5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BA54E9-21F9-4C8D-92DA-0DD67FCC2D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3-5</vt:lpstr>
      <vt:lpstr>PL 6-7</vt:lpstr>
      <vt:lpstr>PL 8-9</vt:lpstr>
      <vt:lpstr>SH 10</vt:lpstr>
      <vt:lpstr>SH 11</vt:lpstr>
      <vt:lpstr>SH 12</vt:lpstr>
      <vt:lpstr>SH 13</vt:lpstr>
      <vt:lpstr>CF 14-15</vt:lpstr>
      <vt:lpstr>'BS 3-5'!Print_Area</vt:lpstr>
      <vt:lpstr>'CF 14-15'!Print_Area</vt:lpstr>
      <vt:lpstr>'PL 6-7'!Print_Area</vt:lpstr>
      <vt:lpstr>'PL 8-9'!Print_Area</vt:lpstr>
      <vt:lpstr>'SH 10'!Print_Area</vt:lpstr>
      <vt:lpstr>'SH 11'!Print_Area</vt:lpstr>
      <vt:lpstr>'SH 12'!Print_Area</vt:lpstr>
      <vt:lpstr>'SH 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Sirikul, Aromprasert</dc:creator>
  <cp:lastModifiedBy>Kanvara, Pochanatsrichai</cp:lastModifiedBy>
  <cp:lastPrinted>2025-10-30T07:22:53Z</cp:lastPrinted>
  <dcterms:created xsi:type="dcterms:W3CDTF">2019-05-07T03:53:55Z</dcterms:created>
  <dcterms:modified xsi:type="dcterms:W3CDTF">2025-11-10T03:51:22Z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