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r\2025\Q2'25\ส่งลูกค้า\FS ส่งลูกค้า\"/>
    </mc:Choice>
  </mc:AlternateContent>
  <xr:revisionPtr revIDLastSave="0" documentId="13_ncr:1_{D4B42322-A6D9-4823-8BFD-E1D70BECF3CE}" xr6:coauthVersionLast="47" xr6:coauthVersionMax="47" xr10:uidLastSave="{00000000-0000-0000-0000-000000000000}"/>
  <bookViews>
    <workbookView xWindow="-120" yWindow="-120" windowWidth="20730" windowHeight="11160" tabRatio="799" xr2:uid="{00000000-000D-0000-FFFF-FFFF00000000}"/>
  </bookViews>
  <sheets>
    <sheet name="ENG_FS" sheetId="6" r:id="rId1"/>
    <sheet name="ENG_PL" sheetId="7" r:id="rId2"/>
    <sheet name="ENG_SE" sheetId="8" r:id="rId3"/>
    <sheet name="ENG_CF" sheetId="9" r:id="rId4"/>
  </sheets>
  <definedNames>
    <definedName name="OLE_LINK7" localSheetId="3">ENG_CF!#REF!</definedName>
    <definedName name="OLE_LINK7" localSheetId="0">ENG_FS!#REF!</definedName>
    <definedName name="OLE_LINK7" localSheetId="1">ENG_PL!#REF!</definedName>
    <definedName name="_xlnm.Print_Area" localSheetId="3">ENG_CF!$A$1:$H$86</definedName>
    <definedName name="_xlnm.Print_Area" localSheetId="0">ENG_FS!$A$1:$M$80</definedName>
    <definedName name="_xlnm.Print_Area" localSheetId="1">ENG_PL!$A$1:$I$92</definedName>
    <definedName name="_xlnm.Print_Area" localSheetId="2">ENG_SE!$A$1:$L$25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7" i="7" l="1"/>
  <c r="L21" i="8" l="1"/>
  <c r="L11" i="8" l="1"/>
  <c r="A3" i="8"/>
  <c r="I69" i="7" l="1"/>
  <c r="I71" i="7" s="1"/>
  <c r="I75" i="7" s="1"/>
  <c r="I79" i="7" s="1"/>
  <c r="G61" i="7"/>
  <c r="I61" i="7"/>
  <c r="G69" i="7"/>
  <c r="G71" i="7" l="1"/>
  <c r="G75" i="7" s="1"/>
  <c r="G79" i="7" s="1"/>
  <c r="I86" i="7"/>
  <c r="G86" i="7" l="1"/>
  <c r="H51" i="9" l="1"/>
  <c r="F51" i="9"/>
  <c r="A80" i="6"/>
  <c r="A46" i="7"/>
  <c r="A92" i="7" s="1"/>
  <c r="A25" i="8"/>
  <c r="A86" i="9"/>
  <c r="L20" i="8"/>
  <c r="M43" i="6"/>
  <c r="K43" i="6"/>
  <c r="I43" i="6"/>
  <c r="G43" i="6"/>
  <c r="I56" i="6" l="1"/>
  <c r="I64" i="6"/>
  <c r="I20" i="6"/>
  <c r="I30" i="6"/>
  <c r="I66" i="6" l="1"/>
  <c r="I32" i="6"/>
  <c r="I76" i="6" l="1"/>
  <c r="I78" i="6" s="1"/>
  <c r="H13" i="8" l="1"/>
  <c r="D13" i="8"/>
  <c r="F13" i="8"/>
  <c r="L10" i="8"/>
  <c r="G20" i="6" l="1"/>
  <c r="G64" i="6"/>
  <c r="G56" i="6"/>
  <c r="G30" i="6"/>
  <c r="G66" i="6" l="1"/>
  <c r="G32" i="6"/>
  <c r="H23" i="8" l="1"/>
  <c r="F23" i="8"/>
  <c r="D23" i="8"/>
  <c r="G70" i="8" l="1"/>
  <c r="I70" i="8"/>
  <c r="A3" i="9"/>
  <c r="A45" i="9" s="1"/>
  <c r="M45" i="6"/>
  <c r="A1" i="7"/>
  <c r="A35" i="6"/>
  <c r="A36" i="6"/>
  <c r="A37" i="6"/>
  <c r="H73" i="9" l="1"/>
  <c r="F73" i="9"/>
  <c r="A1" i="8"/>
  <c r="A1" i="9" s="1"/>
  <c r="A43" i="9" s="1"/>
  <c r="G23" i="7"/>
  <c r="I23" i="7"/>
  <c r="G15" i="7"/>
  <c r="I15" i="7"/>
  <c r="H59" i="9"/>
  <c r="K20" i="6"/>
  <c r="M56" i="6"/>
  <c r="M20" i="6"/>
  <c r="M64" i="6"/>
  <c r="M30" i="6"/>
  <c r="K64" i="6"/>
  <c r="K56" i="6"/>
  <c r="K30" i="6"/>
  <c r="H42" i="9"/>
  <c r="J23" i="8" l="1"/>
  <c r="G25" i="7"/>
  <c r="G29" i="7" s="1"/>
  <c r="M66" i="6"/>
  <c r="M32" i="6"/>
  <c r="K32" i="6"/>
  <c r="I25" i="7"/>
  <c r="K66" i="6"/>
  <c r="I29" i="7" l="1"/>
  <c r="I33" i="7" s="1"/>
  <c r="I40" i="7" s="1"/>
  <c r="G33" i="7"/>
  <c r="G40" i="7" s="1"/>
  <c r="J13" i="8" l="1"/>
  <c r="F59" i="9"/>
  <c r="F42" i="9"/>
  <c r="L12" i="8" l="1"/>
  <c r="L13" i="8" s="1"/>
  <c r="G76" i="6"/>
  <c r="G78" i="6" s="1"/>
  <c r="H32" i="9"/>
  <c r="L22" i="8"/>
  <c r="L23" i="8" s="1"/>
  <c r="F32" i="9"/>
  <c r="F34" i="9" l="1"/>
  <c r="H34" i="9"/>
  <c r="F61" i="9" l="1"/>
  <c r="M76" i="6"/>
  <c r="H61" i="9"/>
  <c r="H65" i="9" l="1"/>
  <c r="F65" i="9"/>
  <c r="K76" i="6"/>
  <c r="M78" i="6"/>
  <c r="K78" i="6" l="1"/>
</calcChain>
</file>

<file path=xl/sharedStrings.xml><?xml version="1.0" encoding="utf-8"?>
<sst xmlns="http://schemas.openxmlformats.org/spreadsheetml/2006/main" count="273" uniqueCount="179">
  <si>
    <t>-</t>
  </si>
  <si>
    <t>Cash and cash equivalents</t>
  </si>
  <si>
    <t>Inventories</t>
  </si>
  <si>
    <t>Deferred tax assets</t>
  </si>
  <si>
    <t>Trade and other payables</t>
  </si>
  <si>
    <t>Income tax payable</t>
  </si>
  <si>
    <t>Liability for post-employment benefits</t>
  </si>
  <si>
    <t>Expenses on post-employment benefits</t>
  </si>
  <si>
    <t>Interest income</t>
  </si>
  <si>
    <t>Interest expense</t>
  </si>
  <si>
    <t>Income tax paid</t>
  </si>
  <si>
    <t>Proceeds from sales of equipment</t>
  </si>
  <si>
    <t>Interest received</t>
  </si>
  <si>
    <t>Interest paid</t>
  </si>
  <si>
    <t>Other non-current assets</t>
  </si>
  <si>
    <t>Additions to plant and equipment</t>
  </si>
  <si>
    <t>Intangible assets - net</t>
  </si>
  <si>
    <t>STATEMENTS OF FINANCIAL POSITION</t>
  </si>
  <si>
    <t>ASSETS</t>
  </si>
  <si>
    <t>CURRENT ASSETS</t>
  </si>
  <si>
    <t xml:space="preserve">Trade and other receivables </t>
  </si>
  <si>
    <t>Related parties</t>
  </si>
  <si>
    <t>Note</t>
  </si>
  <si>
    <t xml:space="preserve">Inventories </t>
  </si>
  <si>
    <t>Biological assets</t>
  </si>
  <si>
    <t>Total Current Assets</t>
  </si>
  <si>
    <t>NON-CURRENT ASSETS</t>
  </si>
  <si>
    <t>Property, plant and equipment - net</t>
  </si>
  <si>
    <t>Total Non-Current Assets</t>
  </si>
  <si>
    <t>TOTAL ASSETS</t>
  </si>
  <si>
    <t>LIABILITIES AND SHAREHOLDERS’ EQUITY</t>
  </si>
  <si>
    <t>CURRENT LIABILITIES</t>
  </si>
  <si>
    <t>Other parties</t>
  </si>
  <si>
    <t>Total Current Liabilities</t>
  </si>
  <si>
    <t>NON-CURRENT LIABILITIES</t>
  </si>
  <si>
    <t>Total Non-Current Liabilities</t>
  </si>
  <si>
    <t xml:space="preserve">Total Liabilities </t>
  </si>
  <si>
    <t>SHAREHOLDERS’ EQUITY</t>
  </si>
  <si>
    <t>Retained earnings</t>
  </si>
  <si>
    <t>Appropriated for legal reserve</t>
  </si>
  <si>
    <t>Unappropriated</t>
  </si>
  <si>
    <t>Total Shareholders’ Equity</t>
  </si>
  <si>
    <t>TOTAL LIABILITIES AND SHAREHOLDERS’ EQUITY</t>
  </si>
  <si>
    <t>STATEMENTS OF COMPREHENSIVE INCOME</t>
  </si>
  <si>
    <t xml:space="preserve">REVENUES </t>
  </si>
  <si>
    <t>Other income</t>
  </si>
  <si>
    <t>Total Revenues</t>
  </si>
  <si>
    <t xml:space="preserve">EXPENSES </t>
  </si>
  <si>
    <t>Cost of sales</t>
  </si>
  <si>
    <t>Administrative expenses</t>
  </si>
  <si>
    <t>Total Expenses</t>
  </si>
  <si>
    <t>Retained Earnings</t>
  </si>
  <si>
    <t>Share Capital</t>
  </si>
  <si>
    <t>Appropriated</t>
  </si>
  <si>
    <t>for</t>
  </si>
  <si>
    <t>Legal Reserve</t>
  </si>
  <si>
    <t>Total</t>
  </si>
  <si>
    <t xml:space="preserve">Shareholders’ </t>
  </si>
  <si>
    <t>Equity</t>
  </si>
  <si>
    <t>STATEMENTS OF CASH FLOWS</t>
  </si>
  <si>
    <t>CASH FLOWS FROM OPERATING ACTIVITIES</t>
  </si>
  <si>
    <t>Adjustments</t>
  </si>
  <si>
    <t>Depreciation and amortization</t>
  </si>
  <si>
    <t>Decrease (increase) in operating assets</t>
  </si>
  <si>
    <t>Increase (decrease) in operating liabilities</t>
  </si>
  <si>
    <t>STATEMENTS OF CASH FLOWS (Continued)</t>
  </si>
  <si>
    <t>CASH FLOWS FROM FINANCING ACTIVITIES</t>
  </si>
  <si>
    <t>Dividends paid</t>
  </si>
  <si>
    <t>Supplementary disclosures of cash flow information:</t>
  </si>
  <si>
    <t>Cash in hand</t>
  </si>
  <si>
    <t>Current accounts at banks</t>
  </si>
  <si>
    <t>Savings deposits at banks</t>
  </si>
  <si>
    <t>b. Non-cash transactions:</t>
  </si>
  <si>
    <t>Transfer of biological assets to inventiories</t>
  </si>
  <si>
    <t>Distribution costs</t>
  </si>
  <si>
    <t>Gain on valuation of biological assets</t>
  </si>
  <si>
    <t>Increase in restricted deposits at banks</t>
  </si>
  <si>
    <t>CASH FLOWS FROM INVESTING ACTIVITIES</t>
  </si>
  <si>
    <t>STATEMENTS OF CHANGES IN SHAREHOLDERS’ EQUITY</t>
  </si>
  <si>
    <t>Additions to intangible assets</t>
  </si>
  <si>
    <t>PROFIT BEFORE  INCOME TAX EXPENSE</t>
  </si>
  <si>
    <t>Paid-up</t>
  </si>
  <si>
    <t>Loss on written-off assets</t>
  </si>
  <si>
    <t>Interest on loans capitalized as cost of fixed assets</t>
  </si>
  <si>
    <t>Premium on shares</t>
  </si>
  <si>
    <t xml:space="preserve">Premium </t>
  </si>
  <si>
    <t>on Shares</t>
  </si>
  <si>
    <t>Share capital - common shares, Baht 0.50 par value</t>
  </si>
  <si>
    <t>Issued and Fully</t>
  </si>
  <si>
    <t>Right-of-use assets - net</t>
  </si>
  <si>
    <t>Current portion of lease liabilities</t>
  </si>
  <si>
    <t>Lease liabilities - net</t>
  </si>
  <si>
    <t>Debentures - net</t>
  </si>
  <si>
    <t>Sales</t>
  </si>
  <si>
    <t>Profit from Operating Activities</t>
  </si>
  <si>
    <t>Finance Costs</t>
  </si>
  <si>
    <t>Income Tax Expense</t>
  </si>
  <si>
    <t xml:space="preserve">Item that will not be reclassified subsequently to profit or loss </t>
  </si>
  <si>
    <t>Payments of lease liabilities</t>
  </si>
  <si>
    <t>Net Cash Flows Used in Investing Activities</t>
  </si>
  <si>
    <t>Other current financial liabilities</t>
  </si>
  <si>
    <t>Dividends payable</t>
  </si>
  <si>
    <t>Restricted deposits at banks</t>
  </si>
  <si>
    <t>Current portion of long-term borrowings from financial institutions</t>
  </si>
  <si>
    <t>Current portion of debentures</t>
  </si>
  <si>
    <t>Long-term borrowings from financial institutions - net</t>
  </si>
  <si>
    <t>Loss on exchange rate</t>
  </si>
  <si>
    <t>Loss (reversal of loss) on purchase commitment of inventories</t>
  </si>
  <si>
    <t xml:space="preserve">Income tax expense </t>
  </si>
  <si>
    <t>NET INCREASE (DECREASE) IN CASH AND CASH EQUIVALENTS</t>
  </si>
  <si>
    <t>Increase in right-of-use assets and lease liabilities from the new leases</t>
  </si>
  <si>
    <t>Short-term borrowings from financial institutions</t>
  </si>
  <si>
    <t>Deferred tax liabilities</t>
  </si>
  <si>
    <t>Issued and fully paid-up share capital - 1,847,789,748 shares, Baht 0.50 par value</t>
  </si>
  <si>
    <t>Gain on valuation of fair value of derivatives</t>
  </si>
  <si>
    <t>Net cash flows provided by operations</t>
  </si>
  <si>
    <t>Other current financial assets</t>
  </si>
  <si>
    <t>Employee benefits paid</t>
  </si>
  <si>
    <t>The Company Only</t>
  </si>
  <si>
    <t>Consolidated</t>
  </si>
  <si>
    <t>Investment in subsidiary accounted for using the cost method</t>
  </si>
  <si>
    <t>Gain on exchange rate</t>
  </si>
  <si>
    <t>NORTH EAST RUBBER PUBLIC COMPANY LIMITED AND ITS SUBSIDIARY</t>
  </si>
  <si>
    <t>Consolidated and</t>
  </si>
  <si>
    <t>Loss on valuation of fair value of derivatives</t>
  </si>
  <si>
    <t>Repayments of long-term borrowings from financial institutions</t>
  </si>
  <si>
    <t>(Unaudited)</t>
  </si>
  <si>
    <t>(Reviewed)</t>
  </si>
  <si>
    <t>(Audited)</t>
  </si>
  <si>
    <t>(UNAUDITED)</t>
  </si>
  <si>
    <t>(REVIEWED)</t>
  </si>
  <si>
    <t>(see Note 1)</t>
  </si>
  <si>
    <t>Consolidated and The Company Only (see Note 1) (In Thousand Baht)</t>
  </si>
  <si>
    <t>The Company Only (In Thousand Baht)</t>
  </si>
  <si>
    <t>Beginning Balance as at January 1, 2025</t>
  </si>
  <si>
    <t>TOTAL COMPREHENSIVE INCOME FOR THE PERIOD</t>
  </si>
  <si>
    <t>Total comprehensive income for the period</t>
  </si>
  <si>
    <t>Beginning Balance as at January 1, 2024</t>
  </si>
  <si>
    <t>The accompanying condensed notes are an integral part of these financial statements.</t>
  </si>
  <si>
    <t>Profit for the period</t>
  </si>
  <si>
    <t>Cash and Cash Equivalents at Beginning of Period</t>
  </si>
  <si>
    <t>CASH AND CASH EQUIVALENTS AT END OF PERIOD</t>
  </si>
  <si>
    <t>a. Cash and cash equivalents at end of period:</t>
  </si>
  <si>
    <t>Net Cash Flows Provided by Operating Activities</t>
  </si>
  <si>
    <t>In Thousand Baht</t>
  </si>
  <si>
    <t>Authorized share capital - 2,155,754,706 shares, Baht 0.50 par value</t>
  </si>
  <si>
    <t>Related party</t>
  </si>
  <si>
    <t>Cash Flows Used in Financing Activities</t>
  </si>
  <si>
    <t>Increase (decrease) in payables on purchase of fixed assets (other payables)</t>
  </si>
  <si>
    <t>Total cash outflow for leases</t>
  </si>
  <si>
    <t>c. Additional disclosures of cash flow information:</t>
  </si>
  <si>
    <t>AS AT JUNE 30, 2025 AND DECEMBER 31, 2024</t>
  </si>
  <si>
    <t>FOR THE THREE-MONTH PERIODS ENDED JUNE 30, 2025 AND 2024</t>
  </si>
  <si>
    <t xml:space="preserve">PROFIT FOR THE PERIOD </t>
  </si>
  <si>
    <t>PROFIT FOR THE PERIOD</t>
  </si>
  <si>
    <t>FOR THE SIX-MONTH PERIODS ENDED JUNE 30, 2025 AND 2024</t>
  </si>
  <si>
    <t>Ending Balance as at June 30, 2025</t>
  </si>
  <si>
    <t>Ending Balance as at June 30, 2024</t>
  </si>
  <si>
    <t>3, 8</t>
  </si>
  <si>
    <t>7, 14</t>
  </si>
  <si>
    <t>4, 14, 15e.</t>
  </si>
  <si>
    <t>6, 15b.</t>
  </si>
  <si>
    <t>Loss on sales of equipment</t>
  </si>
  <si>
    <t>Unrealized loss (gain) on valuation of fair value of derivatives</t>
  </si>
  <si>
    <t>Transfer of lease liabilities to other payables</t>
  </si>
  <si>
    <t>Other Comprehensive Income (Loss)</t>
  </si>
  <si>
    <t>Unrealized loss (gain) on exchange rate</t>
  </si>
  <si>
    <t>Decrease in short-term borrowings from financial institutions</t>
  </si>
  <si>
    <t>16a.</t>
  </si>
  <si>
    <t>5, 6, 16a.</t>
  </si>
  <si>
    <t>Reversal of accrued expense</t>
  </si>
  <si>
    <t xml:space="preserve">Actuarial loss on re-measurement of liability for post-employment benefits </t>
  </si>
  <si>
    <t>(net of income tax effect of Baht 1,212 thousand in 2024)</t>
  </si>
  <si>
    <t>Basic Earnings per Share (in Baht)</t>
  </si>
  <si>
    <t>Diluted Earnings per Share (in Baht)</t>
  </si>
  <si>
    <t>Debenture guarantee fee</t>
  </si>
  <si>
    <t xml:space="preserve">Short-term fixed deposit </t>
  </si>
  <si>
    <t>Transfer of fixed assets to intangible assets</t>
  </si>
  <si>
    <t>Transfer of deposits and guarantees (other non-current assets) to fixed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</si>
</sst>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5" formatCode="&quot;$&quot;#,##0_);\(&quot;$&quot;#,##0\)"/>
    <numFmt numFmtId="41" formatCode="_(* #,##0_);_(* \(#,##0\);_(* &quot;-&quot;_);_(@_)"/>
    <numFmt numFmtId="43" formatCode="_(* #,##0.00_);_(* \(#,##0.00\);_(* &quot;-&quot;??_);_(@_)"/>
    <numFmt numFmtId="187" formatCode="_-* #,##0.00_-;\-* #,##0.00_-;_-* &quot;-&quot;??_-;_-@_-"/>
    <numFmt numFmtId="188" formatCode="\t&quot;฿&quot;#,##0.00_);[Red]\(\t&quot;฿&quot;#,##0.00\)"/>
    <numFmt numFmtId="189" formatCode="_(* #,##0_);_(* \(#,##0\);_(* &quot;-&quot;??_);_(@_)"/>
    <numFmt numFmtId="190" formatCode="[$-1070000]d/m/yy;@"/>
    <numFmt numFmtId="191" formatCode="[$-409]d\-mmm\-yy;@"/>
    <numFmt numFmtId="192" formatCode="#,##0,;\(#,##0,\);\-"/>
    <numFmt numFmtId="193" formatCode="_-* #,##0_-;\-* #,##0_-;_-* &quot;-&quot;??_-;_-@_-"/>
    <numFmt numFmtId="194" formatCode="_(* #,##0.0000_);_(* \(#,##0.0000\);_(* &quot;-&quot;??_);_(@_)"/>
    <numFmt numFmtId="195" formatCode="[$-409]mmmm\ d\,\ yyyy;@"/>
  </numFmts>
  <fonts count="13"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sz val="14"/>
      <name val="AngsanaUPC"/>
      <family val="1"/>
      <charset val="222"/>
    </font>
    <font>
      <sz val="14"/>
      <name val="Cordia New"/>
      <family val="2"/>
    </font>
    <font>
      <sz val="10"/>
      <name val="Arial"/>
      <family val="2"/>
      <charset val="222"/>
    </font>
    <font>
      <sz val="10"/>
      <color indexed="8"/>
      <name val="MS Sans Serif"/>
      <family val="2"/>
      <charset val="222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color theme="1"/>
      <name val="Tahoma"/>
      <family val="2"/>
      <charset val="222"/>
      <scheme val="minor"/>
    </font>
    <font>
      <sz val="11"/>
      <color rgb="FFFF0000"/>
      <name val="Times New Roman"/>
      <family val="1"/>
    </font>
    <font>
      <sz val="11"/>
      <color theme="1"/>
      <name val="Times New Roman"/>
      <family val="1"/>
    </font>
    <font>
      <sz val="11"/>
      <color rgb="FFFFFF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4">
    <xf numFmtId="0" fontId="0" fillId="0" borderId="0"/>
    <xf numFmtId="187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43" fontId="4" fillId="0" borderId="0" applyNumberFormat="0" applyFill="0" applyBorder="0" applyAlignment="0" applyProtection="0"/>
    <xf numFmtId="5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9" fillId="0" borderId="0"/>
    <xf numFmtId="190" fontId="3" fillId="0" borderId="0"/>
    <xf numFmtId="0" fontId="1" fillId="0" borderId="0"/>
    <xf numFmtId="191" fontId="3" fillId="0" borderId="0"/>
    <xf numFmtId="0" fontId="1" fillId="0" borderId="0"/>
    <xf numFmtId="0" fontId="9" fillId="0" borderId="0"/>
    <xf numFmtId="0" fontId="1" fillId="0" borderId="0"/>
    <xf numFmtId="0" fontId="5" fillId="0" borderId="0"/>
    <xf numFmtId="0" fontId="1" fillId="0" borderId="0"/>
    <xf numFmtId="0" fontId="1" fillId="0" borderId="0"/>
    <xf numFmtId="187" fontId="9" fillId="0" borderId="0" applyFont="0" applyFill="0" applyBorder="0" applyAlignment="0" applyProtection="0"/>
    <xf numFmtId="192" fontId="3" fillId="0" borderId="0"/>
    <xf numFmtId="192" fontId="3" fillId="0" borderId="0"/>
    <xf numFmtId="0" fontId="9" fillId="0" borderId="0"/>
    <xf numFmtId="0" fontId="1" fillId="0" borderId="0"/>
    <xf numFmtId="0" fontId="1" fillId="0" borderId="0"/>
  </cellStyleXfs>
  <cellXfs count="66">
    <xf numFmtId="0" fontId="0" fillId="0" borderId="0" xfId="0"/>
    <xf numFmtId="0" fontId="6" fillId="0" borderId="0" xfId="15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27" applyFont="1" applyAlignment="1">
      <alignment vertical="center"/>
    </xf>
    <xf numFmtId="0" fontId="6" fillId="0" borderId="0" xfId="27" applyFont="1" applyAlignment="1">
      <alignment vertical="center"/>
    </xf>
    <xf numFmtId="0" fontId="7" fillId="0" borderId="0" xfId="0" applyFont="1" applyAlignment="1">
      <alignment vertical="center"/>
    </xf>
    <xf numFmtId="189" fontId="6" fillId="0" borderId="0" xfId="27" applyNumberFormat="1" applyFont="1" applyAlignment="1">
      <alignment vertical="center"/>
    </xf>
    <xf numFmtId="0" fontId="6" fillId="0" borderId="0" xfId="27" applyFont="1" applyAlignment="1">
      <alignment horizontal="center" vertical="center"/>
    </xf>
    <xf numFmtId="189" fontId="6" fillId="0" borderId="0" xfId="12" applyNumberFormat="1" applyFont="1" applyFill="1" applyBorder="1" applyAlignment="1">
      <alignment vertical="center"/>
    </xf>
    <xf numFmtId="0" fontId="6" fillId="0" borderId="0" xfId="27" quotePrefix="1" applyFont="1" applyAlignment="1">
      <alignment vertical="center"/>
    </xf>
    <xf numFmtId="189" fontId="6" fillId="0" borderId="2" xfId="12" applyNumberFormat="1" applyFont="1" applyFill="1" applyBorder="1" applyAlignment="1">
      <alignment vertical="center"/>
    </xf>
    <xf numFmtId="0" fontId="7" fillId="0" borderId="0" xfId="27" applyFont="1" applyAlignment="1">
      <alignment horizontal="center" vertical="center"/>
    </xf>
    <xf numFmtId="189" fontId="7" fillId="0" borderId="0" xfId="27" applyNumberFormat="1" applyFont="1" applyAlignment="1">
      <alignment vertical="center"/>
    </xf>
    <xf numFmtId="189" fontId="6" fillId="0" borderId="0" xfId="10" applyNumberFormat="1" applyFont="1" applyFill="1" applyAlignment="1">
      <alignment vertical="center"/>
    </xf>
    <xf numFmtId="189" fontId="6" fillId="0" borderId="3" xfId="12" applyNumberFormat="1" applyFont="1" applyFill="1" applyBorder="1" applyAlignment="1">
      <alignment vertical="center"/>
    </xf>
    <xf numFmtId="0" fontId="6" fillId="0" borderId="0" xfId="27" quotePrefix="1" applyFont="1" applyAlignment="1">
      <alignment horizontal="center" vertical="center"/>
    </xf>
    <xf numFmtId="189" fontId="6" fillId="0" borderId="0" xfId="27" applyNumberFormat="1" applyFont="1" applyAlignment="1">
      <alignment vertical="center" wrapText="1"/>
    </xf>
    <xf numFmtId="189" fontId="6" fillId="0" borderId="1" xfId="12" applyNumberFormat="1" applyFont="1" applyFill="1" applyBorder="1" applyAlignment="1">
      <alignment vertical="center"/>
    </xf>
    <xf numFmtId="189" fontId="6" fillId="0" borderId="3" xfId="12" applyNumberFormat="1" applyFont="1" applyFill="1" applyBorder="1" applyAlignment="1">
      <alignment horizontal="right" vertical="center"/>
    </xf>
    <xf numFmtId="189" fontId="6" fillId="0" borderId="0" xfId="12" applyNumberFormat="1" applyFont="1" applyFill="1" applyBorder="1" applyAlignment="1">
      <alignment horizontal="right" vertical="center"/>
    </xf>
    <xf numFmtId="0" fontId="6" fillId="2" borderId="0" xfId="27" applyFont="1" applyFill="1" applyAlignment="1">
      <alignment vertical="center"/>
    </xf>
    <xf numFmtId="0" fontId="6" fillId="0" borderId="1" xfId="15" applyFont="1" applyBorder="1" applyAlignment="1">
      <alignment horizontal="center" vertical="center"/>
    </xf>
    <xf numFmtId="0" fontId="11" fillId="0" borderId="0" xfId="27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27" applyFont="1" applyAlignment="1">
      <alignment horizontal="center" vertical="center" wrapText="1"/>
    </xf>
    <xf numFmtId="189" fontId="6" fillId="0" borderId="2" xfId="12" applyNumberFormat="1" applyFont="1" applyFill="1" applyBorder="1" applyAlignment="1">
      <alignment horizontal="right" vertical="center"/>
    </xf>
    <xf numFmtId="189" fontId="6" fillId="0" borderId="0" xfId="27" applyNumberFormat="1" applyFont="1" applyAlignment="1">
      <alignment horizontal="right" vertical="center" wrapText="1"/>
    </xf>
    <xf numFmtId="0" fontId="6" fillId="0" borderId="0" xfId="27" applyFont="1" applyAlignment="1">
      <alignment vertical="center" wrapText="1"/>
    </xf>
    <xf numFmtId="189" fontId="6" fillId="0" borderId="1" xfId="12" applyNumberFormat="1" applyFont="1" applyFill="1" applyBorder="1" applyAlignment="1">
      <alignment horizontal="right" vertical="center"/>
    </xf>
    <xf numFmtId="189" fontId="6" fillId="0" borderId="5" xfId="12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189" fontId="6" fillId="0" borderId="4" xfId="12" applyNumberFormat="1" applyFont="1" applyFill="1" applyBorder="1" applyAlignment="1">
      <alignment vertical="center"/>
    </xf>
    <xf numFmtId="0" fontId="10" fillId="0" borderId="0" xfId="27" applyFont="1" applyAlignment="1">
      <alignment vertical="center"/>
    </xf>
    <xf numFmtId="189" fontId="6" fillId="0" borderId="2" xfId="12" applyNumberFormat="1" applyFont="1" applyFill="1" applyBorder="1" applyAlignment="1">
      <alignment horizontal="center" vertical="center"/>
    </xf>
    <xf numFmtId="0" fontId="7" fillId="0" borderId="0" xfId="15" applyFont="1" applyAlignment="1">
      <alignment vertical="center"/>
    </xf>
    <xf numFmtId="0" fontId="6" fillId="0" borderId="2" xfId="0" quotePrefix="1" applyFont="1" applyBorder="1" applyAlignment="1">
      <alignment horizontal="center" vertical="center"/>
    </xf>
    <xf numFmtId="0" fontId="6" fillId="0" borderId="0" xfId="27" applyFont="1" applyAlignment="1">
      <alignment horizontal="right" vertical="center" wrapText="1"/>
    </xf>
    <xf numFmtId="0" fontId="7" fillId="0" borderId="0" xfId="13" applyFont="1" applyAlignment="1">
      <alignment vertical="center"/>
    </xf>
    <xf numFmtId="0" fontId="6" fillId="0" borderId="1" xfId="27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16" applyFont="1" applyAlignment="1">
      <alignment horizontal="center" vertical="center"/>
    </xf>
    <xf numFmtId="0" fontId="6" fillId="0" borderId="1" xfId="16" applyFont="1" applyBorder="1" applyAlignment="1">
      <alignment horizontal="center" vertical="center"/>
    </xf>
    <xf numFmtId="0" fontId="12" fillId="0" borderId="0" xfId="27" applyFont="1" applyAlignment="1">
      <alignment vertical="center"/>
    </xf>
    <xf numFmtId="187" fontId="12" fillId="0" borderId="0" xfId="1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8" fillId="0" borderId="0" xfId="27" applyFont="1" applyAlignment="1">
      <alignment vertical="center"/>
    </xf>
    <xf numFmtId="189" fontId="6" fillId="0" borderId="0" xfId="12" applyNumberFormat="1" applyFont="1" applyFill="1" applyBorder="1" applyAlignment="1">
      <alignment horizontal="center" vertical="center"/>
    </xf>
    <xf numFmtId="0" fontId="6" fillId="0" borderId="1" xfId="27" quotePrefix="1" applyFont="1" applyBorder="1" applyAlignment="1">
      <alignment horizontal="center" vertical="center"/>
    </xf>
    <xf numFmtId="194" fontId="6" fillId="0" borderId="3" xfId="12" applyNumberFormat="1" applyFont="1" applyFill="1" applyBorder="1" applyAlignment="1">
      <alignment vertical="center"/>
    </xf>
    <xf numFmtId="194" fontId="6" fillId="0" borderId="0" xfId="27" applyNumberFormat="1" applyFont="1" applyAlignment="1">
      <alignment vertical="center"/>
    </xf>
    <xf numFmtId="194" fontId="6" fillId="0" borderId="0" xfId="12" applyNumberFormat="1" applyFont="1" applyFill="1" applyBorder="1" applyAlignment="1">
      <alignment vertical="center"/>
    </xf>
    <xf numFmtId="0" fontId="6" fillId="0" borderId="0" xfId="0" quotePrefix="1" applyFont="1" applyAlignment="1">
      <alignment horizontal="center" vertical="center"/>
    </xf>
    <xf numFmtId="0" fontId="6" fillId="0" borderId="1" xfId="0" quotePrefix="1" applyFont="1" applyBorder="1" applyAlignment="1">
      <alignment horizontal="center" vertical="center"/>
    </xf>
    <xf numFmtId="195" fontId="6" fillId="0" borderId="5" xfId="15" applyNumberFormat="1" applyFont="1" applyBorder="1" applyAlignment="1">
      <alignment horizontal="center" vertical="center"/>
    </xf>
    <xf numFmtId="195" fontId="6" fillId="0" borderId="5" xfId="27" applyNumberFormat="1" applyFont="1" applyBorder="1" applyAlignment="1">
      <alignment horizontal="center" vertical="center"/>
    </xf>
    <xf numFmtId="193" fontId="6" fillId="0" borderId="0" xfId="1" applyNumberFormat="1" applyFont="1" applyBorder="1" applyAlignment="1">
      <alignment horizontal="center" vertical="center"/>
    </xf>
    <xf numFmtId="193" fontId="6" fillId="0" borderId="0" xfId="1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quotePrefix="1" applyFont="1" applyAlignment="1">
      <alignment vertical="center"/>
    </xf>
    <xf numFmtId="41" fontId="6" fillId="0" borderId="1" xfId="1" applyNumberFormat="1" applyFont="1" applyFill="1" applyBorder="1" applyAlignment="1">
      <alignment horizontal="center" vertical="center"/>
    </xf>
    <xf numFmtId="193" fontId="6" fillId="0" borderId="0" xfId="1" applyNumberFormat="1" applyFont="1" applyFill="1" applyAlignment="1">
      <alignment vertical="center"/>
    </xf>
    <xf numFmtId="41" fontId="6" fillId="0" borderId="0" xfId="1" applyNumberFormat="1" applyFont="1" applyBorder="1" applyAlignment="1">
      <alignment horizontal="center" vertical="center"/>
    </xf>
    <xf numFmtId="41" fontId="6" fillId="0" borderId="0" xfId="1" applyNumberFormat="1" applyFont="1" applyAlignment="1">
      <alignment horizontal="center" vertical="center"/>
    </xf>
    <xf numFmtId="0" fontId="6" fillId="0" borderId="1" xfId="27" applyFont="1" applyBorder="1" applyAlignment="1">
      <alignment horizontal="center" vertical="center"/>
    </xf>
    <xf numFmtId="0" fontId="6" fillId="0" borderId="2" xfId="27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34">
    <cellStyle name="Comma" xfId="1" builtinId="3"/>
    <cellStyle name="Comma 10" xfId="2" xr:uid="{00000000-0005-0000-0000-000001000000}"/>
    <cellStyle name="Comma 12 2" xfId="3" xr:uid="{00000000-0005-0000-0000-000002000000}"/>
    <cellStyle name="Comma 2" xfId="4" xr:uid="{00000000-0005-0000-0000-000003000000}"/>
    <cellStyle name="Comma 2 2" xfId="5" xr:uid="{00000000-0005-0000-0000-000004000000}"/>
    <cellStyle name="Comma 2 3" xfId="6" xr:uid="{00000000-0005-0000-0000-000005000000}"/>
    <cellStyle name="Comma 3" xfId="7" xr:uid="{00000000-0005-0000-0000-000006000000}"/>
    <cellStyle name="Comma 3 3" xfId="8" xr:uid="{00000000-0005-0000-0000-000007000000}"/>
    <cellStyle name="Comma 4" xfId="9" xr:uid="{00000000-0005-0000-0000-000008000000}"/>
    <cellStyle name="Comma 5" xfId="10" xr:uid="{00000000-0005-0000-0000-000009000000}"/>
    <cellStyle name="Comma 7" xfId="11" xr:uid="{00000000-0005-0000-0000-00000A000000}"/>
    <cellStyle name="Comma_T-59-Q1" xfId="12" xr:uid="{00000000-0005-0000-0000-00000B000000}"/>
    <cellStyle name="Normal" xfId="0" builtinId="0"/>
    <cellStyle name="Normal 10" xfId="33" xr:uid="{DB74E196-286C-4A42-8D2F-069008F0E880}"/>
    <cellStyle name="Normal 12" xfId="13" xr:uid="{00000000-0005-0000-0000-00000D000000}"/>
    <cellStyle name="Normal 16 2" xfId="14" xr:uid="{00000000-0005-0000-0000-00000E000000}"/>
    <cellStyle name="Normal 2" xfId="15" xr:uid="{00000000-0005-0000-0000-00000F000000}"/>
    <cellStyle name="Normal 2 2" xfId="16" xr:uid="{00000000-0005-0000-0000-000010000000}"/>
    <cellStyle name="Normal 2 2 2" xfId="17" xr:uid="{00000000-0005-0000-0000-000011000000}"/>
    <cellStyle name="Normal 2 3" xfId="18" xr:uid="{00000000-0005-0000-0000-000012000000}"/>
    <cellStyle name="Normal 20" xfId="19" xr:uid="{00000000-0005-0000-0000-000013000000}"/>
    <cellStyle name="Normal 3" xfId="20" xr:uid="{00000000-0005-0000-0000-000014000000}"/>
    <cellStyle name="Normal 3 3" xfId="21" xr:uid="{00000000-0005-0000-0000-000015000000}"/>
    <cellStyle name="Normal 4" xfId="22" xr:uid="{00000000-0005-0000-0000-000016000000}"/>
    <cellStyle name="Normal 5" xfId="23" xr:uid="{00000000-0005-0000-0000-000017000000}"/>
    <cellStyle name="Normal 6" xfId="24" xr:uid="{00000000-0005-0000-0000-000018000000}"/>
    <cellStyle name="Normal 7" xfId="25" xr:uid="{00000000-0005-0000-0000-000019000000}"/>
    <cellStyle name="Normal 8" xfId="26" xr:uid="{00000000-0005-0000-0000-00001A000000}"/>
    <cellStyle name="Normal 9" xfId="27" xr:uid="{00000000-0005-0000-0000-00001B000000}"/>
    <cellStyle name="เครื่องหมายจุลภาค 2" xfId="28" xr:uid="{00000000-0005-0000-0000-00001C000000}"/>
    <cellStyle name="ปกติ 10 4" xfId="29" xr:uid="{00000000-0005-0000-0000-00001D000000}"/>
    <cellStyle name="ปกติ 21" xfId="30" xr:uid="{00000000-0005-0000-0000-00001E000000}"/>
    <cellStyle name="ปกติ 3" xfId="31" xr:uid="{00000000-0005-0000-0000-00001F000000}"/>
    <cellStyle name="ปกติ_งบทดลอง ปี2553" xfId="32" xr:uid="{00000000-0005-0000-0000-000020000000}"/>
  </cellStyles>
  <dxfs count="0"/>
  <tableStyles count="0" defaultTableStyle="TableStyleMedium9" defaultPivotStyle="PivotStyleLight16"/>
  <colors>
    <mruColors>
      <color rgb="FFCCFF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797201</xdr:colOff>
      <xdr:row>79</xdr:row>
      <xdr:rowOff>0</xdr:rowOff>
    </xdr:from>
    <xdr:ext cx="185846" cy="266299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8283851" y="21059775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CCFFCC"/>
  </sheetPr>
  <dimension ref="A1:M130"/>
  <sheetViews>
    <sheetView tabSelected="1" view="pageBreakPreview" zoomScale="80" zoomScaleSheetLayoutView="80" workbookViewId="0">
      <selection activeCell="I13" sqref="I13"/>
    </sheetView>
  </sheetViews>
  <sheetFormatPr defaultColWidth="9.25" defaultRowHeight="21" customHeight="1"/>
  <cols>
    <col min="1" max="3" width="2.625" style="4" customWidth="1"/>
    <col min="4" max="4" width="48" style="4" customWidth="1"/>
    <col min="5" max="5" width="11.5" style="4" customWidth="1"/>
    <col min="6" max="6" width="1.375" style="4" customWidth="1"/>
    <col min="7" max="7" width="15.875" style="20" customWidth="1"/>
    <col min="8" max="8" width="1.375" style="20" customWidth="1"/>
    <col min="9" max="9" width="15.875" style="20" customWidth="1"/>
    <col min="10" max="10" width="1.375" style="4" customWidth="1"/>
    <col min="11" max="11" width="15.875" style="20" customWidth="1"/>
    <col min="12" max="12" width="1.375" style="4" customWidth="1"/>
    <col min="13" max="13" width="15.875" style="4" customWidth="1"/>
    <col min="14" max="16384" width="9.25" style="4"/>
  </cols>
  <sheetData>
    <row r="1" spans="1:13" ht="22.15" customHeight="1">
      <c r="A1" s="2" t="s">
        <v>122</v>
      </c>
      <c r="B1" s="3"/>
      <c r="C1" s="3"/>
      <c r="D1" s="3"/>
      <c r="G1" s="4"/>
      <c r="H1" s="4"/>
      <c r="I1" s="4"/>
      <c r="K1" s="4"/>
    </row>
    <row r="2" spans="1:13" ht="22.15" customHeight="1">
      <c r="A2" s="3" t="s">
        <v>17</v>
      </c>
      <c r="G2" s="4"/>
      <c r="H2" s="4"/>
      <c r="I2" s="4"/>
      <c r="K2" s="4"/>
    </row>
    <row r="3" spans="1:13" ht="22.15" customHeight="1">
      <c r="A3" s="5" t="s">
        <v>151</v>
      </c>
      <c r="G3" s="4"/>
      <c r="H3" s="4"/>
      <c r="I3" s="4"/>
      <c r="K3" s="4"/>
    </row>
    <row r="4" spans="1:13" ht="22.15" customHeight="1">
      <c r="A4" s="5"/>
      <c r="G4" s="4"/>
      <c r="H4" s="4"/>
      <c r="I4" s="4"/>
      <c r="K4" s="4"/>
    </row>
    <row r="5" spans="1:13" ht="22.15" customHeight="1">
      <c r="A5" s="3" t="s">
        <v>18</v>
      </c>
      <c r="D5" s="34"/>
      <c r="G5" s="4"/>
      <c r="H5" s="4"/>
      <c r="I5" s="4"/>
      <c r="K5" s="4"/>
      <c r="M5" s="6"/>
    </row>
    <row r="6" spans="1:13" ht="22.15" customHeight="1">
      <c r="A6" s="3"/>
      <c r="G6" s="4"/>
      <c r="H6" s="4"/>
      <c r="I6" s="4"/>
      <c r="K6" s="4"/>
    </row>
    <row r="7" spans="1:13" ht="22.15" customHeight="1">
      <c r="A7" s="3"/>
      <c r="G7" s="63" t="s">
        <v>144</v>
      </c>
      <c r="H7" s="63"/>
      <c r="I7" s="63"/>
      <c r="J7" s="63"/>
      <c r="K7" s="63"/>
      <c r="L7" s="63"/>
      <c r="M7" s="63"/>
    </row>
    <row r="8" spans="1:13" ht="21.95" customHeight="1">
      <c r="G8" s="64" t="s">
        <v>119</v>
      </c>
      <c r="H8" s="64"/>
      <c r="I8" s="64"/>
      <c r="J8" s="7"/>
      <c r="K8" s="63" t="s">
        <v>118</v>
      </c>
      <c r="L8" s="63"/>
      <c r="M8" s="63"/>
    </row>
    <row r="9" spans="1:13" ht="21.95" customHeight="1">
      <c r="G9" s="53">
        <v>45838</v>
      </c>
      <c r="H9" s="7"/>
      <c r="I9" s="53">
        <v>45657</v>
      </c>
      <c r="J9" s="7"/>
      <c r="K9" s="53">
        <v>45838</v>
      </c>
      <c r="L9" s="7"/>
      <c r="M9" s="53">
        <v>45657</v>
      </c>
    </row>
    <row r="10" spans="1:13" ht="21.95" customHeight="1">
      <c r="G10" s="7" t="s">
        <v>126</v>
      </c>
      <c r="H10" s="7"/>
      <c r="I10" s="7"/>
      <c r="J10" s="7"/>
      <c r="K10" s="7" t="s">
        <v>126</v>
      </c>
      <c r="L10" s="7"/>
      <c r="M10" s="7"/>
    </row>
    <row r="11" spans="1:13" ht="22.15" customHeight="1">
      <c r="A11" s="3"/>
      <c r="E11" s="21" t="s">
        <v>22</v>
      </c>
      <c r="G11" s="52" t="s">
        <v>127</v>
      </c>
      <c r="H11" s="51"/>
      <c r="I11" s="52" t="s">
        <v>128</v>
      </c>
      <c r="K11" s="52" t="s">
        <v>127</v>
      </c>
      <c r="L11" s="23"/>
      <c r="M11" s="52" t="s">
        <v>128</v>
      </c>
    </row>
    <row r="12" spans="1:13" ht="22.15" customHeight="1">
      <c r="A12" s="3" t="s">
        <v>19</v>
      </c>
      <c r="E12" s="7"/>
      <c r="F12" s="7"/>
      <c r="G12" s="4"/>
      <c r="H12" s="4"/>
      <c r="I12" s="4"/>
      <c r="J12" s="7"/>
      <c r="K12" s="4"/>
    </row>
    <row r="13" spans="1:13" ht="22.15" customHeight="1">
      <c r="A13" s="4" t="s">
        <v>1</v>
      </c>
      <c r="E13" s="7"/>
      <c r="F13" s="7"/>
      <c r="G13" s="8">
        <v>64100</v>
      </c>
      <c r="H13" s="8"/>
      <c r="I13" s="8">
        <v>220919</v>
      </c>
      <c r="J13" s="7"/>
      <c r="K13" s="8">
        <v>64100</v>
      </c>
      <c r="M13" s="8">
        <v>220919</v>
      </c>
    </row>
    <row r="14" spans="1:13" ht="22.15" customHeight="1">
      <c r="A14" s="9" t="s">
        <v>20</v>
      </c>
      <c r="E14" s="7"/>
      <c r="F14" s="7"/>
      <c r="G14" s="8"/>
      <c r="H14" s="8"/>
      <c r="I14" s="8"/>
      <c r="J14" s="7"/>
      <c r="K14" s="8"/>
      <c r="M14" s="8"/>
    </row>
    <row r="15" spans="1:13" ht="22.15" customHeight="1">
      <c r="A15" s="9" t="s">
        <v>0</v>
      </c>
      <c r="B15" s="4" t="s">
        <v>146</v>
      </c>
      <c r="E15" s="7">
        <v>3</v>
      </c>
      <c r="F15" s="7"/>
      <c r="G15" s="8">
        <v>74</v>
      </c>
      <c r="H15" s="8"/>
      <c r="I15" s="8">
        <v>253</v>
      </c>
      <c r="J15" s="7"/>
      <c r="K15" s="8">
        <v>74</v>
      </c>
      <c r="M15" s="8">
        <v>253</v>
      </c>
    </row>
    <row r="16" spans="1:13" ht="22.15" customHeight="1">
      <c r="A16" s="9" t="s">
        <v>0</v>
      </c>
      <c r="B16" s="4" t="s">
        <v>32</v>
      </c>
      <c r="E16" s="7" t="s">
        <v>160</v>
      </c>
      <c r="F16" s="7"/>
      <c r="G16" s="8">
        <v>1765115</v>
      </c>
      <c r="H16" s="8"/>
      <c r="I16" s="8">
        <v>833749</v>
      </c>
      <c r="J16" s="7"/>
      <c r="K16" s="8">
        <v>1765115</v>
      </c>
      <c r="M16" s="8">
        <v>833749</v>
      </c>
    </row>
    <row r="17" spans="1:13" ht="22.15" customHeight="1">
      <c r="A17" s="4" t="s">
        <v>2</v>
      </c>
      <c r="E17" s="7" t="s">
        <v>168</v>
      </c>
      <c r="F17" s="7"/>
      <c r="G17" s="8">
        <v>16084394</v>
      </c>
      <c r="H17" s="8"/>
      <c r="I17" s="8">
        <v>16213259</v>
      </c>
      <c r="J17" s="7"/>
      <c r="K17" s="8">
        <v>16084394</v>
      </c>
      <c r="M17" s="8">
        <v>16213259</v>
      </c>
    </row>
    <row r="18" spans="1:13" ht="22.15" customHeight="1">
      <c r="A18" s="4" t="s">
        <v>24</v>
      </c>
      <c r="E18" s="7"/>
      <c r="F18" s="7"/>
      <c r="G18" s="8">
        <v>2209</v>
      </c>
      <c r="H18" s="8"/>
      <c r="I18" s="8">
        <v>224</v>
      </c>
      <c r="J18" s="7"/>
      <c r="K18" s="8">
        <v>2209</v>
      </c>
      <c r="M18" s="8">
        <v>224</v>
      </c>
    </row>
    <row r="19" spans="1:13" ht="22.15" hidden="1" customHeight="1">
      <c r="A19" s="4" t="s">
        <v>116</v>
      </c>
      <c r="E19" s="7"/>
      <c r="F19" s="7"/>
      <c r="G19" s="8"/>
      <c r="H19" s="8"/>
      <c r="I19" s="8"/>
      <c r="J19" s="7"/>
      <c r="K19" s="8"/>
      <c r="M19" s="8"/>
    </row>
    <row r="20" spans="1:13" ht="22.15" customHeight="1">
      <c r="A20" s="3" t="s">
        <v>25</v>
      </c>
      <c r="E20" s="7"/>
      <c r="F20" s="7"/>
      <c r="G20" s="10">
        <f>SUM(G13:G19)</f>
        <v>17915892</v>
      </c>
      <c r="H20" s="8"/>
      <c r="I20" s="10">
        <f>SUM(I13:I19)</f>
        <v>17268404</v>
      </c>
      <c r="J20" s="7"/>
      <c r="K20" s="10">
        <f>SUM(K13:K19)</f>
        <v>17915892</v>
      </c>
      <c r="M20" s="10">
        <f>SUM(M13:M19)</f>
        <v>17268404</v>
      </c>
    </row>
    <row r="21" spans="1:13" ht="22.15" customHeight="1">
      <c r="A21" s="3"/>
      <c r="E21" s="7"/>
      <c r="F21" s="7"/>
      <c r="G21" s="6"/>
      <c r="H21" s="6"/>
      <c r="I21" s="6"/>
      <c r="J21" s="7"/>
      <c r="K21" s="6"/>
      <c r="M21" s="6"/>
    </row>
    <row r="22" spans="1:13" s="3" customFormat="1" ht="22.15" customHeight="1">
      <c r="A22" s="3" t="s">
        <v>26</v>
      </c>
      <c r="E22" s="11"/>
      <c r="F22" s="11"/>
      <c r="G22" s="12"/>
      <c r="H22" s="12"/>
      <c r="I22" s="12"/>
      <c r="J22" s="11"/>
      <c r="K22" s="12"/>
      <c r="M22" s="12"/>
    </row>
    <row r="23" spans="1:13" s="3" customFormat="1" ht="22.15" customHeight="1">
      <c r="A23" s="4" t="s">
        <v>102</v>
      </c>
      <c r="E23" s="7" t="s">
        <v>161</v>
      </c>
      <c r="F23" s="11"/>
      <c r="G23" s="13">
        <v>483666</v>
      </c>
      <c r="H23" s="13"/>
      <c r="I23" s="13">
        <v>478916</v>
      </c>
      <c r="J23" s="11"/>
      <c r="K23" s="13">
        <v>483666</v>
      </c>
      <c r="M23" s="13">
        <v>478916</v>
      </c>
    </row>
    <row r="24" spans="1:13" s="3" customFormat="1" ht="22.15" customHeight="1">
      <c r="A24" s="4" t="s">
        <v>120</v>
      </c>
      <c r="E24" s="7">
        <v>1</v>
      </c>
      <c r="F24" s="11"/>
      <c r="G24" s="13">
        <v>0</v>
      </c>
      <c r="H24" s="13"/>
      <c r="I24" s="13">
        <v>0</v>
      </c>
      <c r="J24" s="11"/>
      <c r="K24" s="13">
        <v>564</v>
      </c>
      <c r="M24" s="13">
        <v>564</v>
      </c>
    </row>
    <row r="25" spans="1:13" s="3" customFormat="1" ht="22.15" customHeight="1">
      <c r="A25" s="4" t="s">
        <v>27</v>
      </c>
      <c r="E25" s="7" t="s">
        <v>169</v>
      </c>
      <c r="F25" s="7"/>
      <c r="G25" s="13">
        <v>1609063</v>
      </c>
      <c r="H25" s="13"/>
      <c r="I25" s="13">
        <v>1683213</v>
      </c>
      <c r="J25" s="7"/>
      <c r="K25" s="13">
        <v>1609063</v>
      </c>
      <c r="M25" s="13">
        <v>1683213</v>
      </c>
    </row>
    <row r="26" spans="1:13" s="3" customFormat="1" ht="22.15" customHeight="1">
      <c r="A26" s="4" t="s">
        <v>89</v>
      </c>
      <c r="E26" s="7">
        <v>3</v>
      </c>
      <c r="F26" s="7"/>
      <c r="G26" s="13">
        <v>9836</v>
      </c>
      <c r="H26" s="13"/>
      <c r="I26" s="13">
        <v>12833</v>
      </c>
      <c r="J26" s="7"/>
      <c r="K26" s="13">
        <v>9836</v>
      </c>
      <c r="M26" s="13">
        <v>12833</v>
      </c>
    </row>
    <row r="27" spans="1:13" s="3" customFormat="1" ht="22.15" customHeight="1">
      <c r="A27" s="4" t="s">
        <v>16</v>
      </c>
      <c r="E27" s="7"/>
      <c r="F27" s="7"/>
      <c r="G27" s="13">
        <v>3569</v>
      </c>
      <c r="H27" s="13"/>
      <c r="I27" s="13">
        <v>3694</v>
      </c>
      <c r="J27" s="7"/>
      <c r="K27" s="13">
        <v>3569</v>
      </c>
      <c r="M27" s="13">
        <v>3694</v>
      </c>
    </row>
    <row r="28" spans="1:13" ht="22.15" customHeight="1">
      <c r="A28" s="4" t="s">
        <v>3</v>
      </c>
      <c r="E28" s="7">
        <v>9</v>
      </c>
      <c r="F28" s="7"/>
      <c r="G28" s="13">
        <v>2127</v>
      </c>
      <c r="H28" s="13"/>
      <c r="I28" s="13">
        <v>7503</v>
      </c>
      <c r="J28" s="7"/>
      <c r="K28" s="13">
        <v>2127</v>
      </c>
      <c r="L28" s="3"/>
      <c r="M28" s="13">
        <v>7503</v>
      </c>
    </row>
    <row r="29" spans="1:13" ht="22.15" customHeight="1">
      <c r="A29" s="4" t="s">
        <v>14</v>
      </c>
      <c r="E29" s="7"/>
      <c r="F29" s="7"/>
      <c r="G29" s="13">
        <v>1303</v>
      </c>
      <c r="H29" s="13"/>
      <c r="I29" s="13">
        <v>2675</v>
      </c>
      <c r="J29" s="7"/>
      <c r="K29" s="13">
        <v>1303</v>
      </c>
      <c r="L29" s="3"/>
      <c r="M29" s="13">
        <v>2675</v>
      </c>
    </row>
    <row r="30" spans="1:13" ht="22.15" customHeight="1">
      <c r="A30" s="3" t="s">
        <v>28</v>
      </c>
      <c r="E30" s="7"/>
      <c r="F30" s="7"/>
      <c r="G30" s="10">
        <f>SUM(G23:G29)</f>
        <v>2109564</v>
      </c>
      <c r="H30" s="8"/>
      <c r="I30" s="10">
        <f>SUM(I23:I29)</f>
        <v>2188834</v>
      </c>
      <c r="J30" s="7"/>
      <c r="K30" s="10">
        <f>SUM(K23:K29)</f>
        <v>2110128</v>
      </c>
      <c r="M30" s="10">
        <f>SUM(M23:M29)</f>
        <v>2189398</v>
      </c>
    </row>
    <row r="31" spans="1:13" ht="22.15" customHeight="1">
      <c r="A31" s="3"/>
      <c r="E31" s="7"/>
      <c r="F31" s="7"/>
      <c r="G31" s="26"/>
      <c r="H31" s="26"/>
      <c r="I31" s="26"/>
      <c r="J31" s="7"/>
      <c r="K31" s="26"/>
      <c r="M31" s="26"/>
    </row>
    <row r="32" spans="1:13" ht="22.15" customHeight="1" thickBot="1">
      <c r="A32" s="3" t="s">
        <v>29</v>
      </c>
      <c r="E32" s="7"/>
      <c r="F32" s="7"/>
      <c r="G32" s="14">
        <f>G20+G30</f>
        <v>20025456</v>
      </c>
      <c r="H32" s="8"/>
      <c r="I32" s="14">
        <f>I20+I30</f>
        <v>19457238</v>
      </c>
      <c r="J32" s="7"/>
      <c r="K32" s="14">
        <f>K20+K30</f>
        <v>20026020</v>
      </c>
      <c r="M32" s="14">
        <f>M20+M30</f>
        <v>19457802</v>
      </c>
    </row>
    <row r="33" spans="1:13" ht="22.15" customHeight="1" thickTop="1">
      <c r="A33" s="3"/>
      <c r="E33" s="7"/>
      <c r="F33" s="7"/>
      <c r="G33" s="7"/>
      <c r="H33" s="7"/>
      <c r="I33" s="7"/>
      <c r="J33" s="7"/>
      <c r="K33" s="7"/>
      <c r="M33" s="8"/>
    </row>
    <row r="34" spans="1:13" ht="22.15" customHeight="1">
      <c r="A34" s="1" t="s">
        <v>138</v>
      </c>
      <c r="E34" s="7"/>
      <c r="F34" s="7"/>
      <c r="G34" s="7"/>
      <c r="H34" s="7"/>
      <c r="I34" s="7"/>
      <c r="J34" s="7"/>
      <c r="K34" s="7"/>
      <c r="M34" s="8"/>
    </row>
    <row r="35" spans="1:13" ht="22.15" customHeight="1">
      <c r="A35" s="3" t="str">
        <f>A1</f>
        <v>NORTH EAST RUBBER PUBLIC COMPANY LIMITED AND ITS SUBSIDIARY</v>
      </c>
      <c r="B35" s="3"/>
      <c r="C35" s="3"/>
      <c r="D35" s="3"/>
      <c r="E35" s="7"/>
      <c r="F35" s="7"/>
      <c r="G35" s="7"/>
      <c r="H35" s="7"/>
      <c r="I35" s="7"/>
      <c r="J35" s="7"/>
      <c r="K35" s="7"/>
    </row>
    <row r="36" spans="1:13" ht="22.15" customHeight="1">
      <c r="A36" s="3" t="str">
        <f>A2</f>
        <v>STATEMENTS OF FINANCIAL POSITION</v>
      </c>
      <c r="E36" s="7"/>
      <c r="F36" s="7"/>
      <c r="G36" s="7"/>
      <c r="H36" s="7"/>
      <c r="I36" s="7"/>
      <c r="J36" s="7"/>
      <c r="K36" s="7"/>
    </row>
    <row r="37" spans="1:13" ht="22.15" customHeight="1">
      <c r="A37" s="3" t="str">
        <f>A3</f>
        <v>AS AT JUNE 30, 2025 AND DECEMBER 31, 2024</v>
      </c>
      <c r="E37" s="7"/>
      <c r="F37" s="7"/>
      <c r="G37" s="7"/>
      <c r="H37" s="7"/>
      <c r="I37" s="7"/>
      <c r="J37" s="7"/>
      <c r="K37" s="7"/>
    </row>
    <row r="38" spans="1:13" ht="22.15" customHeight="1">
      <c r="A38" s="3"/>
      <c r="E38" s="7"/>
      <c r="F38" s="7"/>
      <c r="G38" s="8"/>
      <c r="H38" s="8"/>
      <c r="I38" s="8"/>
      <c r="J38" s="7"/>
      <c r="K38" s="8"/>
      <c r="M38" s="8"/>
    </row>
    <row r="39" spans="1:13" ht="22.15" customHeight="1">
      <c r="A39" s="3" t="s">
        <v>30</v>
      </c>
      <c r="E39" s="7"/>
      <c r="F39" s="7"/>
      <c r="G39" s="7"/>
      <c r="H39" s="7"/>
      <c r="I39" s="7"/>
      <c r="J39" s="7"/>
      <c r="K39" s="7"/>
    </row>
    <row r="40" spans="1:13" ht="22.15" customHeight="1">
      <c r="A40" s="3"/>
      <c r="E40" s="7"/>
      <c r="F40" s="7"/>
      <c r="G40" s="8"/>
      <c r="H40" s="8"/>
      <c r="I40" s="8"/>
      <c r="J40" s="7"/>
      <c r="K40" s="8"/>
      <c r="M40" s="8"/>
    </row>
    <row r="41" spans="1:13" ht="22.15" customHeight="1">
      <c r="A41" s="3"/>
      <c r="G41" s="63" t="s">
        <v>144</v>
      </c>
      <c r="H41" s="63"/>
      <c r="I41" s="63"/>
      <c r="J41" s="63"/>
      <c r="K41" s="63"/>
      <c r="L41" s="63"/>
      <c r="M41" s="63"/>
    </row>
    <row r="42" spans="1:13" ht="21.95" customHeight="1">
      <c r="G42" s="64" t="s">
        <v>119</v>
      </c>
      <c r="H42" s="64"/>
      <c r="I42" s="64"/>
      <c r="J42" s="7"/>
      <c r="K42" s="63" t="s">
        <v>118</v>
      </c>
      <c r="L42" s="63"/>
      <c r="M42" s="63"/>
    </row>
    <row r="43" spans="1:13" ht="21.95" customHeight="1">
      <c r="G43" s="54">
        <f>+G9</f>
        <v>45838</v>
      </c>
      <c r="H43" s="7"/>
      <c r="I43" s="54">
        <f>+I9</f>
        <v>45657</v>
      </c>
      <c r="J43" s="7"/>
      <c r="K43" s="54">
        <f>+K9</f>
        <v>45838</v>
      </c>
      <c r="L43" s="7"/>
      <c r="M43" s="54">
        <f>+M9</f>
        <v>45657</v>
      </c>
    </row>
    <row r="44" spans="1:13" ht="21.95" customHeight="1">
      <c r="G44" s="7" t="s">
        <v>126</v>
      </c>
      <c r="H44" s="7"/>
      <c r="I44" s="7"/>
      <c r="J44" s="7"/>
      <c r="K44" s="7" t="s">
        <v>126</v>
      </c>
      <c r="L44" s="7"/>
      <c r="M44" s="7"/>
    </row>
    <row r="45" spans="1:13" ht="22.15" customHeight="1">
      <c r="A45" s="3"/>
      <c r="E45" s="21" t="s">
        <v>22</v>
      </c>
      <c r="G45" s="52" t="s">
        <v>127</v>
      </c>
      <c r="H45" s="51"/>
      <c r="I45" s="52" t="s">
        <v>128</v>
      </c>
      <c r="K45" s="52" t="s">
        <v>127</v>
      </c>
      <c r="L45" s="44"/>
      <c r="M45" s="52" t="str">
        <f>M11</f>
        <v>(Audited)</v>
      </c>
    </row>
    <row r="46" spans="1:13" ht="22.15" customHeight="1">
      <c r="A46" s="3" t="s">
        <v>31</v>
      </c>
      <c r="E46" s="7"/>
      <c r="F46" s="7"/>
      <c r="G46" s="4"/>
      <c r="H46" s="4"/>
      <c r="I46" s="4"/>
      <c r="J46" s="7"/>
      <c r="K46" s="4"/>
    </row>
    <row r="47" spans="1:13" ht="22.15" customHeight="1">
      <c r="A47" s="4" t="s">
        <v>111</v>
      </c>
      <c r="E47" s="7">
        <v>6</v>
      </c>
      <c r="F47" s="7"/>
      <c r="G47" s="8">
        <v>3919900</v>
      </c>
      <c r="H47" s="8"/>
      <c r="I47" s="8">
        <v>4060400</v>
      </c>
      <c r="J47" s="7"/>
      <c r="K47" s="8">
        <v>3919900</v>
      </c>
      <c r="M47" s="8">
        <v>4060400</v>
      </c>
    </row>
    <row r="48" spans="1:13" ht="22.15" customHeight="1">
      <c r="A48" s="4" t="s">
        <v>4</v>
      </c>
      <c r="E48" s="7"/>
      <c r="F48" s="7"/>
      <c r="G48" s="4"/>
      <c r="H48" s="4"/>
      <c r="I48" s="4"/>
      <c r="J48" s="7"/>
      <c r="K48" s="4"/>
      <c r="M48" s="8"/>
    </row>
    <row r="49" spans="1:13" ht="22.15" customHeight="1">
      <c r="A49" s="9" t="s">
        <v>0</v>
      </c>
      <c r="B49" s="4" t="s">
        <v>21</v>
      </c>
      <c r="E49" s="7">
        <v>3</v>
      </c>
      <c r="F49" s="7"/>
      <c r="G49" s="8">
        <v>9896</v>
      </c>
      <c r="H49" s="8"/>
      <c r="I49" s="8">
        <v>663</v>
      </c>
      <c r="J49" s="7"/>
      <c r="K49" s="8">
        <v>10460</v>
      </c>
      <c r="M49" s="8">
        <v>1227</v>
      </c>
    </row>
    <row r="50" spans="1:13" ht="22.15" customHeight="1">
      <c r="A50" s="9" t="s">
        <v>0</v>
      </c>
      <c r="B50" s="4" t="s">
        <v>32</v>
      </c>
      <c r="E50" s="7" t="s">
        <v>159</v>
      </c>
      <c r="F50" s="7"/>
      <c r="G50" s="8">
        <v>481247</v>
      </c>
      <c r="H50" s="8"/>
      <c r="I50" s="8">
        <v>299006</v>
      </c>
      <c r="J50" s="7"/>
      <c r="K50" s="8">
        <v>481247</v>
      </c>
      <c r="M50" s="8">
        <v>299006</v>
      </c>
    </row>
    <row r="51" spans="1:13" ht="22.15" customHeight="1">
      <c r="A51" s="4" t="s">
        <v>103</v>
      </c>
      <c r="E51" s="7"/>
      <c r="F51" s="7"/>
      <c r="G51" s="8">
        <v>127283</v>
      </c>
      <c r="H51" s="8"/>
      <c r="I51" s="8">
        <v>148155</v>
      </c>
      <c r="J51" s="7"/>
      <c r="K51" s="8">
        <v>127283</v>
      </c>
      <c r="M51" s="8">
        <v>148155</v>
      </c>
    </row>
    <row r="52" spans="1:13" ht="22.15" customHeight="1">
      <c r="A52" s="4" t="s">
        <v>90</v>
      </c>
      <c r="E52" s="7">
        <v>3</v>
      </c>
      <c r="F52" s="7"/>
      <c r="G52" s="8">
        <v>4256</v>
      </c>
      <c r="H52" s="8"/>
      <c r="I52" s="8">
        <v>5690</v>
      </c>
      <c r="J52" s="7"/>
      <c r="K52" s="8">
        <v>4256</v>
      </c>
      <c r="M52" s="8">
        <v>5690</v>
      </c>
    </row>
    <row r="53" spans="1:13" ht="22.15" customHeight="1">
      <c r="A53" s="4" t="s">
        <v>104</v>
      </c>
      <c r="E53" s="7">
        <v>8</v>
      </c>
      <c r="F53" s="7"/>
      <c r="G53" s="8">
        <v>1000000</v>
      </c>
      <c r="H53" s="8"/>
      <c r="I53" s="8">
        <v>1000000</v>
      </c>
      <c r="J53" s="7"/>
      <c r="K53" s="8">
        <v>1000000</v>
      </c>
      <c r="M53" s="8">
        <v>1000000</v>
      </c>
    </row>
    <row r="54" spans="1:13" ht="22.15" customHeight="1">
      <c r="A54" s="4" t="s">
        <v>5</v>
      </c>
      <c r="E54" s="7"/>
      <c r="F54" s="7"/>
      <c r="G54" s="8">
        <v>30610</v>
      </c>
      <c r="H54" s="8"/>
      <c r="I54" s="8">
        <v>18930</v>
      </c>
      <c r="J54" s="7"/>
      <c r="K54" s="8">
        <v>30610</v>
      </c>
      <c r="M54" s="8">
        <v>18930</v>
      </c>
    </row>
    <row r="55" spans="1:13" ht="22.15" hidden="1" customHeight="1">
      <c r="A55" s="4" t="s">
        <v>100</v>
      </c>
      <c r="E55" s="7"/>
      <c r="F55" s="15"/>
      <c r="G55" s="8"/>
      <c r="H55" s="8"/>
      <c r="I55" s="8"/>
      <c r="J55" s="15"/>
      <c r="K55" s="8"/>
      <c r="M55" s="8"/>
    </row>
    <row r="56" spans="1:13" ht="22.15" customHeight="1">
      <c r="A56" s="3" t="s">
        <v>33</v>
      </c>
      <c r="E56" s="7"/>
      <c r="F56" s="7"/>
      <c r="G56" s="10">
        <f>SUM(G47:G55)</f>
        <v>5573192</v>
      </c>
      <c r="H56" s="8"/>
      <c r="I56" s="10">
        <f>SUM(I47:I55)</f>
        <v>5532844</v>
      </c>
      <c r="J56" s="7"/>
      <c r="K56" s="10">
        <f>SUM(K47:K55)</f>
        <v>5573756</v>
      </c>
      <c r="M56" s="10">
        <f>SUM(M47:M55)</f>
        <v>5533408</v>
      </c>
    </row>
    <row r="57" spans="1:13" ht="22.15" customHeight="1">
      <c r="A57" s="3"/>
      <c r="E57" s="7"/>
      <c r="F57" s="7"/>
      <c r="G57" s="8"/>
      <c r="H57" s="8"/>
      <c r="I57" s="8"/>
      <c r="J57" s="7"/>
      <c r="K57" s="8"/>
      <c r="M57" s="8"/>
    </row>
    <row r="58" spans="1:13" ht="22.15" customHeight="1">
      <c r="A58" s="3" t="s">
        <v>34</v>
      </c>
      <c r="E58" s="7"/>
      <c r="F58" s="7"/>
      <c r="G58" s="16"/>
      <c r="H58" s="16"/>
      <c r="I58" s="16"/>
      <c r="J58" s="7"/>
      <c r="K58" s="16"/>
      <c r="M58" s="16"/>
    </row>
    <row r="59" spans="1:13" ht="22.15" customHeight="1">
      <c r="A59" s="4" t="s">
        <v>105</v>
      </c>
      <c r="E59" s="7"/>
      <c r="F59" s="7"/>
      <c r="G59" s="8">
        <v>81541</v>
      </c>
      <c r="H59" s="8"/>
      <c r="I59" s="8">
        <v>136766</v>
      </c>
      <c r="J59" s="7"/>
      <c r="K59" s="8">
        <v>81541</v>
      </c>
      <c r="M59" s="8">
        <v>136766</v>
      </c>
    </row>
    <row r="60" spans="1:13" ht="22.15" customHeight="1">
      <c r="A60" s="4" t="s">
        <v>91</v>
      </c>
      <c r="E60" s="7"/>
      <c r="F60" s="7"/>
      <c r="G60" s="8">
        <v>3761</v>
      </c>
      <c r="H60" s="8"/>
      <c r="I60" s="8">
        <v>5683</v>
      </c>
      <c r="J60" s="7"/>
      <c r="K60" s="8">
        <v>3761</v>
      </c>
      <c r="M60" s="8">
        <v>5683</v>
      </c>
    </row>
    <row r="61" spans="1:13" ht="22.15" customHeight="1">
      <c r="A61" s="4" t="s">
        <v>92</v>
      </c>
      <c r="E61" s="7" t="s">
        <v>158</v>
      </c>
      <c r="F61" s="7"/>
      <c r="G61" s="8">
        <v>5263605</v>
      </c>
      <c r="H61" s="8"/>
      <c r="I61" s="8">
        <v>5256554</v>
      </c>
      <c r="J61" s="7"/>
      <c r="K61" s="8">
        <v>5263605</v>
      </c>
      <c r="M61" s="8">
        <v>5256554</v>
      </c>
    </row>
    <row r="62" spans="1:13" ht="22.15" customHeight="1">
      <c r="A62" s="4" t="s">
        <v>112</v>
      </c>
      <c r="E62" s="7">
        <v>9</v>
      </c>
      <c r="F62" s="7"/>
      <c r="G62" s="8">
        <v>5137</v>
      </c>
      <c r="H62" s="8"/>
      <c r="I62" s="8">
        <v>7118</v>
      </c>
      <c r="J62" s="7"/>
      <c r="K62" s="8">
        <v>5137</v>
      </c>
      <c r="M62" s="8">
        <v>7118</v>
      </c>
    </row>
    <row r="63" spans="1:13" ht="22.15" customHeight="1">
      <c r="A63" s="4" t="s">
        <v>6</v>
      </c>
      <c r="E63" s="7">
        <v>10</v>
      </c>
      <c r="F63" s="7"/>
      <c r="G63" s="8">
        <v>20234</v>
      </c>
      <c r="H63" s="8"/>
      <c r="I63" s="8">
        <v>30306</v>
      </c>
      <c r="J63" s="7"/>
      <c r="K63" s="8">
        <v>20234</v>
      </c>
      <c r="M63" s="8">
        <v>30306</v>
      </c>
    </row>
    <row r="64" spans="1:13" ht="22.15" customHeight="1">
      <c r="A64" s="3" t="s">
        <v>35</v>
      </c>
      <c r="E64" s="7"/>
      <c r="F64" s="7"/>
      <c r="G64" s="10">
        <f>SUM(G59:G63)</f>
        <v>5374278</v>
      </c>
      <c r="H64" s="8"/>
      <c r="I64" s="10">
        <f>SUM(I59:I63)</f>
        <v>5436427</v>
      </c>
      <c r="J64" s="7"/>
      <c r="K64" s="10">
        <f>SUM(K59:K63)</f>
        <v>5374278</v>
      </c>
      <c r="M64" s="10">
        <f>SUM(M59:M63)</f>
        <v>5436427</v>
      </c>
    </row>
    <row r="65" spans="1:13" ht="22.15" customHeight="1">
      <c r="A65" s="3"/>
      <c r="E65" s="7"/>
      <c r="F65" s="7"/>
      <c r="G65" s="8"/>
      <c r="H65" s="8"/>
      <c r="I65" s="8"/>
      <c r="J65" s="7"/>
      <c r="K65" s="8"/>
      <c r="M65" s="8"/>
    </row>
    <row r="66" spans="1:13" ht="22.15" customHeight="1">
      <c r="A66" s="3" t="s">
        <v>36</v>
      </c>
      <c r="E66" s="7"/>
      <c r="F66" s="7"/>
      <c r="G66" s="17">
        <f>G64+G56</f>
        <v>10947470</v>
      </c>
      <c r="H66" s="8"/>
      <c r="I66" s="17">
        <f>I64+I56</f>
        <v>10969271</v>
      </c>
      <c r="J66" s="7"/>
      <c r="K66" s="17">
        <f>K64+K56</f>
        <v>10948034</v>
      </c>
      <c r="M66" s="17">
        <f>M64+M56</f>
        <v>10969835</v>
      </c>
    </row>
    <row r="67" spans="1:13" ht="22.15" customHeight="1">
      <c r="A67" s="3"/>
      <c r="E67" s="7"/>
      <c r="F67" s="7"/>
      <c r="G67" s="8"/>
      <c r="H67" s="8"/>
      <c r="I67" s="8"/>
      <c r="J67" s="7"/>
      <c r="K67" s="8"/>
      <c r="M67" s="8"/>
    </row>
    <row r="68" spans="1:13" ht="22.15" customHeight="1">
      <c r="A68" s="3" t="s">
        <v>37</v>
      </c>
      <c r="E68" s="7"/>
      <c r="F68" s="7"/>
      <c r="G68" s="6"/>
      <c r="H68" s="6"/>
      <c r="I68" s="6"/>
      <c r="J68" s="7"/>
      <c r="K68" s="6"/>
      <c r="M68" s="6"/>
    </row>
    <row r="69" spans="1:13" ht="22.15" customHeight="1">
      <c r="A69" s="4" t="s">
        <v>87</v>
      </c>
      <c r="E69" s="7"/>
      <c r="F69" s="7"/>
      <c r="G69" s="6"/>
      <c r="H69" s="6"/>
      <c r="I69" s="6"/>
      <c r="J69" s="7"/>
      <c r="K69" s="6"/>
      <c r="M69" s="6"/>
    </row>
    <row r="70" spans="1:13" ht="22.15" customHeight="1" thickBot="1">
      <c r="A70" s="4" t="s">
        <v>145</v>
      </c>
      <c r="E70" s="7"/>
      <c r="F70" s="7"/>
      <c r="G70" s="18">
        <v>1077877</v>
      </c>
      <c r="H70" s="19"/>
      <c r="I70" s="18">
        <v>1077877</v>
      </c>
      <c r="J70" s="7"/>
      <c r="K70" s="18">
        <v>1077877</v>
      </c>
      <c r="M70" s="18">
        <v>1077877</v>
      </c>
    </row>
    <row r="71" spans="1:13" ht="22.15" customHeight="1" thickTop="1">
      <c r="A71" s="4" t="s">
        <v>113</v>
      </c>
      <c r="E71" s="7"/>
      <c r="F71" s="7"/>
      <c r="G71" s="8">
        <v>923895</v>
      </c>
      <c r="H71" s="8"/>
      <c r="I71" s="8">
        <v>923895</v>
      </c>
      <c r="J71" s="7"/>
      <c r="K71" s="8">
        <v>923895</v>
      </c>
      <c r="M71" s="8">
        <v>923895</v>
      </c>
    </row>
    <row r="72" spans="1:13" ht="22.15" customHeight="1">
      <c r="A72" s="4" t="s">
        <v>84</v>
      </c>
      <c r="E72" s="7"/>
      <c r="F72" s="7"/>
      <c r="G72" s="8">
        <v>1571731</v>
      </c>
      <c r="H72" s="8"/>
      <c r="I72" s="8">
        <v>1571731</v>
      </c>
      <c r="J72" s="7"/>
      <c r="K72" s="8">
        <v>1571731</v>
      </c>
      <c r="M72" s="8">
        <v>1571731</v>
      </c>
    </row>
    <row r="73" spans="1:13" ht="22.15" customHeight="1">
      <c r="A73" s="4" t="s">
        <v>38</v>
      </c>
      <c r="E73" s="7"/>
      <c r="F73" s="7"/>
      <c r="G73" s="8"/>
      <c r="H73" s="8"/>
      <c r="I73" s="8"/>
      <c r="J73" s="7"/>
      <c r="K73" s="8"/>
      <c r="M73" s="8"/>
    </row>
    <row r="74" spans="1:13" ht="22.15" customHeight="1">
      <c r="A74" s="9" t="s">
        <v>0</v>
      </c>
      <c r="B74" s="4" t="s">
        <v>39</v>
      </c>
      <c r="E74" s="7"/>
      <c r="F74" s="7"/>
      <c r="G74" s="8">
        <v>107788</v>
      </c>
      <c r="H74" s="8"/>
      <c r="I74" s="8">
        <v>107788</v>
      </c>
      <c r="J74" s="7"/>
      <c r="K74" s="8">
        <v>107788</v>
      </c>
      <c r="M74" s="8">
        <v>107788</v>
      </c>
    </row>
    <row r="75" spans="1:13" ht="22.15" customHeight="1">
      <c r="A75" s="9" t="s">
        <v>0</v>
      </c>
      <c r="B75" s="4" t="s">
        <v>40</v>
      </c>
      <c r="E75" s="7"/>
      <c r="F75" s="7"/>
      <c r="G75" s="8">
        <v>6474572</v>
      </c>
      <c r="H75" s="8"/>
      <c r="I75" s="8">
        <v>5884553</v>
      </c>
      <c r="J75" s="7"/>
      <c r="K75" s="8">
        <v>6474572</v>
      </c>
      <c r="M75" s="8">
        <v>5884553</v>
      </c>
    </row>
    <row r="76" spans="1:13" ht="22.15" customHeight="1">
      <c r="A76" s="3" t="s">
        <v>41</v>
      </c>
      <c r="E76" s="7"/>
      <c r="F76" s="7"/>
      <c r="G76" s="10">
        <f>SUM(G71:G75)</f>
        <v>9077986</v>
      </c>
      <c r="H76" s="8"/>
      <c r="I76" s="10">
        <f>SUM(I71:I75)</f>
        <v>8487967</v>
      </c>
      <c r="J76" s="7"/>
      <c r="K76" s="10">
        <f>SUM(K71:K75)</f>
        <v>9077986</v>
      </c>
      <c r="M76" s="10">
        <f>SUM(M71:M75)</f>
        <v>8487967</v>
      </c>
    </row>
    <row r="77" spans="1:13" ht="22.15" customHeight="1">
      <c r="A77" s="3"/>
      <c r="E77" s="7"/>
      <c r="F77" s="7"/>
      <c r="G77" s="8"/>
      <c r="H77" s="8"/>
      <c r="I77" s="8"/>
      <c r="J77" s="7"/>
      <c r="K77" s="8"/>
      <c r="M77" s="8"/>
    </row>
    <row r="78" spans="1:13" ht="22.15" customHeight="1" thickBot="1">
      <c r="A78" s="3" t="s">
        <v>42</v>
      </c>
      <c r="E78" s="7"/>
      <c r="F78" s="7"/>
      <c r="G78" s="14">
        <f>G66+G76</f>
        <v>20025456</v>
      </c>
      <c r="H78" s="8"/>
      <c r="I78" s="14">
        <f>I66+I76</f>
        <v>19457238</v>
      </c>
      <c r="J78" s="7"/>
      <c r="K78" s="14">
        <f>K66+K76</f>
        <v>20026020</v>
      </c>
      <c r="M78" s="14">
        <f>M66+M76</f>
        <v>19457802</v>
      </c>
    </row>
    <row r="79" spans="1:13" ht="22.15" customHeight="1" thickTop="1">
      <c r="A79" s="3"/>
      <c r="E79" s="7"/>
      <c r="F79" s="7"/>
      <c r="G79" s="8"/>
      <c r="H79" s="8"/>
      <c r="I79" s="8"/>
      <c r="J79" s="7"/>
      <c r="K79" s="8"/>
      <c r="M79" s="8"/>
    </row>
    <row r="80" spans="1:13" ht="22.15" customHeight="1">
      <c r="A80" s="4" t="str">
        <f>+A34</f>
        <v>The accompanying condensed notes are an integral part of these financial statements.</v>
      </c>
      <c r="E80" s="7"/>
      <c r="G80" s="4"/>
      <c r="H80" s="4"/>
      <c r="I80" s="4"/>
      <c r="K80" s="4"/>
    </row>
    <row r="81" ht="22.15" customHeight="1"/>
    <row r="82" ht="22.15" customHeight="1"/>
    <row r="83" ht="22.15" customHeight="1"/>
    <row r="84" ht="22.15" customHeight="1"/>
    <row r="85" ht="22.15" customHeight="1"/>
    <row r="86" ht="22.15" customHeight="1"/>
    <row r="87" ht="22.15" customHeight="1"/>
    <row r="88" ht="22.15" customHeight="1"/>
    <row r="89" ht="22.15" customHeight="1"/>
    <row r="90" ht="22.15" customHeight="1"/>
    <row r="91" ht="22.15" customHeight="1"/>
    <row r="92" ht="22.15" customHeight="1"/>
    <row r="93" ht="22.15" customHeight="1"/>
    <row r="94" ht="22.15" customHeight="1"/>
    <row r="95" ht="22.15" customHeight="1"/>
    <row r="96" ht="22.15" customHeight="1"/>
    <row r="97" ht="22.15" customHeight="1"/>
    <row r="98" ht="22.15" customHeight="1"/>
    <row r="99" ht="22.15" customHeight="1"/>
    <row r="100" ht="22.15" customHeight="1"/>
    <row r="101" ht="22.15" customHeight="1"/>
    <row r="102" ht="22.15" customHeight="1"/>
    <row r="103" ht="22.15" customHeight="1"/>
    <row r="104" ht="22.15" customHeight="1"/>
    <row r="105" ht="22.15" customHeight="1"/>
    <row r="106" ht="22.15" customHeight="1"/>
    <row r="107" ht="22.15" customHeight="1"/>
    <row r="108" ht="22.15" customHeight="1"/>
    <row r="109" ht="22.15" customHeight="1"/>
    <row r="110" ht="22.15" customHeight="1"/>
    <row r="111" ht="22.15" customHeight="1"/>
    <row r="112" ht="22.15" customHeight="1"/>
    <row r="113" ht="22.15" customHeight="1"/>
    <row r="114" ht="22.15" customHeight="1"/>
    <row r="115" ht="22.15" customHeight="1"/>
    <row r="116" ht="22.15" customHeight="1"/>
    <row r="117" ht="22.15" customHeight="1"/>
    <row r="118" ht="22.15" customHeight="1"/>
    <row r="119" ht="22.15" customHeight="1"/>
    <row r="120" ht="22.15" customHeight="1"/>
    <row r="121" ht="22.15" customHeight="1"/>
    <row r="122" ht="22.15" customHeight="1"/>
    <row r="123" ht="22.15" customHeight="1"/>
    <row r="124" ht="22.15" customHeight="1"/>
    <row r="125" ht="22.15" customHeight="1"/>
    <row r="126" ht="22.15" customHeight="1"/>
    <row r="127" ht="22.15" customHeight="1"/>
    <row r="128" ht="22.15" customHeight="1"/>
    <row r="129" ht="22.15" customHeight="1"/>
    <row r="130" ht="22.15" customHeight="1"/>
  </sheetData>
  <mergeCells count="6">
    <mergeCell ref="G7:M7"/>
    <mergeCell ref="K8:M8"/>
    <mergeCell ref="G41:M41"/>
    <mergeCell ref="K42:M42"/>
    <mergeCell ref="G8:I8"/>
    <mergeCell ref="G42:I42"/>
  </mergeCells>
  <pageMargins left="0.59055118110236204" right="0.196850393700787" top="0.78740157480314998" bottom="0.39370078740157499" header="0.196850393700787" footer="0.196850393700787"/>
  <pageSetup paperSize="9" scale="65" firstPageNumber="2" orientation="portrait" useFirstPageNumber="1" r:id="rId1"/>
  <headerFooter alignWithMargins="0">
    <oddFooter>&amp;R&amp;"Angsana New,Regular"&amp;18 &amp;P</oddFooter>
  </headerFooter>
  <rowBreaks count="1" manualBreakCount="1">
    <brk id="3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CCFFCC"/>
  </sheetPr>
  <dimension ref="A1:I92"/>
  <sheetViews>
    <sheetView view="pageBreakPreview" zoomScale="85" zoomScaleSheetLayoutView="85" workbookViewId="0">
      <selection activeCell="K83" sqref="K83"/>
    </sheetView>
  </sheetViews>
  <sheetFormatPr defaultColWidth="9.25" defaultRowHeight="20.65" customHeight="1"/>
  <cols>
    <col min="1" max="3" width="2.625" style="4" customWidth="1"/>
    <col min="4" max="4" width="66.75" style="4" customWidth="1"/>
    <col min="5" max="5" width="12.75" style="4" customWidth="1"/>
    <col min="6" max="6" width="1.625" style="4" customWidth="1"/>
    <col min="7" max="7" width="16.25" style="20" customWidth="1"/>
    <col min="8" max="8" width="1.625" style="4" customWidth="1"/>
    <col min="9" max="9" width="16.25" style="4" customWidth="1"/>
    <col min="10" max="16384" width="9.25" style="4"/>
  </cols>
  <sheetData>
    <row r="1" spans="1:9" ht="22.15" customHeight="1">
      <c r="A1" s="3" t="str">
        <f>ENG_FS!A1</f>
        <v>NORTH EAST RUBBER PUBLIC COMPANY LIMITED AND ITS SUBSIDIARY</v>
      </c>
      <c r="B1" s="3"/>
      <c r="C1" s="3"/>
      <c r="D1" s="3"/>
      <c r="G1" s="4"/>
      <c r="I1" s="23" t="s">
        <v>129</v>
      </c>
    </row>
    <row r="2" spans="1:9" ht="22.15" customHeight="1">
      <c r="A2" s="5" t="s">
        <v>43</v>
      </c>
      <c r="G2" s="4"/>
      <c r="I2" s="23" t="s">
        <v>130</v>
      </c>
    </row>
    <row r="3" spans="1:9" ht="22.15" customHeight="1">
      <c r="A3" s="3" t="s">
        <v>152</v>
      </c>
      <c r="G3" s="4"/>
    </row>
    <row r="4" spans="1:9" ht="22.15" customHeight="1">
      <c r="A4" s="3"/>
      <c r="G4" s="4"/>
    </row>
    <row r="5" spans="1:9" ht="22.15" customHeight="1">
      <c r="A5" s="3"/>
      <c r="G5" s="63" t="s">
        <v>144</v>
      </c>
      <c r="H5" s="63"/>
      <c r="I5" s="63"/>
    </row>
    <row r="6" spans="1:9" ht="22.15" customHeight="1">
      <c r="A6" s="3"/>
      <c r="G6" s="7" t="s">
        <v>123</v>
      </c>
      <c r="H6" s="7"/>
      <c r="I6" s="7"/>
    </row>
    <row r="7" spans="1:9" ht="22.15" customHeight="1">
      <c r="A7" s="3"/>
      <c r="G7" s="7" t="s">
        <v>118</v>
      </c>
      <c r="H7" s="7"/>
      <c r="I7" s="7"/>
    </row>
    <row r="8" spans="1:9" ht="22.15" customHeight="1">
      <c r="A8" s="3"/>
      <c r="G8" s="38" t="s">
        <v>131</v>
      </c>
      <c r="H8" s="7"/>
      <c r="I8" s="38" t="s">
        <v>118</v>
      </c>
    </row>
    <row r="9" spans="1:9" ht="22.15" customHeight="1">
      <c r="A9" s="3"/>
      <c r="E9" s="21" t="s">
        <v>22</v>
      </c>
      <c r="G9" s="35">
        <v>2025</v>
      </c>
      <c r="H9" s="23"/>
      <c r="I9" s="35">
        <v>2024</v>
      </c>
    </row>
    <row r="10" spans="1:9" ht="22.15" customHeight="1">
      <c r="A10" s="3" t="s">
        <v>44</v>
      </c>
      <c r="E10" s="7"/>
      <c r="F10" s="7"/>
      <c r="G10" s="7"/>
    </row>
    <row r="11" spans="1:9" ht="22.15" customHeight="1">
      <c r="A11" s="4" t="s">
        <v>93</v>
      </c>
      <c r="B11" s="22"/>
      <c r="E11" s="7"/>
      <c r="F11" s="7"/>
      <c r="G11" s="19">
        <v>7584567</v>
      </c>
      <c r="I11" s="19">
        <v>5809220</v>
      </c>
    </row>
    <row r="12" spans="1:9" ht="22.15" customHeight="1">
      <c r="A12" s="1" t="s">
        <v>114</v>
      </c>
      <c r="B12" s="22"/>
      <c r="E12" s="24"/>
      <c r="F12" s="7"/>
      <c r="G12" s="19">
        <v>27367</v>
      </c>
      <c r="I12" s="19">
        <v>0</v>
      </c>
    </row>
    <row r="13" spans="1:9" ht="22.15" customHeight="1">
      <c r="A13" s="4" t="s">
        <v>121</v>
      </c>
      <c r="B13" s="22"/>
      <c r="E13" s="24"/>
      <c r="F13" s="7"/>
      <c r="G13" s="19">
        <v>37250</v>
      </c>
      <c r="I13" s="19">
        <v>0</v>
      </c>
    </row>
    <row r="14" spans="1:9" ht="22.15" customHeight="1">
      <c r="A14" s="4" t="s">
        <v>45</v>
      </c>
      <c r="E14" s="7">
        <v>3</v>
      </c>
      <c r="F14" s="7"/>
      <c r="G14" s="19">
        <v>3342</v>
      </c>
      <c r="I14" s="19">
        <v>3578</v>
      </c>
    </row>
    <row r="15" spans="1:9" ht="22.15" customHeight="1">
      <c r="A15" s="3" t="s">
        <v>46</v>
      </c>
      <c r="E15" s="7"/>
      <c r="F15" s="7"/>
      <c r="G15" s="25">
        <f>SUM(G11:G14)</f>
        <v>7652526</v>
      </c>
      <c r="I15" s="25">
        <f>SUM(I11:I14)</f>
        <v>5812798</v>
      </c>
    </row>
    <row r="16" spans="1:9" ht="21.75" customHeight="1">
      <c r="A16" s="3"/>
      <c r="E16" s="7"/>
      <c r="F16" s="7"/>
      <c r="G16" s="26"/>
      <c r="I16" s="26"/>
    </row>
    <row r="17" spans="1:9" ht="22.15" customHeight="1">
      <c r="A17" s="3" t="s">
        <v>47</v>
      </c>
      <c r="E17" s="7"/>
      <c r="F17" s="7"/>
      <c r="G17" s="26"/>
      <c r="I17" s="26"/>
    </row>
    <row r="18" spans="1:9" ht="22.15" customHeight="1">
      <c r="A18" s="4" t="s">
        <v>48</v>
      </c>
      <c r="E18" s="24">
        <v>3</v>
      </c>
      <c r="F18" s="24"/>
      <c r="G18" s="19">
        <v>6785471</v>
      </c>
      <c r="I18" s="19">
        <v>5086434</v>
      </c>
    </row>
    <row r="19" spans="1:9" ht="22.15" customHeight="1">
      <c r="A19" s="1" t="s">
        <v>74</v>
      </c>
      <c r="E19" s="24"/>
      <c r="F19" s="24"/>
      <c r="G19" s="19">
        <v>84835</v>
      </c>
      <c r="I19" s="19">
        <v>52742</v>
      </c>
    </row>
    <row r="20" spans="1:9" ht="22.15" customHeight="1">
      <c r="A20" s="4" t="s">
        <v>49</v>
      </c>
      <c r="E20" s="24">
        <v>3</v>
      </c>
      <c r="F20" s="24"/>
      <c r="G20" s="19">
        <v>68610</v>
      </c>
      <c r="I20" s="19">
        <v>55984</v>
      </c>
    </row>
    <row r="21" spans="1:9" ht="22.15" customHeight="1">
      <c r="A21" s="1" t="s">
        <v>124</v>
      </c>
      <c r="E21" s="24"/>
      <c r="F21" s="24"/>
      <c r="G21" s="19">
        <v>0</v>
      </c>
      <c r="I21" s="19">
        <v>11139</v>
      </c>
    </row>
    <row r="22" spans="1:9" ht="22.15" customHeight="1">
      <c r="A22" s="4" t="s">
        <v>106</v>
      </c>
      <c r="B22" s="22"/>
      <c r="E22" s="24"/>
      <c r="F22" s="7"/>
      <c r="G22" s="19">
        <v>0</v>
      </c>
      <c r="I22" s="19">
        <v>2412</v>
      </c>
    </row>
    <row r="23" spans="1:9" ht="22.15" customHeight="1">
      <c r="A23" s="3" t="s">
        <v>50</v>
      </c>
      <c r="E23" s="7"/>
      <c r="F23" s="7"/>
      <c r="G23" s="10">
        <f>SUM(G18:G22)</f>
        <v>6938916</v>
      </c>
      <c r="I23" s="10">
        <f>SUM(I18:I22)</f>
        <v>5208711</v>
      </c>
    </row>
    <row r="24" spans="1:9" ht="21.75" customHeight="1">
      <c r="A24" s="27"/>
      <c r="E24" s="7"/>
      <c r="F24" s="7"/>
      <c r="G24" s="26"/>
      <c r="I24" s="26"/>
    </row>
    <row r="25" spans="1:9" ht="22.15" customHeight="1">
      <c r="A25" s="2" t="s">
        <v>94</v>
      </c>
      <c r="E25" s="7"/>
      <c r="F25" s="7"/>
      <c r="G25" s="8">
        <f>+G15-G23</f>
        <v>713610</v>
      </c>
      <c r="I25" s="8">
        <f>+I15-I23</f>
        <v>604087</v>
      </c>
    </row>
    <row r="26" spans="1:9" ht="21.75" customHeight="1">
      <c r="A26" s="2"/>
      <c r="E26" s="7"/>
      <c r="F26" s="7"/>
      <c r="G26" s="8"/>
      <c r="I26" s="8"/>
    </row>
    <row r="27" spans="1:9" ht="22.15" customHeight="1">
      <c r="A27" s="2" t="s">
        <v>95</v>
      </c>
      <c r="E27" s="7">
        <v>3</v>
      </c>
      <c r="F27" s="7"/>
      <c r="G27" s="17">
        <v>137240</v>
      </c>
      <c r="I27" s="17">
        <v>110402</v>
      </c>
    </row>
    <row r="28" spans="1:9" ht="21.75" customHeight="1">
      <c r="A28" s="2"/>
      <c r="E28" s="7"/>
      <c r="F28" s="7"/>
      <c r="G28" s="8"/>
      <c r="I28" s="8"/>
    </row>
    <row r="29" spans="1:9" ht="22.15" customHeight="1">
      <c r="A29" s="2" t="s">
        <v>80</v>
      </c>
      <c r="E29" s="7"/>
      <c r="F29" s="7"/>
      <c r="G29" s="8">
        <f>+G25-G27</f>
        <v>576370</v>
      </c>
      <c r="I29" s="8">
        <f>+I25-I27</f>
        <v>493685</v>
      </c>
    </row>
    <row r="30" spans="1:9" ht="21.75" customHeight="1">
      <c r="A30" s="2"/>
      <c r="E30" s="7"/>
      <c r="F30" s="7"/>
      <c r="G30" s="8"/>
      <c r="I30" s="8"/>
    </row>
    <row r="31" spans="1:9" ht="22.15" customHeight="1">
      <c r="A31" s="5" t="s">
        <v>96</v>
      </c>
      <c r="E31" s="7">
        <v>9</v>
      </c>
      <c r="F31" s="7"/>
      <c r="G31" s="17">
        <v>22372</v>
      </c>
      <c r="I31" s="17">
        <v>14937</v>
      </c>
    </row>
    <row r="32" spans="1:9" ht="21.75" customHeight="1">
      <c r="E32" s="7"/>
      <c r="F32" s="7"/>
      <c r="G32" s="29"/>
      <c r="I32" s="29"/>
    </row>
    <row r="33" spans="1:9" ht="22.15" customHeight="1">
      <c r="A33" s="3" t="s">
        <v>153</v>
      </c>
      <c r="E33" s="7"/>
      <c r="F33" s="7"/>
      <c r="G33" s="8">
        <f>+G29-G31</f>
        <v>553998</v>
      </c>
      <c r="I33" s="8">
        <f>+I29-I31</f>
        <v>478748</v>
      </c>
    </row>
    <row r="34" spans="1:9" ht="21.75" customHeight="1">
      <c r="A34" s="3"/>
      <c r="E34" s="7"/>
      <c r="F34" s="7"/>
      <c r="G34" s="8"/>
      <c r="I34" s="8"/>
    </row>
    <row r="35" spans="1:9" ht="22.15" customHeight="1">
      <c r="A35" s="5" t="s">
        <v>165</v>
      </c>
      <c r="E35" s="7"/>
      <c r="F35" s="7"/>
      <c r="G35" s="8"/>
      <c r="I35" s="8"/>
    </row>
    <row r="36" spans="1:9" ht="22.15" customHeight="1">
      <c r="A36" s="57" t="s">
        <v>97</v>
      </c>
      <c r="B36" s="1"/>
      <c r="E36" s="7"/>
      <c r="F36" s="7"/>
      <c r="G36" s="8"/>
      <c r="I36" s="8"/>
    </row>
    <row r="37" spans="1:9" ht="22.15" customHeight="1">
      <c r="A37" s="58" t="s">
        <v>171</v>
      </c>
      <c r="B37" s="1"/>
      <c r="E37" s="7"/>
      <c r="F37" s="7"/>
      <c r="G37" s="8"/>
      <c r="I37" s="8"/>
    </row>
    <row r="38" spans="1:9" ht="22.15" customHeight="1">
      <c r="A38" s="30" t="s">
        <v>172</v>
      </c>
      <c r="B38" s="1"/>
      <c r="E38" s="7">
        <v>10</v>
      </c>
      <c r="F38" s="7"/>
      <c r="G38" s="28">
        <v>0</v>
      </c>
      <c r="H38" s="60"/>
      <c r="I38" s="59">
        <v>-4848</v>
      </c>
    </row>
    <row r="39" spans="1:9" ht="21.75" customHeight="1">
      <c r="E39" s="7"/>
      <c r="F39" s="7"/>
      <c r="G39" s="26"/>
      <c r="I39" s="26"/>
    </row>
    <row r="40" spans="1:9" ht="22.15" customHeight="1" thickBot="1">
      <c r="A40" s="3" t="s">
        <v>135</v>
      </c>
      <c r="E40" s="7"/>
      <c r="F40" s="7"/>
      <c r="G40" s="14">
        <f>+G33+G38</f>
        <v>553998</v>
      </c>
      <c r="I40" s="14">
        <f>+I33+I38</f>
        <v>473900</v>
      </c>
    </row>
    <row r="41" spans="1:9" ht="21.75" customHeight="1" thickTop="1">
      <c r="A41" s="3"/>
      <c r="E41" s="7"/>
      <c r="F41" s="7"/>
      <c r="G41" s="8"/>
      <c r="I41" s="8"/>
    </row>
    <row r="42" spans="1:9" ht="22.15" customHeight="1" thickBot="1">
      <c r="A42" s="34" t="s">
        <v>173</v>
      </c>
      <c r="E42" s="7">
        <v>11</v>
      </c>
      <c r="F42" s="7"/>
      <c r="G42" s="48">
        <v>0.2998165375935577</v>
      </c>
      <c r="H42" s="49"/>
      <c r="I42" s="48">
        <v>0.25909221285968642</v>
      </c>
    </row>
    <row r="43" spans="1:9" ht="21.75" customHeight="1" thickTop="1">
      <c r="A43" s="3"/>
      <c r="E43" s="7"/>
      <c r="F43" s="7"/>
      <c r="G43" s="50"/>
      <c r="H43" s="49"/>
      <c r="I43" s="50"/>
    </row>
    <row r="44" spans="1:9" ht="22.15" customHeight="1" thickBot="1">
      <c r="A44" s="34" t="s">
        <v>174</v>
      </c>
      <c r="E44" s="7">
        <v>11</v>
      </c>
      <c r="F44" s="7"/>
      <c r="G44" s="48">
        <v>0.2998165375935577</v>
      </c>
      <c r="H44" s="49"/>
      <c r="I44" s="48">
        <v>0.25862696732886253</v>
      </c>
    </row>
    <row r="45" spans="1:9" ht="21.75" customHeight="1" thickTop="1">
      <c r="A45" s="3"/>
      <c r="E45" s="7"/>
      <c r="F45" s="7"/>
      <c r="G45" s="8"/>
      <c r="I45" s="8"/>
    </row>
    <row r="46" spans="1:9" ht="22.15" customHeight="1">
      <c r="A46" s="4" t="str">
        <f>+ENG_FS!A34</f>
        <v>The accompanying condensed notes are an integral part of these financial statements.</v>
      </c>
      <c r="G46" s="4"/>
      <c r="I46" s="36"/>
    </row>
    <row r="47" spans="1:9" ht="22.15" customHeight="1">
      <c r="A47" s="3" t="str">
        <f>+ENG_FS!A1</f>
        <v>NORTH EAST RUBBER PUBLIC COMPANY LIMITED AND ITS SUBSIDIARY</v>
      </c>
      <c r="B47" s="3"/>
      <c r="C47" s="3"/>
      <c r="D47" s="3"/>
      <c r="G47" s="4"/>
      <c r="I47" s="23" t="s">
        <v>129</v>
      </c>
    </row>
    <row r="48" spans="1:9" ht="22.15" customHeight="1">
      <c r="A48" s="5" t="s">
        <v>43</v>
      </c>
      <c r="G48" s="4"/>
      <c r="I48" s="23" t="s">
        <v>130</v>
      </c>
    </row>
    <row r="49" spans="1:9" ht="22.15" customHeight="1">
      <c r="A49" s="3" t="s">
        <v>155</v>
      </c>
      <c r="G49" s="4"/>
    </row>
    <row r="50" spans="1:9" ht="22.15" customHeight="1">
      <c r="A50" s="3"/>
      <c r="G50" s="4"/>
    </row>
    <row r="51" spans="1:9" ht="22.15" customHeight="1">
      <c r="A51" s="3"/>
      <c r="G51" s="63" t="s">
        <v>144</v>
      </c>
      <c r="H51" s="63"/>
      <c r="I51" s="63"/>
    </row>
    <row r="52" spans="1:9" ht="22.15" customHeight="1">
      <c r="A52" s="3"/>
      <c r="G52" s="7" t="s">
        <v>123</v>
      </c>
      <c r="H52" s="7"/>
      <c r="I52" s="7"/>
    </row>
    <row r="53" spans="1:9" ht="22.15" customHeight="1">
      <c r="A53" s="3"/>
      <c r="G53" s="7" t="s">
        <v>118</v>
      </c>
      <c r="H53" s="7"/>
      <c r="I53" s="7"/>
    </row>
    <row r="54" spans="1:9" ht="22.15" customHeight="1">
      <c r="A54" s="3"/>
      <c r="G54" s="38" t="s">
        <v>131</v>
      </c>
      <c r="H54" s="7"/>
      <c r="I54" s="38" t="s">
        <v>118</v>
      </c>
    </row>
    <row r="55" spans="1:9" ht="22.15" customHeight="1">
      <c r="A55" s="3"/>
      <c r="E55" s="21" t="s">
        <v>22</v>
      </c>
      <c r="G55" s="35">
        <v>2025</v>
      </c>
      <c r="H55" s="23"/>
      <c r="I55" s="35">
        <v>2024</v>
      </c>
    </row>
    <row r="56" spans="1:9" ht="22.15" customHeight="1">
      <c r="A56" s="3" t="s">
        <v>44</v>
      </c>
      <c r="E56" s="7"/>
      <c r="F56" s="7"/>
      <c r="G56" s="7"/>
    </row>
    <row r="57" spans="1:9" ht="22.15" customHeight="1">
      <c r="A57" s="4" t="s">
        <v>93</v>
      </c>
      <c r="B57" s="22"/>
      <c r="E57" s="7"/>
      <c r="F57" s="7"/>
      <c r="G57" s="19">
        <v>16282586</v>
      </c>
      <c r="I57" s="19">
        <v>12351071</v>
      </c>
    </row>
    <row r="58" spans="1:9" ht="22.15" customHeight="1">
      <c r="A58" s="1" t="s">
        <v>114</v>
      </c>
      <c r="B58" s="22"/>
      <c r="E58" s="24"/>
      <c r="F58" s="7"/>
      <c r="G58" s="19">
        <v>54942</v>
      </c>
      <c r="I58" s="19">
        <v>0</v>
      </c>
    </row>
    <row r="59" spans="1:9" ht="22.15" customHeight="1">
      <c r="A59" s="4" t="s">
        <v>121</v>
      </c>
      <c r="B59" s="22"/>
      <c r="E59" s="24"/>
      <c r="F59" s="7"/>
      <c r="G59" s="19">
        <v>24005</v>
      </c>
      <c r="I59" s="19">
        <v>0</v>
      </c>
    </row>
    <row r="60" spans="1:9" ht="22.15" customHeight="1">
      <c r="A60" s="4" t="s">
        <v>45</v>
      </c>
      <c r="E60" s="7">
        <v>3</v>
      </c>
      <c r="F60" s="7"/>
      <c r="G60" s="19">
        <v>6790</v>
      </c>
      <c r="I60" s="19">
        <v>5974</v>
      </c>
    </row>
    <row r="61" spans="1:9" ht="22.15" customHeight="1">
      <c r="A61" s="3" t="s">
        <v>46</v>
      </c>
      <c r="E61" s="7"/>
      <c r="F61" s="7"/>
      <c r="G61" s="25">
        <f>SUM(G57:G60)</f>
        <v>16368323</v>
      </c>
      <c r="I61" s="25">
        <f>SUM(I57:I60)</f>
        <v>12357045</v>
      </c>
    </row>
    <row r="62" spans="1:9" ht="22.15" customHeight="1">
      <c r="A62" s="3"/>
      <c r="E62" s="7"/>
      <c r="F62" s="7"/>
      <c r="G62" s="26"/>
      <c r="I62" s="26"/>
    </row>
    <row r="63" spans="1:9" ht="22.15" customHeight="1">
      <c r="A63" s="3" t="s">
        <v>47</v>
      </c>
      <c r="E63" s="7"/>
      <c r="F63" s="7"/>
      <c r="G63" s="26"/>
      <c r="I63" s="26"/>
    </row>
    <row r="64" spans="1:9" ht="22.15" customHeight="1">
      <c r="A64" s="4" t="s">
        <v>48</v>
      </c>
      <c r="E64" s="24">
        <v>3</v>
      </c>
      <c r="F64" s="24"/>
      <c r="G64" s="19">
        <v>14560710</v>
      </c>
      <c r="I64" s="19">
        <v>10866840</v>
      </c>
    </row>
    <row r="65" spans="1:9" ht="22.15" customHeight="1">
      <c r="A65" s="1" t="s">
        <v>74</v>
      </c>
      <c r="E65" s="24"/>
      <c r="F65" s="24"/>
      <c r="G65" s="19">
        <v>204317</v>
      </c>
      <c r="I65" s="19">
        <v>144860</v>
      </c>
    </row>
    <row r="66" spans="1:9" ht="22.15" customHeight="1">
      <c r="A66" s="4" t="s">
        <v>49</v>
      </c>
      <c r="E66" s="24">
        <v>3</v>
      </c>
      <c r="F66" s="24"/>
      <c r="G66" s="19">
        <v>124300</v>
      </c>
      <c r="I66" s="19">
        <v>116185</v>
      </c>
    </row>
    <row r="67" spans="1:9" ht="22.15" customHeight="1">
      <c r="A67" s="1" t="s">
        <v>124</v>
      </c>
      <c r="E67" s="24"/>
      <c r="F67" s="24"/>
      <c r="G67" s="19">
        <v>0</v>
      </c>
      <c r="I67" s="19">
        <v>33928</v>
      </c>
    </row>
    <row r="68" spans="1:9" ht="22.15" customHeight="1">
      <c r="A68" s="4" t="s">
        <v>106</v>
      </c>
      <c r="B68" s="22"/>
      <c r="E68" s="24"/>
      <c r="F68" s="7"/>
      <c r="G68" s="19">
        <v>0</v>
      </c>
      <c r="I68" s="19">
        <v>1845</v>
      </c>
    </row>
    <row r="69" spans="1:9" ht="22.15" customHeight="1">
      <c r="A69" s="3" t="s">
        <v>50</v>
      </c>
      <c r="E69" s="7"/>
      <c r="F69" s="7"/>
      <c r="G69" s="10">
        <f>SUM(G64:G68)</f>
        <v>14889327</v>
      </c>
      <c r="I69" s="10">
        <f>SUM(I64:I68)</f>
        <v>11163658</v>
      </c>
    </row>
    <row r="70" spans="1:9" ht="22.15" customHeight="1">
      <c r="A70" s="27"/>
      <c r="E70" s="7"/>
      <c r="F70" s="7"/>
      <c r="G70" s="26"/>
      <c r="I70" s="26"/>
    </row>
    <row r="71" spans="1:9" ht="22.15" customHeight="1">
      <c r="A71" s="2" t="s">
        <v>94</v>
      </c>
      <c r="E71" s="7"/>
      <c r="F71" s="7"/>
      <c r="G71" s="8">
        <f>+G61-G69</f>
        <v>1478996</v>
      </c>
      <c r="I71" s="8">
        <f>+I61-I69</f>
        <v>1193387</v>
      </c>
    </row>
    <row r="72" spans="1:9" ht="22.15" customHeight="1">
      <c r="A72" s="2"/>
      <c r="E72" s="7"/>
      <c r="F72" s="7"/>
      <c r="G72" s="8"/>
      <c r="I72" s="8"/>
    </row>
    <row r="73" spans="1:9" ht="22.15" customHeight="1">
      <c r="A73" s="2" t="s">
        <v>95</v>
      </c>
      <c r="E73" s="7">
        <v>3</v>
      </c>
      <c r="F73" s="7"/>
      <c r="G73" s="17">
        <v>276488</v>
      </c>
      <c r="I73" s="17">
        <v>224786</v>
      </c>
    </row>
    <row r="74" spans="1:9" ht="22.15" customHeight="1">
      <c r="A74" s="2"/>
      <c r="E74" s="7"/>
      <c r="F74" s="7"/>
      <c r="G74" s="8"/>
      <c r="I74" s="8"/>
    </row>
    <row r="75" spans="1:9" ht="22.15" customHeight="1">
      <c r="A75" s="2" t="s">
        <v>80</v>
      </c>
      <c r="E75" s="7"/>
      <c r="F75" s="7"/>
      <c r="G75" s="8">
        <f>+G71-G73</f>
        <v>1202508</v>
      </c>
      <c r="I75" s="8">
        <f>+I71-I73</f>
        <v>968601</v>
      </c>
    </row>
    <row r="76" spans="1:9" ht="22.15" customHeight="1">
      <c r="A76" s="2"/>
      <c r="E76" s="7"/>
      <c r="F76" s="7"/>
      <c r="G76" s="8"/>
      <c r="I76" s="8"/>
    </row>
    <row r="77" spans="1:9" ht="22.15" customHeight="1">
      <c r="A77" s="5" t="s">
        <v>96</v>
      </c>
      <c r="E77" s="7">
        <v>9</v>
      </c>
      <c r="F77" s="7"/>
      <c r="G77" s="17">
        <v>39674</v>
      </c>
      <c r="I77" s="17">
        <v>36238</v>
      </c>
    </row>
    <row r="78" spans="1:9" ht="22.15" customHeight="1">
      <c r="E78" s="7"/>
      <c r="F78" s="7"/>
      <c r="G78" s="29"/>
      <c r="I78" s="29"/>
    </row>
    <row r="79" spans="1:9" ht="22.15" customHeight="1">
      <c r="A79" s="3" t="s">
        <v>154</v>
      </c>
      <c r="E79" s="7"/>
      <c r="F79" s="7"/>
      <c r="G79" s="8">
        <f>+G75-G77</f>
        <v>1162834</v>
      </c>
      <c r="I79" s="8">
        <f>+I75-I77</f>
        <v>932363</v>
      </c>
    </row>
    <row r="80" spans="1:9" ht="22.15" customHeight="1">
      <c r="A80" s="3"/>
      <c r="E80" s="7"/>
      <c r="F80" s="7"/>
      <c r="G80" s="8"/>
      <c r="I80" s="8"/>
    </row>
    <row r="81" spans="1:9" ht="22.15" customHeight="1">
      <c r="A81" s="5" t="s">
        <v>165</v>
      </c>
      <c r="E81" s="7"/>
      <c r="F81" s="7"/>
      <c r="G81" s="8"/>
      <c r="I81" s="8"/>
    </row>
    <row r="82" spans="1:9" ht="20.65" customHeight="1">
      <c r="A82" s="57" t="s">
        <v>97</v>
      </c>
      <c r="B82" s="1"/>
      <c r="E82" s="7"/>
      <c r="F82" s="7"/>
      <c r="G82" s="8"/>
      <c r="I82" s="8"/>
    </row>
    <row r="83" spans="1:9" ht="20.65" customHeight="1">
      <c r="A83" s="58" t="s">
        <v>171</v>
      </c>
      <c r="B83" s="1"/>
      <c r="E83" s="7"/>
      <c r="F83" s="7"/>
      <c r="G83" s="8"/>
      <c r="I83" s="8"/>
    </row>
    <row r="84" spans="1:9" ht="20.65" customHeight="1">
      <c r="A84" s="30" t="s">
        <v>172</v>
      </c>
      <c r="B84" s="1"/>
      <c r="E84" s="7">
        <v>10</v>
      </c>
      <c r="F84" s="7"/>
      <c r="G84" s="17">
        <v>0</v>
      </c>
      <c r="H84" s="60"/>
      <c r="I84" s="59">
        <v>-4848</v>
      </c>
    </row>
    <row r="85" spans="1:9" ht="20.65" customHeight="1">
      <c r="E85" s="7"/>
      <c r="F85" s="7"/>
      <c r="G85" s="26"/>
      <c r="I85" s="26"/>
    </row>
    <row r="86" spans="1:9" ht="20.65" customHeight="1" thickBot="1">
      <c r="A86" s="3" t="s">
        <v>135</v>
      </c>
      <c r="E86" s="7"/>
      <c r="F86" s="7"/>
      <c r="G86" s="14">
        <f>+G79+G84</f>
        <v>1162834</v>
      </c>
      <c r="I86" s="14">
        <f>+I79+I84</f>
        <v>927515</v>
      </c>
    </row>
    <row r="87" spans="1:9" ht="20.65" customHeight="1" thickTop="1">
      <c r="A87" s="3"/>
      <c r="E87" s="7"/>
      <c r="F87" s="7"/>
      <c r="G87" s="8"/>
      <c r="I87" s="8"/>
    </row>
    <row r="88" spans="1:9" ht="20.65" customHeight="1" thickBot="1">
      <c r="A88" s="34" t="s">
        <v>173</v>
      </c>
      <c r="E88" s="7">
        <v>11</v>
      </c>
      <c r="F88" s="7"/>
      <c r="G88" s="48">
        <v>0.62931069006759421</v>
      </c>
      <c r="H88" s="49"/>
      <c r="I88" s="48">
        <v>0.50458277185177969</v>
      </c>
    </row>
    <row r="89" spans="1:9" ht="20.65" customHeight="1" thickTop="1">
      <c r="A89" s="3"/>
      <c r="E89" s="7"/>
      <c r="F89" s="7"/>
      <c r="G89" s="50"/>
      <c r="H89" s="49"/>
      <c r="I89" s="50"/>
    </row>
    <row r="90" spans="1:9" ht="20.65" customHeight="1" thickBot="1">
      <c r="A90" s="34" t="s">
        <v>174</v>
      </c>
      <c r="E90" s="7">
        <v>11</v>
      </c>
      <c r="F90" s="7"/>
      <c r="G90" s="48">
        <v>0.62931069006759421</v>
      </c>
      <c r="H90" s="49"/>
      <c r="I90" s="48">
        <v>0.50416640530877366</v>
      </c>
    </row>
    <row r="91" spans="1:9" ht="20.65" customHeight="1" thickTop="1">
      <c r="A91" s="3"/>
      <c r="E91" s="7"/>
      <c r="F91" s="7"/>
      <c r="G91" s="8"/>
      <c r="I91" s="8"/>
    </row>
    <row r="92" spans="1:9" ht="20.65" customHeight="1">
      <c r="A92" s="4" t="str">
        <f>+A46</f>
        <v>The accompanying condensed notes are an integral part of these financial statements.</v>
      </c>
      <c r="G92" s="4"/>
      <c r="I92" s="36"/>
    </row>
  </sheetData>
  <mergeCells count="2">
    <mergeCell ref="G5:I5"/>
    <mergeCell ref="G51:I51"/>
  </mergeCells>
  <pageMargins left="0.7" right="0.196850393700787" top="0.85" bottom="0.39370078740157499" header="0.196850393700787" footer="0.196850393700787"/>
  <pageSetup paperSize="9" scale="71" firstPageNumber="4" fitToHeight="2" orientation="portrait" useFirstPageNumber="1" r:id="rId1"/>
  <headerFooter alignWithMargins="0">
    <oddFooter xml:space="preserve">&amp;R&amp;"Angsana New,Regular"&amp;18&amp;P
&amp;"Arial,Regular"&amp;10
</oddFooter>
  </headerFooter>
  <rowBreaks count="1" manualBreakCount="1">
    <brk id="46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CCFFCC"/>
  </sheetPr>
  <dimension ref="A1:L70"/>
  <sheetViews>
    <sheetView view="pageBreakPreview" zoomScale="85" zoomScaleSheetLayoutView="85" workbookViewId="0">
      <selection activeCell="D18" sqref="D18"/>
    </sheetView>
  </sheetViews>
  <sheetFormatPr defaultColWidth="9.25" defaultRowHeight="24" customHeight="1"/>
  <cols>
    <col min="1" max="1" width="33.625" style="4" customWidth="1"/>
    <col min="2" max="2" width="5.75" style="4" customWidth="1"/>
    <col min="3" max="3" width="1.625" style="4" customWidth="1"/>
    <col min="4" max="4" width="14.25" style="4" bestFit="1" customWidth="1"/>
    <col min="5" max="5" width="1.625" style="4" customWidth="1"/>
    <col min="6" max="6" width="14.25" style="4" bestFit="1" customWidth="1"/>
    <col min="7" max="7" width="1.625" style="4" customWidth="1"/>
    <col min="8" max="8" width="13.25" style="4" customWidth="1"/>
    <col min="9" max="9" width="1.625" style="4" customWidth="1"/>
    <col min="10" max="10" width="14.25" style="4" bestFit="1" customWidth="1"/>
    <col min="11" max="11" width="1.625" style="4" customWidth="1"/>
    <col min="12" max="12" width="15.375" style="4" bestFit="1" customWidth="1"/>
    <col min="13" max="16384" width="9.25" style="4"/>
  </cols>
  <sheetData>
    <row r="1" spans="1:12" ht="22.15" customHeight="1">
      <c r="A1" s="3" t="str">
        <f>ENG_PL!A1</f>
        <v>NORTH EAST RUBBER PUBLIC COMPANY LIMITED AND ITS SUBSIDIARY</v>
      </c>
      <c r="B1" s="3"/>
      <c r="C1" s="3"/>
      <c r="D1" s="3"/>
      <c r="L1" s="23" t="s">
        <v>129</v>
      </c>
    </row>
    <row r="2" spans="1:12" ht="22.15" customHeight="1">
      <c r="A2" s="3" t="s">
        <v>78</v>
      </c>
      <c r="L2" s="23" t="s">
        <v>130</v>
      </c>
    </row>
    <row r="3" spans="1:12" ht="22.15" customHeight="1">
      <c r="A3" s="3" t="str">
        <f>+ENG_PL!A49</f>
        <v>FOR THE SIX-MONTH PERIODS ENDED JUNE 30, 2025 AND 2024</v>
      </c>
    </row>
    <row r="4" spans="1:12" ht="22.15" customHeight="1">
      <c r="A4" s="3"/>
    </row>
    <row r="5" spans="1:12" ht="22.15" customHeight="1">
      <c r="D5" s="63" t="s">
        <v>132</v>
      </c>
      <c r="E5" s="63"/>
      <c r="F5" s="63"/>
      <c r="G5" s="63"/>
      <c r="H5" s="63"/>
      <c r="I5" s="63"/>
      <c r="J5" s="63"/>
      <c r="K5" s="63"/>
      <c r="L5" s="63"/>
    </row>
    <row r="6" spans="1:12" ht="22.15" customHeight="1">
      <c r="D6" s="7"/>
      <c r="H6" s="65" t="s">
        <v>51</v>
      </c>
      <c r="I6" s="65"/>
      <c r="J6" s="65"/>
      <c r="L6" s="7"/>
    </row>
    <row r="7" spans="1:12" ht="22.15" customHeight="1">
      <c r="D7" s="7" t="s">
        <v>88</v>
      </c>
      <c r="H7" s="23" t="s">
        <v>53</v>
      </c>
      <c r="I7" s="30"/>
      <c r="J7" s="23"/>
      <c r="L7" s="7" t="s">
        <v>56</v>
      </c>
    </row>
    <row r="8" spans="1:12" ht="22.15" customHeight="1">
      <c r="D8" s="7" t="s">
        <v>81</v>
      </c>
      <c r="F8" s="40" t="s">
        <v>85</v>
      </c>
      <c r="H8" s="23" t="s">
        <v>54</v>
      </c>
      <c r="I8" s="30"/>
      <c r="J8" s="23"/>
      <c r="L8" s="7" t="s">
        <v>57</v>
      </c>
    </row>
    <row r="9" spans="1:12" ht="22.15" customHeight="1">
      <c r="B9" s="38" t="s">
        <v>22</v>
      </c>
      <c r="C9" s="7"/>
      <c r="D9" s="38" t="s">
        <v>52</v>
      </c>
      <c r="E9" s="7"/>
      <c r="F9" s="41" t="s">
        <v>86</v>
      </c>
      <c r="G9" s="7"/>
      <c r="H9" s="39" t="s">
        <v>55</v>
      </c>
      <c r="I9" s="23"/>
      <c r="J9" s="39" t="s">
        <v>40</v>
      </c>
      <c r="K9" s="7"/>
      <c r="L9" s="38" t="s">
        <v>58</v>
      </c>
    </row>
    <row r="10" spans="1:12" ht="22.15" customHeight="1">
      <c r="A10" s="5" t="s">
        <v>134</v>
      </c>
      <c r="B10" s="7"/>
      <c r="D10" s="8">
        <v>923895</v>
      </c>
      <c r="E10" s="8">
        <v>0</v>
      </c>
      <c r="F10" s="8">
        <v>1571731</v>
      </c>
      <c r="G10" s="8">
        <v>0</v>
      </c>
      <c r="H10" s="8">
        <v>107788</v>
      </c>
      <c r="I10" s="8">
        <v>0</v>
      </c>
      <c r="J10" s="8">
        <v>5884553</v>
      </c>
      <c r="K10" s="6"/>
      <c r="L10" s="8">
        <f t="shared" ref="L10:L12" si="0">SUM(D10:J10)</f>
        <v>8487967</v>
      </c>
    </row>
    <row r="11" spans="1:12" ht="22.15" customHeight="1">
      <c r="A11" s="4" t="s">
        <v>67</v>
      </c>
      <c r="B11" s="7">
        <v>12</v>
      </c>
      <c r="D11" s="8">
        <v>0</v>
      </c>
      <c r="E11" s="8"/>
      <c r="F11" s="8">
        <v>0</v>
      </c>
      <c r="G11" s="8"/>
      <c r="H11" s="8">
        <v>0</v>
      </c>
      <c r="I11" s="8"/>
      <c r="J11" s="61">
        <v>-572815</v>
      </c>
      <c r="K11" s="62"/>
      <c r="L11" s="61">
        <f t="shared" si="0"/>
        <v>-572815</v>
      </c>
    </row>
    <row r="12" spans="1:12" ht="22.15" customHeight="1">
      <c r="A12" s="4" t="s">
        <v>136</v>
      </c>
      <c r="B12" s="7"/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1162834</v>
      </c>
      <c r="K12" s="6"/>
      <c r="L12" s="8">
        <f t="shared" si="0"/>
        <v>1162834</v>
      </c>
    </row>
    <row r="13" spans="1:12" ht="22.15" customHeight="1" thickBot="1">
      <c r="A13" s="37" t="s">
        <v>156</v>
      </c>
      <c r="B13" s="7"/>
      <c r="D13" s="31">
        <f>SUM(D10:D12)</f>
        <v>923895</v>
      </c>
      <c r="E13" s="6"/>
      <c r="F13" s="31">
        <f>SUM(F10:F12)</f>
        <v>1571731</v>
      </c>
      <c r="G13" s="6"/>
      <c r="H13" s="31">
        <f>SUM(H10:H12)</f>
        <v>107788</v>
      </c>
      <c r="I13" s="8"/>
      <c r="J13" s="31">
        <f>SUM(J10:J12)</f>
        <v>6474572</v>
      </c>
      <c r="K13" s="6"/>
      <c r="L13" s="31">
        <f>SUM(L10:L12)</f>
        <v>9077986</v>
      </c>
    </row>
    <row r="14" spans="1:12" ht="22.15" customHeight="1" thickTop="1">
      <c r="A14" s="37"/>
      <c r="B14" s="7"/>
      <c r="D14" s="8"/>
      <c r="E14" s="6"/>
      <c r="F14" s="8"/>
      <c r="G14" s="6"/>
      <c r="H14" s="8"/>
      <c r="I14" s="8"/>
      <c r="J14" s="8"/>
      <c r="K14" s="6"/>
      <c r="L14" s="8"/>
    </row>
    <row r="15" spans="1:12" ht="22.15" customHeight="1">
      <c r="A15" s="37"/>
      <c r="B15" s="7"/>
      <c r="D15" s="63" t="s">
        <v>133</v>
      </c>
      <c r="E15" s="63"/>
      <c r="F15" s="63"/>
      <c r="G15" s="63"/>
      <c r="H15" s="63"/>
      <c r="I15" s="63"/>
      <c r="J15" s="63"/>
      <c r="K15" s="63"/>
      <c r="L15" s="63"/>
    </row>
    <row r="16" spans="1:12" ht="22.15" customHeight="1">
      <c r="A16" s="37"/>
      <c r="B16" s="7"/>
      <c r="D16" s="7"/>
      <c r="H16" s="65" t="s">
        <v>51</v>
      </c>
      <c r="I16" s="65"/>
      <c r="J16" s="65"/>
      <c r="L16" s="7"/>
    </row>
    <row r="17" spans="1:12" ht="22.15" customHeight="1">
      <c r="A17" s="37"/>
      <c r="B17" s="7"/>
      <c r="D17" s="7" t="s">
        <v>88</v>
      </c>
      <c r="H17" s="23" t="s">
        <v>53</v>
      </c>
      <c r="I17" s="30"/>
      <c r="J17" s="23"/>
      <c r="L17" s="7" t="s">
        <v>56</v>
      </c>
    </row>
    <row r="18" spans="1:12" ht="22.15" customHeight="1">
      <c r="A18" s="37"/>
      <c r="B18" s="7"/>
      <c r="D18" s="7" t="s">
        <v>81</v>
      </c>
      <c r="F18" s="40" t="s">
        <v>85</v>
      </c>
      <c r="H18" s="23" t="s">
        <v>54</v>
      </c>
      <c r="I18" s="30"/>
      <c r="J18" s="23"/>
      <c r="L18" s="7" t="s">
        <v>57</v>
      </c>
    </row>
    <row r="19" spans="1:12" ht="22.15" customHeight="1">
      <c r="A19" s="37"/>
      <c r="B19" s="38" t="s">
        <v>22</v>
      </c>
      <c r="D19" s="38" t="s">
        <v>52</v>
      </c>
      <c r="E19" s="7"/>
      <c r="F19" s="41" t="s">
        <v>86</v>
      </c>
      <c r="G19" s="7"/>
      <c r="H19" s="39" t="s">
        <v>55</v>
      </c>
      <c r="I19" s="23"/>
      <c r="J19" s="39" t="s">
        <v>40</v>
      </c>
      <c r="K19" s="7"/>
      <c r="L19" s="38" t="s">
        <v>58</v>
      </c>
    </row>
    <row r="20" spans="1:12" ht="22.15" customHeight="1">
      <c r="A20" s="5" t="s">
        <v>137</v>
      </c>
      <c r="B20" s="7"/>
      <c r="D20" s="55">
        <v>923895</v>
      </c>
      <c r="E20" s="56"/>
      <c r="F20" s="55">
        <v>1571731</v>
      </c>
      <c r="G20" s="56"/>
      <c r="H20" s="55">
        <v>100473</v>
      </c>
      <c r="I20" s="56"/>
      <c r="J20" s="55">
        <v>4872496</v>
      </c>
      <c r="K20" s="56"/>
      <c r="L20" s="55">
        <f t="shared" ref="L20:L21" si="1">SUM(D20:J20)</f>
        <v>7468595</v>
      </c>
    </row>
    <row r="21" spans="1:12" ht="22.15" customHeight="1">
      <c r="A21" s="4" t="s">
        <v>67</v>
      </c>
      <c r="B21" s="7">
        <v>12</v>
      </c>
      <c r="D21" s="55">
        <v>0</v>
      </c>
      <c r="E21" s="56"/>
      <c r="F21" s="55">
        <v>0</v>
      </c>
      <c r="G21" s="56"/>
      <c r="H21" s="55">
        <v>0</v>
      </c>
      <c r="I21" s="56"/>
      <c r="J21" s="61">
        <v>-535859</v>
      </c>
      <c r="K21" s="62"/>
      <c r="L21" s="61">
        <f t="shared" si="1"/>
        <v>-535859</v>
      </c>
    </row>
    <row r="22" spans="1:12" ht="22.15" customHeight="1">
      <c r="A22" s="4" t="s">
        <v>136</v>
      </c>
      <c r="B22" s="7"/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927515</v>
      </c>
      <c r="K22" s="6"/>
      <c r="L22" s="8">
        <f t="shared" ref="L22" si="2">SUM(D22:J22)</f>
        <v>927515</v>
      </c>
    </row>
    <row r="23" spans="1:12" ht="22.15" customHeight="1" thickBot="1">
      <c r="A23" s="37" t="s">
        <v>157</v>
      </c>
      <c r="B23" s="7"/>
      <c r="D23" s="31">
        <f>SUM(D20:D22)</f>
        <v>923895</v>
      </c>
      <c r="E23" s="6"/>
      <c r="F23" s="31">
        <f>SUM(F20:F22)</f>
        <v>1571731</v>
      </c>
      <c r="G23" s="6"/>
      <c r="H23" s="31">
        <f>SUM(H20:H22)</f>
        <v>100473</v>
      </c>
      <c r="I23" s="8"/>
      <c r="J23" s="31">
        <f>SUM(J20:J22)</f>
        <v>5264152</v>
      </c>
      <c r="K23" s="6"/>
      <c r="L23" s="31">
        <f>SUM(L20:L22)</f>
        <v>7860251</v>
      </c>
    </row>
    <row r="24" spans="1:12" ht="22.15" customHeight="1" thickTop="1">
      <c r="A24" s="37"/>
      <c r="B24" s="7"/>
      <c r="D24" s="8"/>
      <c r="E24" s="6"/>
      <c r="F24" s="8"/>
      <c r="G24" s="6"/>
      <c r="H24" s="8"/>
      <c r="I24" s="8"/>
      <c r="J24" s="8"/>
      <c r="K24" s="6"/>
      <c r="L24" s="8"/>
    </row>
    <row r="25" spans="1:12" ht="22.15" customHeight="1">
      <c r="A25" s="4" t="str">
        <f>+ENG_FS!A34</f>
        <v>The accompanying condensed notes are an integral part of these financial statements.</v>
      </c>
      <c r="B25" s="7"/>
      <c r="D25" s="8"/>
      <c r="E25" s="6"/>
      <c r="F25" s="6"/>
      <c r="G25" s="6"/>
      <c r="H25" s="8"/>
      <c r="I25" s="8"/>
      <c r="J25" s="8"/>
      <c r="K25" s="6"/>
      <c r="L25" s="8"/>
    </row>
    <row r="26" spans="1:12" ht="22.15" customHeight="1"/>
    <row r="27" spans="1:12" ht="22.15" customHeight="1"/>
    <row r="28" spans="1:12" ht="22.15" customHeight="1"/>
    <row r="29" spans="1:12" ht="22.15" customHeight="1"/>
    <row r="30" spans="1:12" ht="23.1" customHeight="1"/>
    <row r="31" spans="1:12" ht="23.1" customHeight="1"/>
    <row r="70" spans="7:9" ht="24" customHeight="1">
      <c r="G70" s="4">
        <f>SUM(G65:G69)</f>
        <v>0</v>
      </c>
      <c r="I70" s="4">
        <f>SUM(I65:I69)</f>
        <v>0</v>
      </c>
    </row>
  </sheetData>
  <mergeCells count="4">
    <mergeCell ref="D5:L5"/>
    <mergeCell ref="H6:J6"/>
    <mergeCell ref="D15:L15"/>
    <mergeCell ref="H16:J16"/>
  </mergeCells>
  <pageMargins left="0.55000000000000004" right="0.196850393700787" top="0.78740157480314998" bottom="0.39370078740157499" header="0.196850393700787" footer="0.196850393700787"/>
  <pageSetup paperSize="9" scale="75" firstPageNumber="6" fitToWidth="0" fitToHeight="0" orientation="portrait" useFirstPageNumber="1" r:id="rId1"/>
  <headerFooter alignWithMargins="0">
    <oddFooter>&amp;R&amp;"Angsana New,Regular"&amp;18&amp;P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CCFFCC"/>
  </sheetPr>
  <dimension ref="A1:J88"/>
  <sheetViews>
    <sheetView view="pageBreakPreview" zoomScaleSheetLayoutView="100" workbookViewId="0">
      <selection activeCell="J9" sqref="J9"/>
    </sheetView>
  </sheetViews>
  <sheetFormatPr defaultColWidth="9.25" defaultRowHeight="22.15" customHeight="1"/>
  <cols>
    <col min="1" max="3" width="2.625" style="4" customWidth="1"/>
    <col min="4" max="4" width="64.125" style="4" customWidth="1"/>
    <col min="5" max="5" width="1.625" style="4" customWidth="1"/>
    <col min="6" max="6" width="18" style="4" customWidth="1"/>
    <col min="7" max="7" width="1.625" style="4" customWidth="1"/>
    <col min="8" max="8" width="18" style="4" customWidth="1"/>
    <col min="9" max="9" width="3.875" style="4" customWidth="1"/>
    <col min="10" max="10" width="14.75" style="4" bestFit="1" customWidth="1"/>
    <col min="11" max="16384" width="9.25" style="4"/>
  </cols>
  <sheetData>
    <row r="1" spans="1:10" ht="22.15" customHeight="1">
      <c r="A1" s="3" t="str">
        <f>ENG_SE!A1</f>
        <v>NORTH EAST RUBBER PUBLIC COMPANY LIMITED AND ITS SUBSIDIARY</v>
      </c>
      <c r="B1" s="3"/>
      <c r="C1" s="3"/>
      <c r="D1" s="3"/>
      <c r="H1" s="23" t="s">
        <v>129</v>
      </c>
      <c r="I1" s="23"/>
    </row>
    <row r="2" spans="1:10" ht="22.15" customHeight="1">
      <c r="A2" s="3" t="s">
        <v>59</v>
      </c>
      <c r="H2" s="23" t="s">
        <v>130</v>
      </c>
      <c r="I2" s="23"/>
    </row>
    <row r="3" spans="1:10" ht="22.15" customHeight="1">
      <c r="A3" s="3" t="str">
        <f>ENG_SE!A3</f>
        <v>FOR THE SIX-MONTH PERIODS ENDED JUNE 30, 2025 AND 2024</v>
      </c>
    </row>
    <row r="5" spans="1:10" ht="22.15" customHeight="1">
      <c r="A5" s="3"/>
      <c r="F5" s="63" t="s">
        <v>144</v>
      </c>
      <c r="G5" s="63"/>
      <c r="H5" s="63"/>
      <c r="I5" s="7"/>
    </row>
    <row r="6" spans="1:10" ht="22.15" customHeight="1">
      <c r="A6" s="3"/>
      <c r="F6" s="7" t="s">
        <v>123</v>
      </c>
      <c r="G6" s="7"/>
      <c r="H6" s="7"/>
      <c r="I6" s="7"/>
    </row>
    <row r="7" spans="1:10" ht="22.15" customHeight="1">
      <c r="A7" s="3"/>
      <c r="F7" s="7" t="s">
        <v>118</v>
      </c>
      <c r="G7" s="7"/>
      <c r="H7" s="7"/>
      <c r="I7" s="7"/>
    </row>
    <row r="8" spans="1:10" ht="22.15" customHeight="1">
      <c r="A8" s="3"/>
      <c r="E8" s="7"/>
      <c r="F8" s="38" t="s">
        <v>131</v>
      </c>
      <c r="G8" s="7"/>
      <c r="H8" s="38" t="s">
        <v>118</v>
      </c>
      <c r="I8" s="7"/>
    </row>
    <row r="9" spans="1:10" ht="22.15" customHeight="1">
      <c r="A9" s="3"/>
      <c r="E9" s="7"/>
      <c r="F9" s="47">
        <v>2025</v>
      </c>
      <c r="G9" s="7"/>
      <c r="H9" s="47">
        <v>2024</v>
      </c>
      <c r="I9" s="15"/>
    </row>
    <row r="10" spans="1:10" ht="22.15" customHeight="1">
      <c r="A10" s="3" t="s">
        <v>60</v>
      </c>
      <c r="F10" s="6"/>
      <c r="H10" s="6"/>
      <c r="I10" s="6"/>
    </row>
    <row r="11" spans="1:10" ht="22.15" customHeight="1">
      <c r="A11" s="1" t="s">
        <v>139</v>
      </c>
      <c r="F11" s="19">
        <v>1162834</v>
      </c>
      <c r="H11" s="19">
        <v>932363</v>
      </c>
      <c r="I11" s="19"/>
      <c r="J11" s="6"/>
    </row>
    <row r="12" spans="1:10" ht="22.15" customHeight="1">
      <c r="A12" s="45" t="s">
        <v>61</v>
      </c>
      <c r="F12" s="19"/>
      <c r="H12" s="19"/>
      <c r="I12" s="19"/>
      <c r="J12" s="6"/>
    </row>
    <row r="13" spans="1:10" ht="22.15" customHeight="1">
      <c r="A13" s="4" t="s">
        <v>108</v>
      </c>
      <c r="E13" s="19"/>
      <c r="F13" s="19">
        <v>39674</v>
      </c>
      <c r="G13" s="19"/>
      <c r="H13" s="19">
        <v>36238</v>
      </c>
      <c r="I13" s="19"/>
      <c r="J13" s="6"/>
    </row>
    <row r="14" spans="1:10" ht="22.15" customHeight="1">
      <c r="A14" s="4" t="s">
        <v>62</v>
      </c>
      <c r="B14" s="32"/>
      <c r="C14" s="32"/>
      <c r="D14" s="32"/>
      <c r="F14" s="19">
        <v>121166</v>
      </c>
      <c r="H14" s="19">
        <v>113477</v>
      </c>
      <c r="I14" s="19"/>
      <c r="J14" s="6"/>
    </row>
    <row r="15" spans="1:10" ht="22.15" customHeight="1">
      <c r="A15" s="4" t="s">
        <v>7</v>
      </c>
      <c r="B15" s="32"/>
      <c r="C15" s="32"/>
      <c r="D15" s="32"/>
      <c r="F15" s="19">
        <v>1874</v>
      </c>
      <c r="H15" s="19">
        <v>4573</v>
      </c>
      <c r="I15" s="19"/>
      <c r="J15" s="6"/>
    </row>
    <row r="16" spans="1:10" ht="22.15" customHeight="1">
      <c r="A16" s="4" t="s">
        <v>166</v>
      </c>
      <c r="B16" s="32"/>
      <c r="C16" s="32"/>
      <c r="D16" s="32"/>
      <c r="F16" s="19">
        <v>191</v>
      </c>
      <c r="H16" s="19">
        <v>-924</v>
      </c>
      <c r="I16" s="19"/>
      <c r="J16" s="6"/>
    </row>
    <row r="17" spans="1:10" ht="22.15" customHeight="1">
      <c r="A17" s="4" t="s">
        <v>75</v>
      </c>
      <c r="B17" s="32"/>
      <c r="C17" s="32"/>
      <c r="D17" s="32"/>
      <c r="F17" s="19">
        <v>-2628</v>
      </c>
      <c r="H17" s="19">
        <v>-10572</v>
      </c>
      <c r="I17" s="19"/>
      <c r="J17" s="6"/>
    </row>
    <row r="18" spans="1:10" ht="22.15" customHeight="1">
      <c r="A18" s="4" t="s">
        <v>162</v>
      </c>
      <c r="B18" s="32"/>
      <c r="C18" s="32"/>
      <c r="D18" s="32"/>
      <c r="F18" s="19">
        <v>0</v>
      </c>
      <c r="H18" s="19">
        <v>37</v>
      </c>
      <c r="I18" s="19"/>
      <c r="J18" s="6"/>
    </row>
    <row r="19" spans="1:10" ht="22.15" customHeight="1">
      <c r="A19" s="4" t="s">
        <v>163</v>
      </c>
      <c r="B19" s="32"/>
      <c r="C19" s="32"/>
      <c r="D19" s="32"/>
      <c r="F19" s="19">
        <v>-18625</v>
      </c>
      <c r="H19" s="19">
        <v>20717</v>
      </c>
      <c r="I19" s="19"/>
      <c r="J19" s="6"/>
    </row>
    <row r="20" spans="1:10" ht="22.15" customHeight="1">
      <c r="A20" s="4" t="s">
        <v>82</v>
      </c>
      <c r="B20" s="32"/>
      <c r="C20" s="32"/>
      <c r="D20" s="32"/>
      <c r="F20" s="19">
        <v>2947</v>
      </c>
      <c r="H20" s="19">
        <v>383</v>
      </c>
      <c r="I20" s="19"/>
      <c r="J20" s="6"/>
    </row>
    <row r="21" spans="1:10" ht="22.15" customHeight="1">
      <c r="A21" s="4" t="s">
        <v>107</v>
      </c>
      <c r="B21" s="32"/>
      <c r="C21" s="32"/>
      <c r="D21" s="32"/>
      <c r="F21" s="19">
        <v>-5046</v>
      </c>
      <c r="H21" s="19">
        <v>105</v>
      </c>
      <c r="I21" s="19"/>
      <c r="J21" s="6"/>
    </row>
    <row r="22" spans="1:10" ht="22.15" customHeight="1">
      <c r="A22" s="4" t="s">
        <v>170</v>
      </c>
      <c r="B22" s="32"/>
      <c r="C22" s="32"/>
      <c r="D22" s="32"/>
      <c r="F22" s="19">
        <v>-9134</v>
      </c>
      <c r="H22" s="19">
        <v>-4199</v>
      </c>
      <c r="I22" s="19"/>
      <c r="J22" s="6"/>
    </row>
    <row r="23" spans="1:10" ht="22.15" customHeight="1">
      <c r="A23" s="4" t="s">
        <v>8</v>
      </c>
      <c r="D23" s="32"/>
      <c r="F23" s="19">
        <v>-3896</v>
      </c>
      <c r="H23" s="19">
        <v>-2302</v>
      </c>
      <c r="I23" s="19"/>
      <c r="J23" s="6"/>
    </row>
    <row r="24" spans="1:10" ht="22.15" customHeight="1">
      <c r="A24" s="4" t="s">
        <v>9</v>
      </c>
      <c r="D24" s="32"/>
      <c r="F24" s="19">
        <v>276339</v>
      </c>
      <c r="H24" s="19">
        <v>224630</v>
      </c>
      <c r="I24" s="19"/>
      <c r="J24" s="6"/>
    </row>
    <row r="25" spans="1:10" ht="22.15" customHeight="1">
      <c r="A25" s="45" t="s">
        <v>63</v>
      </c>
      <c r="F25" s="19"/>
      <c r="H25" s="19"/>
      <c r="I25" s="19"/>
      <c r="J25" s="6"/>
    </row>
    <row r="26" spans="1:10" ht="22.15" customHeight="1">
      <c r="A26" s="4" t="s">
        <v>20</v>
      </c>
      <c r="F26" s="19">
        <v>-911604</v>
      </c>
      <c r="H26" s="19">
        <v>-670013</v>
      </c>
      <c r="I26" s="19"/>
      <c r="J26" s="6"/>
    </row>
    <row r="27" spans="1:10" ht="22.15" customHeight="1">
      <c r="A27" s="4" t="s">
        <v>23</v>
      </c>
      <c r="F27" s="19">
        <v>129508</v>
      </c>
      <c r="H27" s="19">
        <v>669606</v>
      </c>
      <c r="I27" s="19"/>
      <c r="J27" s="6"/>
    </row>
    <row r="28" spans="1:10" ht="22.15" customHeight="1">
      <c r="A28" s="4" t="s">
        <v>14</v>
      </c>
      <c r="F28" s="19">
        <v>429</v>
      </c>
      <c r="H28" s="19">
        <v>1097</v>
      </c>
      <c r="I28" s="19"/>
      <c r="J28" s="6"/>
    </row>
    <row r="29" spans="1:10" ht="22.15" customHeight="1">
      <c r="A29" s="45" t="s">
        <v>64</v>
      </c>
      <c r="F29" s="19"/>
      <c r="H29" s="19"/>
      <c r="I29" s="19"/>
      <c r="J29" s="6"/>
    </row>
    <row r="30" spans="1:10" ht="22.15" customHeight="1">
      <c r="A30" s="4" t="s">
        <v>4</v>
      </c>
      <c r="F30" s="19">
        <v>210351</v>
      </c>
      <c r="H30" s="19">
        <v>125028</v>
      </c>
      <c r="I30" s="19"/>
      <c r="J30" s="6"/>
    </row>
    <row r="31" spans="1:10" ht="22.15" customHeight="1">
      <c r="A31" s="4" t="s">
        <v>117</v>
      </c>
      <c r="B31" s="32"/>
      <c r="C31" s="32"/>
      <c r="D31" s="32"/>
      <c r="F31" s="28">
        <v>-11946</v>
      </c>
      <c r="H31" s="28">
        <v>-3248</v>
      </c>
      <c r="I31" s="19"/>
      <c r="J31" s="6"/>
    </row>
    <row r="32" spans="1:10" ht="22.15" customHeight="1">
      <c r="A32" s="4" t="s">
        <v>115</v>
      </c>
      <c r="F32" s="19">
        <f>SUM(F11:F31)</f>
        <v>982434</v>
      </c>
      <c r="H32" s="19">
        <f>SUM(H11:H31)</f>
        <v>1436996</v>
      </c>
      <c r="I32" s="19"/>
      <c r="J32" s="6"/>
    </row>
    <row r="33" spans="1:10" ht="22.15" customHeight="1">
      <c r="A33" s="4" t="s">
        <v>10</v>
      </c>
      <c r="F33" s="19">
        <v>-24599</v>
      </c>
      <c r="H33" s="19">
        <v>-44592</v>
      </c>
      <c r="I33" s="19"/>
      <c r="J33" s="6"/>
    </row>
    <row r="34" spans="1:10" ht="22.15" customHeight="1">
      <c r="A34" s="3" t="s">
        <v>143</v>
      </c>
      <c r="F34" s="10">
        <f>SUM(F32:F33)</f>
        <v>957835</v>
      </c>
      <c r="H34" s="10">
        <f>SUM(H32:H33)</f>
        <v>1392404</v>
      </c>
      <c r="I34" s="8"/>
      <c r="J34" s="6"/>
    </row>
    <row r="35" spans="1:10" ht="22.15" customHeight="1">
      <c r="A35" s="3"/>
      <c r="F35" s="8"/>
      <c r="H35" s="8"/>
      <c r="I35" s="8"/>
      <c r="J35" s="6"/>
    </row>
    <row r="36" spans="1:10" ht="22.15" customHeight="1">
      <c r="A36" s="3" t="s">
        <v>77</v>
      </c>
      <c r="F36" s="19"/>
      <c r="H36" s="19"/>
      <c r="I36" s="19"/>
      <c r="J36" s="6"/>
    </row>
    <row r="37" spans="1:10" ht="22.15" customHeight="1">
      <c r="A37" s="4" t="s">
        <v>76</v>
      </c>
      <c r="F37" s="19">
        <v>-4750</v>
      </c>
      <c r="H37" s="19">
        <v>-31020</v>
      </c>
      <c r="I37" s="19"/>
      <c r="J37" s="6"/>
    </row>
    <row r="38" spans="1:10" ht="22.15" customHeight="1">
      <c r="A38" s="4" t="s">
        <v>15</v>
      </c>
      <c r="F38" s="19">
        <v>-52818</v>
      </c>
      <c r="H38" s="19">
        <v>-102815</v>
      </c>
      <c r="I38" s="19"/>
      <c r="J38" s="6"/>
    </row>
    <row r="39" spans="1:10" ht="22.15" customHeight="1">
      <c r="A39" s="4" t="s">
        <v>79</v>
      </c>
      <c r="F39" s="19">
        <v>-396</v>
      </c>
      <c r="H39" s="19">
        <v>-90</v>
      </c>
      <c r="I39" s="19"/>
      <c r="J39" s="6"/>
    </row>
    <row r="40" spans="1:10" ht="22.15" customHeight="1">
      <c r="A40" s="4" t="s">
        <v>11</v>
      </c>
      <c r="F40" s="19">
        <v>0</v>
      </c>
      <c r="H40" s="19">
        <v>1121</v>
      </c>
      <c r="I40" s="19"/>
      <c r="J40" s="6"/>
    </row>
    <row r="41" spans="1:10" ht="22.15" customHeight="1">
      <c r="A41" s="4" t="s">
        <v>12</v>
      </c>
      <c r="F41" s="19">
        <v>2635</v>
      </c>
      <c r="H41" s="19">
        <v>1478</v>
      </c>
      <c r="I41" s="19"/>
      <c r="J41" s="6"/>
    </row>
    <row r="42" spans="1:10" ht="22.15" customHeight="1">
      <c r="A42" s="3" t="s">
        <v>99</v>
      </c>
      <c r="F42" s="33">
        <f>SUM(F37:F41)</f>
        <v>-55329</v>
      </c>
      <c r="H42" s="33">
        <f>SUM(H37:H41)</f>
        <v>-131326</v>
      </c>
      <c r="I42" s="46"/>
      <c r="J42" s="6"/>
    </row>
    <row r="43" spans="1:10" ht="22.15" customHeight="1">
      <c r="A43" s="3" t="str">
        <f>A1</f>
        <v>NORTH EAST RUBBER PUBLIC COMPANY LIMITED AND ITS SUBSIDIARY</v>
      </c>
      <c r="B43" s="3"/>
      <c r="C43" s="3"/>
      <c r="D43" s="3"/>
      <c r="F43" s="19"/>
      <c r="H43" s="23" t="s">
        <v>129</v>
      </c>
      <c r="I43" s="23"/>
      <c r="J43" s="6"/>
    </row>
    <row r="44" spans="1:10" ht="22.15" customHeight="1">
      <c r="A44" s="34" t="s">
        <v>65</v>
      </c>
      <c r="F44" s="19"/>
      <c r="H44" s="23" t="s">
        <v>130</v>
      </c>
      <c r="I44" s="23"/>
      <c r="J44" s="6"/>
    </row>
    <row r="45" spans="1:10" ht="22.15" customHeight="1">
      <c r="A45" s="3" t="str">
        <f>A3</f>
        <v>FOR THE SIX-MONTH PERIODS ENDED JUNE 30, 2025 AND 2024</v>
      </c>
      <c r="F45" s="19"/>
      <c r="H45" s="19"/>
      <c r="I45" s="19"/>
      <c r="J45" s="6"/>
    </row>
    <row r="46" spans="1:10" ht="22.15" customHeight="1">
      <c r="A46" s="3"/>
      <c r="F46" s="19"/>
      <c r="H46" s="19"/>
      <c r="I46" s="19"/>
      <c r="J46" s="6"/>
    </row>
    <row r="47" spans="1:10" ht="22.15" customHeight="1">
      <c r="A47" s="3"/>
      <c r="F47" s="63" t="s">
        <v>144</v>
      </c>
      <c r="G47" s="63"/>
      <c r="H47" s="63"/>
      <c r="I47" s="7"/>
    </row>
    <row r="48" spans="1:10" ht="22.15" customHeight="1">
      <c r="A48" s="3"/>
      <c r="F48" s="7" t="s">
        <v>123</v>
      </c>
      <c r="G48" s="7"/>
      <c r="H48" s="7"/>
      <c r="I48" s="7"/>
    </row>
    <row r="49" spans="1:10" ht="22.15" customHeight="1">
      <c r="A49" s="3"/>
      <c r="F49" s="7" t="s">
        <v>118</v>
      </c>
      <c r="G49" s="7"/>
      <c r="H49" s="7"/>
      <c r="I49" s="7"/>
    </row>
    <row r="50" spans="1:10" ht="22.15" customHeight="1">
      <c r="A50" s="3"/>
      <c r="E50" s="7"/>
      <c r="F50" s="38" t="s">
        <v>131</v>
      </c>
      <c r="G50" s="7"/>
      <c r="H50" s="38" t="s">
        <v>118</v>
      </c>
      <c r="I50" s="7"/>
    </row>
    <row r="51" spans="1:10" ht="22.15" customHeight="1">
      <c r="A51" s="3"/>
      <c r="E51" s="7"/>
      <c r="F51" s="47">
        <f>+F9</f>
        <v>2025</v>
      </c>
      <c r="G51" s="7"/>
      <c r="H51" s="47">
        <f>+H9</f>
        <v>2024</v>
      </c>
      <c r="I51" s="15"/>
      <c r="J51" s="6"/>
    </row>
    <row r="52" spans="1:10" ht="22.15" customHeight="1">
      <c r="A52" s="3" t="s">
        <v>66</v>
      </c>
      <c r="F52" s="19"/>
      <c r="H52" s="19"/>
      <c r="I52" s="19"/>
      <c r="J52" s="6"/>
    </row>
    <row r="53" spans="1:10" ht="22.15" customHeight="1">
      <c r="A53" s="4" t="s">
        <v>167</v>
      </c>
      <c r="F53" s="19">
        <v>-140500</v>
      </c>
      <c r="H53" s="19">
        <v>-408095</v>
      </c>
      <c r="I53" s="19"/>
      <c r="J53" s="6"/>
    </row>
    <row r="54" spans="1:10" ht="22.15" customHeight="1">
      <c r="A54" s="4" t="s">
        <v>125</v>
      </c>
      <c r="F54" s="19">
        <v>-76097</v>
      </c>
      <c r="H54" s="19">
        <v>-72838</v>
      </c>
      <c r="I54" s="19"/>
      <c r="J54" s="6"/>
    </row>
    <row r="55" spans="1:10" ht="22.15" customHeight="1">
      <c r="A55" s="4" t="s">
        <v>98</v>
      </c>
      <c r="F55" s="19">
        <v>-2674</v>
      </c>
      <c r="H55" s="19">
        <v>-3412</v>
      </c>
      <c r="I55" s="19"/>
      <c r="J55" s="6"/>
    </row>
    <row r="56" spans="1:10" ht="22.15" customHeight="1">
      <c r="A56" s="4" t="s">
        <v>175</v>
      </c>
      <c r="F56" s="19">
        <v>-11902</v>
      </c>
      <c r="H56" s="19">
        <v>0</v>
      </c>
      <c r="I56" s="19"/>
      <c r="J56" s="6"/>
    </row>
    <row r="57" spans="1:10" ht="22.15" customHeight="1">
      <c r="A57" s="4" t="s">
        <v>67</v>
      </c>
      <c r="F57" s="19">
        <v>-572791</v>
      </c>
      <c r="H57" s="19">
        <v>-535858</v>
      </c>
      <c r="I57" s="19"/>
      <c r="J57" s="6"/>
    </row>
    <row r="58" spans="1:10" ht="22.15" customHeight="1">
      <c r="A58" s="4" t="s">
        <v>13</v>
      </c>
      <c r="F58" s="19">
        <v>-255361</v>
      </c>
      <c r="H58" s="19">
        <v>-227359</v>
      </c>
      <c r="I58" s="19"/>
      <c r="J58" s="6"/>
    </row>
    <row r="59" spans="1:10" ht="22.15" customHeight="1">
      <c r="A59" s="3" t="s">
        <v>147</v>
      </c>
      <c r="F59" s="25">
        <f>SUM(F53:F58)</f>
        <v>-1059325</v>
      </c>
      <c r="H59" s="25">
        <f>SUM(H53:H58)</f>
        <v>-1247562</v>
      </c>
      <c r="I59" s="19"/>
      <c r="J59" s="6"/>
    </row>
    <row r="60" spans="1:10" ht="20.100000000000001" customHeight="1">
      <c r="A60" s="3"/>
      <c r="F60" s="19"/>
      <c r="H60" s="19"/>
      <c r="I60" s="19"/>
      <c r="J60" s="6"/>
    </row>
    <row r="61" spans="1:10" ht="22.15" customHeight="1">
      <c r="A61" s="3" t="s">
        <v>109</v>
      </c>
      <c r="F61" s="19">
        <f>F34+F42+F59</f>
        <v>-156819</v>
      </c>
      <c r="H61" s="19">
        <f>H34+H42+H59</f>
        <v>13516</v>
      </c>
      <c r="I61" s="19"/>
      <c r="J61" s="6"/>
    </row>
    <row r="62" spans="1:10" ht="20.100000000000001" customHeight="1">
      <c r="A62" s="3"/>
      <c r="F62" s="19"/>
      <c r="H62" s="19"/>
      <c r="I62" s="19"/>
      <c r="J62" s="6"/>
    </row>
    <row r="63" spans="1:10" ht="22.15" customHeight="1">
      <c r="A63" s="3" t="s">
        <v>140</v>
      </c>
      <c r="F63" s="28">
        <v>220919</v>
      </c>
      <c r="H63" s="28">
        <v>61185</v>
      </c>
      <c r="I63" s="19"/>
      <c r="J63" s="6"/>
    </row>
    <row r="64" spans="1:10" ht="20.100000000000001" customHeight="1">
      <c r="A64" s="3"/>
      <c r="F64" s="19"/>
      <c r="H64" s="19"/>
      <c r="I64" s="19"/>
      <c r="J64" s="6"/>
    </row>
    <row r="65" spans="1:10" ht="22.15" customHeight="1" thickBot="1">
      <c r="A65" s="3" t="s">
        <v>141</v>
      </c>
      <c r="F65" s="14">
        <f>SUM(F61:F63)</f>
        <v>64100</v>
      </c>
      <c r="H65" s="14">
        <f>SUM(H61:H63)</f>
        <v>74701</v>
      </c>
      <c r="I65" s="8"/>
      <c r="J65" s="6"/>
    </row>
    <row r="66" spans="1:10" ht="20.100000000000001" customHeight="1" thickTop="1">
      <c r="A66" s="3"/>
      <c r="F66" s="19"/>
      <c r="H66" s="19"/>
      <c r="I66" s="19"/>
      <c r="J66" s="6"/>
    </row>
    <row r="67" spans="1:10" ht="22.15" customHeight="1">
      <c r="A67" s="3" t="s">
        <v>68</v>
      </c>
      <c r="F67" s="19"/>
      <c r="H67" s="19"/>
      <c r="I67" s="19"/>
      <c r="J67" s="6"/>
    </row>
    <row r="68" spans="1:10" ht="22.15" customHeight="1">
      <c r="A68" s="3" t="s">
        <v>142</v>
      </c>
      <c r="F68" s="19"/>
      <c r="H68" s="19"/>
      <c r="I68" s="19"/>
      <c r="J68" s="6"/>
    </row>
    <row r="69" spans="1:10" ht="22.15" customHeight="1">
      <c r="A69" s="4" t="s">
        <v>69</v>
      </c>
      <c r="F69" s="19">
        <v>35</v>
      </c>
      <c r="H69" s="19">
        <v>35</v>
      </c>
      <c r="I69" s="19"/>
      <c r="J69" s="6"/>
    </row>
    <row r="70" spans="1:10" ht="22.15" customHeight="1">
      <c r="A70" s="4" t="s">
        <v>70</v>
      </c>
      <c r="F70" s="19">
        <v>37375</v>
      </c>
      <c r="H70" s="19">
        <v>10808</v>
      </c>
      <c r="I70" s="19"/>
      <c r="J70" s="6"/>
    </row>
    <row r="71" spans="1:10" ht="22.15" customHeight="1">
      <c r="A71" s="4" t="s">
        <v>71</v>
      </c>
      <c r="F71" s="19">
        <v>13322</v>
      </c>
      <c r="H71" s="19">
        <v>63858</v>
      </c>
      <c r="I71" s="19"/>
      <c r="J71" s="6"/>
    </row>
    <row r="72" spans="1:10" ht="22.15" customHeight="1">
      <c r="A72" s="4" t="s">
        <v>176</v>
      </c>
      <c r="F72" s="19">
        <v>13368</v>
      </c>
      <c r="H72" s="19">
        <v>0</v>
      </c>
      <c r="I72" s="19"/>
      <c r="J72" s="6"/>
    </row>
    <row r="73" spans="1:10" ht="22.15" customHeight="1" thickBot="1">
      <c r="A73" s="4" t="s">
        <v>56</v>
      </c>
      <c r="F73" s="31">
        <f>SUM(F69:F72)</f>
        <v>64100</v>
      </c>
      <c r="H73" s="31">
        <f>SUM(H69:H72)</f>
        <v>74701</v>
      </c>
      <c r="I73" s="8"/>
      <c r="J73" s="6"/>
    </row>
    <row r="74" spans="1:10" ht="22.15" customHeight="1" thickTop="1">
      <c r="A74" s="3" t="s">
        <v>72</v>
      </c>
      <c r="F74" s="19"/>
      <c r="H74" s="19"/>
      <c r="I74" s="19"/>
      <c r="J74" s="6"/>
    </row>
    <row r="75" spans="1:10" ht="22.15" customHeight="1">
      <c r="A75" s="4" t="s">
        <v>148</v>
      </c>
      <c r="F75" s="19">
        <v>7376</v>
      </c>
      <c r="H75" s="19">
        <v>-4008</v>
      </c>
      <c r="I75" s="19"/>
      <c r="J75" s="6"/>
    </row>
    <row r="76" spans="1:10" ht="22.15" customHeight="1">
      <c r="A76" s="4" t="s">
        <v>83</v>
      </c>
      <c r="F76" s="19">
        <v>0</v>
      </c>
      <c r="H76" s="19">
        <v>3676</v>
      </c>
      <c r="I76" s="19"/>
      <c r="J76" s="6"/>
    </row>
    <row r="77" spans="1:10" ht="22.15" customHeight="1">
      <c r="A77" s="4" t="s">
        <v>73</v>
      </c>
      <c r="F77" s="19">
        <v>643</v>
      </c>
      <c r="H77" s="19">
        <v>981</v>
      </c>
      <c r="I77" s="19"/>
      <c r="J77" s="6"/>
    </row>
    <row r="78" spans="1:10" ht="22.15" customHeight="1">
      <c r="A78" s="4" t="s">
        <v>101</v>
      </c>
      <c r="F78" s="19">
        <v>24</v>
      </c>
      <c r="H78" s="19">
        <v>1</v>
      </c>
      <c r="I78" s="19"/>
      <c r="J78" s="6"/>
    </row>
    <row r="79" spans="1:10" ht="22.15" customHeight="1">
      <c r="A79" s="4" t="s">
        <v>178</v>
      </c>
      <c r="F79" s="19">
        <v>60</v>
      </c>
      <c r="H79" s="19">
        <v>1877</v>
      </c>
      <c r="I79" s="19"/>
      <c r="J79" s="6"/>
    </row>
    <row r="80" spans="1:10" ht="22.15" customHeight="1">
      <c r="A80" s="4" t="s">
        <v>177</v>
      </c>
      <c r="F80" s="19">
        <v>15</v>
      </c>
      <c r="H80" s="19">
        <v>0</v>
      </c>
      <c r="I80" s="19"/>
      <c r="J80" s="6"/>
    </row>
    <row r="81" spans="1:10" ht="22.15" customHeight="1">
      <c r="A81" s="4" t="s">
        <v>110</v>
      </c>
      <c r="F81" s="19">
        <v>0</v>
      </c>
      <c r="H81" s="19">
        <v>1641</v>
      </c>
      <c r="I81" s="19"/>
      <c r="J81" s="6"/>
    </row>
    <row r="82" spans="1:10" ht="22.15" customHeight="1">
      <c r="A82" s="1" t="s">
        <v>164</v>
      </c>
      <c r="F82" s="19">
        <v>682</v>
      </c>
      <c r="H82" s="19">
        <v>0</v>
      </c>
      <c r="I82" s="19"/>
      <c r="J82" s="6"/>
    </row>
    <row r="83" spans="1:10" ht="22.15" customHeight="1">
      <c r="A83" s="3" t="s">
        <v>150</v>
      </c>
      <c r="F83" s="19"/>
      <c r="H83" s="19"/>
      <c r="I83" s="19"/>
      <c r="J83" s="6"/>
    </row>
    <row r="84" spans="1:10" ht="22.15" customHeight="1">
      <c r="A84" s="4" t="s">
        <v>149</v>
      </c>
      <c r="F84" s="19">
        <v>3496</v>
      </c>
      <c r="H84" s="19">
        <v>4112</v>
      </c>
      <c r="I84" s="19"/>
      <c r="J84" s="6"/>
    </row>
    <row r="85" spans="1:10" ht="20.100000000000001" customHeight="1">
      <c r="F85" s="19"/>
      <c r="H85" s="19"/>
      <c r="I85" s="19"/>
    </row>
    <row r="86" spans="1:10" ht="22.15" customHeight="1">
      <c r="A86" s="4" t="str">
        <f>ENG_FS!A34</f>
        <v>The accompanying condensed notes are an integral part of these financial statements.</v>
      </c>
      <c r="F86" s="6"/>
      <c r="H86" s="6"/>
      <c r="I86" s="6"/>
    </row>
    <row r="87" spans="1:10" s="42" customFormat="1" ht="22.15" customHeight="1">
      <c r="F87" s="43"/>
      <c r="H87" s="43"/>
      <c r="I87" s="43"/>
    </row>
    <row r="88" spans="1:10" ht="22.15" customHeight="1">
      <c r="E88" s="42"/>
      <c r="F88" s="43"/>
      <c r="G88" s="42"/>
      <c r="H88" s="43"/>
      <c r="I88" s="43"/>
    </row>
  </sheetData>
  <mergeCells count="2">
    <mergeCell ref="F5:H5"/>
    <mergeCell ref="F47:H47"/>
  </mergeCells>
  <pageMargins left="0.55000000000000004" right="0.196850393700787" top="0.7" bottom="0.45" header="0.196850393700787" footer="0.196850393700787"/>
  <pageSetup paperSize="9" scale="78" firstPageNumber="7" orientation="portrait" useFirstPageNumber="1" r:id="rId1"/>
  <headerFooter alignWithMargins="0">
    <oddFooter>&amp;R&amp;"Angsana New,Regular"&amp;18&amp;P</oddFooter>
  </headerFooter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ENG_FS</vt:lpstr>
      <vt:lpstr>ENG_PL</vt:lpstr>
      <vt:lpstr>ENG_SE</vt:lpstr>
      <vt:lpstr>ENG_CF</vt:lpstr>
      <vt:lpstr>ENG_CF!Print_Area</vt:lpstr>
      <vt:lpstr>ENG_FS!Print_Area</vt:lpstr>
      <vt:lpstr>ENG_PL!Print_Area</vt:lpstr>
      <vt:lpstr>ENG_SE!Print_Area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</dc:creator>
  <cp:lastModifiedBy>Tanapon Boonto</cp:lastModifiedBy>
  <cp:lastPrinted>2025-07-24T08:01:24Z</cp:lastPrinted>
  <dcterms:created xsi:type="dcterms:W3CDTF">2013-08-02T05:06:02Z</dcterms:created>
  <dcterms:modified xsi:type="dcterms:W3CDTF">2025-08-07T04:22:54Z</dcterms:modified>
</cp:coreProperties>
</file>