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minorgroup.sharepoint.com/sites/mint/CorpSecretary/backup from sharedrive/งบการเงิน/MINT/2025/3Q2025/"/>
    </mc:Choice>
  </mc:AlternateContent>
  <xr:revisionPtr revIDLastSave="1" documentId="13_ncr:1_{0E0E8F5A-9E84-4D32-8EB1-E0FB7F318E6A}" xr6:coauthVersionLast="47" xr6:coauthVersionMax="47" xr10:uidLastSave="{E8E47F1A-532C-4B16-9B87-351DADC50931}"/>
  <bookViews>
    <workbookView xWindow="-110" yWindow="-110" windowWidth="19420" windowHeight="11620" activeTab="1" xr2:uid="{903644C5-6D31-4040-BA45-0E1484FBE861}"/>
  </bookViews>
  <sheets>
    <sheet name="2-4" sheetId="1" r:id="rId1"/>
    <sheet name="5-6 (3m)" sheetId="2" r:id="rId2"/>
    <sheet name="7-8 (9m)" sheetId="3" r:id="rId3"/>
    <sheet name="9" sheetId="4" r:id="rId4"/>
    <sheet name="10" sheetId="5" r:id="rId5"/>
    <sheet name="11" sheetId="6" r:id="rId6"/>
    <sheet name="12" sheetId="7" r:id="rId7"/>
    <sheet name="13-15" sheetId="8" r:id="rId8"/>
  </sheets>
  <definedNames>
    <definedName name="_xlnm._FilterDatabase" localSheetId="7" hidden="1">'13-15'!$A$10:$J$159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2" l="1"/>
  <c r="J131" i="8"/>
  <c r="F131" i="8"/>
  <c r="H128" i="8"/>
  <c r="H131" i="8" s="1"/>
  <c r="H122" i="8"/>
  <c r="A110" i="8"/>
  <c r="A162" i="8" s="1"/>
  <c r="J107" i="8"/>
  <c r="H107" i="8"/>
  <c r="F107" i="8"/>
  <c r="D107" i="8"/>
  <c r="J87" i="8"/>
  <c r="H87" i="8"/>
  <c r="F87" i="8"/>
  <c r="D87" i="8"/>
  <c r="A37" i="7"/>
  <c r="Y23" i="7"/>
  <c r="U23" i="7"/>
  <c r="Q23" i="7"/>
  <c r="O23" i="7"/>
  <c r="M23" i="7"/>
  <c r="I23" i="7"/>
  <c r="G23" i="7"/>
  <c r="E23" i="7"/>
  <c r="W21" i="7"/>
  <c r="S23" i="7"/>
  <c r="W19" i="7"/>
  <c r="AA19" i="7"/>
  <c r="W18" i="7"/>
  <c r="AA18" i="7"/>
  <c r="W15" i="7"/>
  <c r="W23" i="7" s="1"/>
  <c r="A2" i="7"/>
  <c r="A39" i="6"/>
  <c r="Y24" i="6"/>
  <c r="U24" i="6"/>
  <c r="S24" i="6"/>
  <c r="Q24" i="6"/>
  <c r="O24" i="6"/>
  <c r="M24" i="6"/>
  <c r="K24" i="6"/>
  <c r="I24" i="6"/>
  <c r="G24" i="6"/>
  <c r="E24" i="6"/>
  <c r="AA22" i="6"/>
  <c r="W22" i="6"/>
  <c r="AA20" i="6"/>
  <c r="W20" i="6"/>
  <c r="AA19" i="6"/>
  <c r="W19" i="6"/>
  <c r="W18" i="6"/>
  <c r="W24" i="6" s="1"/>
  <c r="W15" i="6"/>
  <c r="AA15" i="6" s="1"/>
  <c r="A2" i="6"/>
  <c r="A55" i="5"/>
  <c r="AM32" i="5"/>
  <c r="AI32" i="5"/>
  <c r="Q32" i="5"/>
  <c r="M32" i="5"/>
  <c r="K32" i="5"/>
  <c r="G32" i="5"/>
  <c r="AG30" i="5"/>
  <c r="AG28" i="5"/>
  <c r="O28" i="5"/>
  <c r="AK28" i="5" s="1"/>
  <c r="AO28" i="5" s="1"/>
  <c r="AK27" i="5"/>
  <c r="AO27" i="5" s="1"/>
  <c r="AG27" i="5"/>
  <c r="O27" i="5"/>
  <c r="AG26" i="5"/>
  <c r="AK26" i="5"/>
  <c r="AO26" i="5" s="1"/>
  <c r="AG24" i="5"/>
  <c r="AK24" i="5"/>
  <c r="AO24" i="5" s="1"/>
  <c r="AG23" i="5"/>
  <c r="AM20" i="5"/>
  <c r="AI20" i="5"/>
  <c r="AE20" i="5"/>
  <c r="AE32" i="5" s="1"/>
  <c r="AC20" i="5"/>
  <c r="AC32" i="5" s="1"/>
  <c r="AA20" i="5"/>
  <c r="AA32" i="5" s="1"/>
  <c r="Y20" i="5"/>
  <c r="Y32" i="5" s="1"/>
  <c r="W20" i="5"/>
  <c r="W32" i="5" s="1"/>
  <c r="U20" i="5"/>
  <c r="U32" i="5" s="1"/>
  <c r="S20" i="5"/>
  <c r="Q20" i="5"/>
  <c r="O20" i="5"/>
  <c r="M20" i="5"/>
  <c r="K20" i="5"/>
  <c r="I20" i="5"/>
  <c r="I32" i="5" s="1"/>
  <c r="G20" i="5"/>
  <c r="AG18" i="5"/>
  <c r="AK18" i="5" s="1"/>
  <c r="AO18" i="5" s="1"/>
  <c r="AE17" i="5"/>
  <c r="AG17" i="5" s="1"/>
  <c r="A52" i="4"/>
  <c r="AM29" i="4"/>
  <c r="AI29" i="4"/>
  <c r="AE29" i="4"/>
  <c r="AC29" i="4"/>
  <c r="AA29" i="4"/>
  <c r="Y29" i="4"/>
  <c r="W29" i="4"/>
  <c r="U29" i="4"/>
  <c r="S29" i="4"/>
  <c r="Q29" i="4"/>
  <c r="O29" i="4"/>
  <c r="M29" i="4"/>
  <c r="K29" i="4"/>
  <c r="I29" i="4"/>
  <c r="G29" i="4"/>
  <c r="AG27" i="4"/>
  <c r="AK27" i="4" s="1"/>
  <c r="AO27" i="4" s="1"/>
  <c r="AG25" i="4"/>
  <c r="AK25" i="4" s="1"/>
  <c r="AO25" i="4" s="1"/>
  <c r="AK24" i="4"/>
  <c r="AO24" i="4" s="1"/>
  <c r="AG24" i="4"/>
  <c r="AO23" i="4"/>
  <c r="AK23" i="4"/>
  <c r="AG23" i="4"/>
  <c r="AG22" i="4"/>
  <c r="AK22" i="4" s="1"/>
  <c r="AO22" i="4" s="1"/>
  <c r="AG21" i="4"/>
  <c r="AK21" i="4" s="1"/>
  <c r="AO21" i="4" s="1"/>
  <c r="AK19" i="4"/>
  <c r="AO19" i="4" s="1"/>
  <c r="AG19" i="4"/>
  <c r="AG16" i="4"/>
  <c r="AK16" i="4" s="1"/>
  <c r="A3" i="4"/>
  <c r="A3" i="5" s="1"/>
  <c r="A3" i="6" s="1"/>
  <c r="A3" i="7" s="1"/>
  <c r="A3" i="8" s="1"/>
  <c r="A99" i="3"/>
  <c r="D91" i="3"/>
  <c r="D89" i="3"/>
  <c r="J82" i="3"/>
  <c r="F82" i="3"/>
  <c r="A57" i="3"/>
  <c r="J35" i="3"/>
  <c r="J40" i="3" s="1"/>
  <c r="F35" i="3"/>
  <c r="F40" i="3" s="1"/>
  <c r="J33" i="3"/>
  <c r="F33" i="3"/>
  <c r="H33" i="3"/>
  <c r="D33" i="3"/>
  <c r="J20" i="3"/>
  <c r="F20" i="3"/>
  <c r="D20" i="3"/>
  <c r="D35" i="3" s="1"/>
  <c r="D40" i="3" s="1"/>
  <c r="H20" i="3"/>
  <c r="A100" i="2"/>
  <c r="J81" i="2"/>
  <c r="F81" i="2"/>
  <c r="A57" i="2"/>
  <c r="J33" i="2"/>
  <c r="F33" i="2"/>
  <c r="J20" i="2"/>
  <c r="J35" i="2" s="1"/>
  <c r="J40" i="2" s="1"/>
  <c r="J43" i="2" s="1"/>
  <c r="F20" i="2"/>
  <c r="F35" i="2" s="1"/>
  <c r="F40" i="2" s="1"/>
  <c r="F43" i="2" s="1"/>
  <c r="A145" i="1"/>
  <c r="M139" i="1"/>
  <c r="M136" i="1"/>
  <c r="I136" i="1"/>
  <c r="I139" i="1" s="1"/>
  <c r="M133" i="1"/>
  <c r="I133" i="1"/>
  <c r="K133" i="1"/>
  <c r="K136" i="1" s="1"/>
  <c r="K139" i="1" s="1"/>
  <c r="G133" i="1"/>
  <c r="G136" i="1" s="1"/>
  <c r="G139" i="1" s="1"/>
  <c r="A97" i="1"/>
  <c r="I93" i="1"/>
  <c r="M91" i="1"/>
  <c r="I91" i="1"/>
  <c r="K91" i="1"/>
  <c r="K93" i="1" s="1"/>
  <c r="G91" i="1"/>
  <c r="G93" i="1" s="1"/>
  <c r="G141" i="1" s="1"/>
  <c r="M79" i="1"/>
  <c r="M93" i="1" s="1"/>
  <c r="M141" i="1" s="1"/>
  <c r="K79" i="1"/>
  <c r="I79" i="1"/>
  <c r="G79" i="1"/>
  <c r="A52" i="1"/>
  <c r="A100" i="1" s="1"/>
  <c r="I44" i="1"/>
  <c r="M42" i="1"/>
  <c r="M44" i="1" s="1"/>
  <c r="I42" i="1"/>
  <c r="M25" i="1"/>
  <c r="K25" i="1"/>
  <c r="I25" i="1"/>
  <c r="K42" i="1"/>
  <c r="K44" i="1" s="1"/>
  <c r="G25" i="1"/>
  <c r="H20" i="2" l="1"/>
  <c r="H81" i="2"/>
  <c r="D20" i="2"/>
  <c r="D43" i="3"/>
  <c r="D12" i="8"/>
  <c r="D45" i="8" s="1"/>
  <c r="D48" i="8" s="1"/>
  <c r="D121" i="8" s="1"/>
  <c r="D125" i="8" s="1"/>
  <c r="F43" i="3"/>
  <c r="F12" i="8"/>
  <c r="F45" i="8" s="1"/>
  <c r="F48" i="8" s="1"/>
  <c r="F121" i="8" s="1"/>
  <c r="F125" i="8" s="1"/>
  <c r="J43" i="3"/>
  <c r="J12" i="8"/>
  <c r="J45" i="8" s="1"/>
  <c r="J48" i="8" s="1"/>
  <c r="J121" i="8" s="1"/>
  <c r="J125" i="8" s="1"/>
  <c r="K141" i="1"/>
  <c r="I141" i="1"/>
  <c r="F65" i="2"/>
  <c r="F83" i="2" s="1"/>
  <c r="F90" i="2" s="1"/>
  <c r="F49" i="2"/>
  <c r="D33" i="2"/>
  <c r="AO16" i="4"/>
  <c r="AO29" i="4" s="1"/>
  <c r="AK29" i="4"/>
  <c r="AK17" i="5"/>
  <c r="AG20" i="5"/>
  <c r="AG32" i="5" s="1"/>
  <c r="J65" i="2"/>
  <c r="J83" i="2" s="1"/>
  <c r="J90" i="2" s="1"/>
  <c r="J49" i="2"/>
  <c r="A57" i="8"/>
  <c r="A113" i="8"/>
  <c r="G42" i="1"/>
  <c r="G44" i="1" s="1"/>
  <c r="H35" i="3"/>
  <c r="H40" i="3" s="1"/>
  <c r="S32" i="5"/>
  <c r="AG29" i="4"/>
  <c r="AA15" i="7"/>
  <c r="D128" i="8"/>
  <c r="D131" i="8" s="1"/>
  <c r="AA18" i="6"/>
  <c r="AA24" i="6" s="1"/>
  <c r="H33" i="2"/>
  <c r="H82" i="3"/>
  <c r="H35" i="2" l="1"/>
  <c r="H40" i="2" s="1"/>
  <c r="H43" i="2" s="1"/>
  <c r="H65" i="2" s="1"/>
  <c r="H83" i="2" s="1"/>
  <c r="H90" i="2" s="1"/>
  <c r="D40" i="2"/>
  <c r="D43" i="2" s="1"/>
  <c r="D49" i="2" s="1"/>
  <c r="H49" i="2"/>
  <c r="AO17" i="5"/>
  <c r="AO20" i="5" s="1"/>
  <c r="AK20" i="5"/>
  <c r="D65" i="3"/>
  <c r="D49" i="3"/>
  <c r="D46" i="3" s="1"/>
  <c r="AK30" i="5" s="1"/>
  <c r="AO30" i="5" s="1"/>
  <c r="H43" i="3"/>
  <c r="H12" i="8"/>
  <c r="H45" i="8" s="1"/>
  <c r="H48" i="8" s="1"/>
  <c r="H121" i="8" s="1"/>
  <c r="H125" i="8" s="1"/>
  <c r="AK23" i="5"/>
  <c r="AO23" i="5" s="1"/>
  <c r="O32" i="5"/>
  <c r="J49" i="3"/>
  <c r="J46" i="3" s="1"/>
  <c r="J65" i="3"/>
  <c r="J84" i="3" s="1"/>
  <c r="J91" i="3" s="1"/>
  <c r="F65" i="3"/>
  <c r="F84" i="3" s="1"/>
  <c r="F91" i="3" s="1"/>
  <c r="F49" i="3"/>
  <c r="F46" i="3" s="1"/>
  <c r="D65" i="2" l="1"/>
  <c r="H65" i="3"/>
  <c r="H84" i="3" s="1"/>
  <c r="H91" i="3" s="1"/>
  <c r="H49" i="3"/>
  <c r="H46" i="3" s="1"/>
  <c r="D81" i="2"/>
  <c r="D82" i="3"/>
  <c r="AK32" i="5"/>
  <c r="AO32" i="5"/>
  <c r="D83" i="2" l="1"/>
  <c r="D90" i="2" s="1"/>
  <c r="AA21" i="7"/>
  <c r="AA23" i="7" s="1"/>
  <c r="K23" i="7"/>
</calcChain>
</file>

<file path=xl/sharedStrings.xml><?xml version="1.0" encoding="utf-8"?>
<sst xmlns="http://schemas.openxmlformats.org/spreadsheetml/2006/main" count="703" uniqueCount="309">
  <si>
    <t>Minor International Public Company Limited</t>
  </si>
  <si>
    <t>Statement of Financial Position</t>
  </si>
  <si>
    <t>As at 30 September 2025</t>
  </si>
  <si>
    <t>Consolidated</t>
  </si>
  <si>
    <t>Separate</t>
  </si>
  <si>
    <t>financial information</t>
  </si>
  <si>
    <t>(Unaudited)</t>
  </si>
  <si>
    <t>(Audited)</t>
  </si>
  <si>
    <t>30 September</t>
  </si>
  <si>
    <t>31 December</t>
  </si>
  <si>
    <t>2025</t>
  </si>
  <si>
    <t>2024</t>
  </si>
  <si>
    <t>Notes</t>
  </si>
  <si>
    <t>Baht’000</t>
  </si>
  <si>
    <t>Assets</t>
  </si>
  <si>
    <t>Current assets</t>
  </si>
  <si>
    <t>Cash and cash equivalents</t>
  </si>
  <si>
    <t>Trade and other current receivables, net</t>
  </si>
  <si>
    <t>Inventories</t>
  </si>
  <si>
    <t>Land and real estates projects for sales</t>
  </si>
  <si>
    <t>Derivative assets</t>
  </si>
  <si>
    <t>Other current assets</t>
  </si>
  <si>
    <t>Non-current assets classified as held-for-sale</t>
  </si>
  <si>
    <t>Total current assets</t>
  </si>
  <si>
    <t>Non-current assets</t>
  </si>
  <si>
    <t>Trade and other non-current receivables, net</t>
  </si>
  <si>
    <t>Investments in subsidiaries</t>
  </si>
  <si>
    <t>Investments in associates</t>
  </si>
  <si>
    <t>Interests in joint ventures</t>
  </si>
  <si>
    <t>Long-term loans to related parties</t>
  </si>
  <si>
    <t>Investment properties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</si>
  <si>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</si>
  <si>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</si>
  <si>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</si>
  <si>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</si>
  <si>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</si>
  <si>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</si>
  <si>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</si>
  <si>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r>
      <t>Director   ______________________________________</t>
    </r>
    <r>
      <rPr>
        <u/>
        <sz val="13"/>
        <rFont val="Cordia New"/>
        <family val="2"/>
      </rPr>
      <t xml:space="preserve">     </t>
    </r>
  </si>
  <si>
    <t>The accompanying notes are an integral part of these interim financial information.</t>
  </si>
  <si>
    <r>
      <t>Statement of Financial Position</t>
    </r>
    <r>
      <rPr>
        <sz val="13"/>
        <rFont val="Cordia New"/>
        <family val="2"/>
      </rPr>
      <t xml:space="preserve"> </t>
    </r>
  </si>
  <si>
    <t>Liabilities and equity</t>
  </si>
  <si>
    <t>Current liabilities</t>
  </si>
  <si>
    <t>Bank overdrafts and short-term borrowings</t>
  </si>
  <si>
    <t>from financial institutions</t>
  </si>
  <si>
    <t>Trade and other current payables</t>
  </si>
  <si>
    <t>Short-term borrowings from related parties</t>
  </si>
  <si>
    <t xml:space="preserve">Current portion of long-term borrowings  </t>
  </si>
  <si>
    <t>Current portion of debentures</t>
  </si>
  <si>
    <t>Current portion of deferred income</t>
  </si>
  <si>
    <t>Corporate income tax payable</t>
  </si>
  <si>
    <t>Current portion of lease liabilities</t>
  </si>
  <si>
    <t>Derivative liabilities</t>
  </si>
  <si>
    <t>Other current liabilities</t>
  </si>
  <si>
    <t>Total current liabilities</t>
  </si>
  <si>
    <t>Non-current liabilities</t>
  </si>
  <si>
    <t>Long-term borrowings from financial institutions</t>
  </si>
  <si>
    <t>Debentures</t>
  </si>
  <si>
    <t>Lease liabilities</t>
  </si>
  <si>
    <t>Employee benefit obligations</t>
  </si>
  <si>
    <t>Deferred tax liabilities</t>
  </si>
  <si>
    <t>Other non-current liabilities</t>
  </si>
  <si>
    <t>Total non-current liabilities</t>
  </si>
  <si>
    <t>Total liabilities</t>
  </si>
  <si>
    <t xml:space="preserve">Statement of Financial Position </t>
  </si>
  <si>
    <t>Note</t>
  </si>
  <si>
    <r>
      <t>Liabilities and equity</t>
    </r>
    <r>
      <rPr>
        <sz val="13"/>
        <rFont val="Cordia New"/>
        <family val="2"/>
      </rPr>
      <t xml:space="preserve"> (Cont’d)</t>
    </r>
  </si>
  <si>
    <t>Equity</t>
  </si>
  <si>
    <t>Share capital</t>
  </si>
  <si>
    <t xml:space="preserve">   </t>
  </si>
  <si>
    <t>Authorised share capital</t>
  </si>
  <si>
    <t xml:space="preserve">5,997,928,025 ordinary shares,  </t>
  </si>
  <si>
    <t>at par value of  Baht 1 each</t>
  </si>
  <si>
    <t>(2024: 5,997,928,025 ordinary shares,</t>
  </si>
  <si>
    <t xml:space="preserve">     </t>
  </si>
  <si>
    <t>at par value of Baht 1 each)</t>
  </si>
  <si>
    <t>Issued and paid-up share capital</t>
  </si>
  <si>
    <t>5,669,976,977 ordinary shares,</t>
  </si>
  <si>
    <t>(2024: 5,669,976,977 ordinary shares,</t>
  </si>
  <si>
    <t xml:space="preserve">         </t>
  </si>
  <si>
    <t>Share premium ordinary shares</t>
  </si>
  <si>
    <t>Expired warrants in a subsidiary</t>
  </si>
  <si>
    <t>Retained earnings</t>
  </si>
  <si>
    <t>Appropriated - legal reserve</t>
  </si>
  <si>
    <t>Unappropriated</t>
  </si>
  <si>
    <t>Other components of equity</t>
  </si>
  <si>
    <t>Total</t>
  </si>
  <si>
    <t>Perpetual debentures</t>
  </si>
  <si>
    <t>Equity attributable to owners of the parent</t>
  </si>
  <si>
    <t>Non-controlling interests</t>
  </si>
  <si>
    <t>Total equity</t>
  </si>
  <si>
    <t>Total liabilities and equity</t>
  </si>
  <si>
    <t>Income Statement (Unaudited)</t>
  </si>
  <si>
    <t>For the three-month period ended 30 September 2025</t>
  </si>
  <si>
    <t>Revenues</t>
  </si>
  <si>
    <t>Revenues from hotel and related services operations</t>
  </si>
  <si>
    <t>Revenues from mixed use and other operations</t>
  </si>
  <si>
    <t>Sales of food and beverage and manufacturing</t>
  </si>
  <si>
    <t>Dividend income</t>
  </si>
  <si>
    <t>Interest income</t>
  </si>
  <si>
    <t>Other income</t>
  </si>
  <si>
    <t>Total revenues</t>
  </si>
  <si>
    <t>Expenses</t>
  </si>
  <si>
    <t>Direct cost of hotel and related services operations</t>
  </si>
  <si>
    <t>Direct cost of mixed use and other operations</t>
  </si>
  <si>
    <t>Cost of sales of food and beverage</t>
  </si>
  <si>
    <t>and manufacturing</t>
  </si>
  <si>
    <t>Selling expenses</t>
  </si>
  <si>
    <t>Administrative expenses</t>
  </si>
  <si>
    <t>Other (gains) losses, net</t>
  </si>
  <si>
    <t>Finance costs</t>
  </si>
  <si>
    <t>Total expenses</t>
  </si>
  <si>
    <t>Operating profit (loss)</t>
  </si>
  <si>
    <t xml:space="preserve">Share of profit of investments in </t>
  </si>
  <si>
    <t>associates and joint ventures</t>
  </si>
  <si>
    <t xml:space="preserve">Profit (loss) before income tax </t>
  </si>
  <si>
    <t>Income tax</t>
  </si>
  <si>
    <t>Profit (loss) for the period</t>
  </si>
  <si>
    <t>Profit (loss) attributable to:</t>
  </si>
  <si>
    <t>Owners of the parent</t>
  </si>
  <si>
    <t>Earnings (loss) per share (Baht)</t>
  </si>
  <si>
    <t xml:space="preserve">  Basic earnings (loss) per share</t>
  </si>
  <si>
    <t>Statement of Comprehensive Income (Unaudited)</t>
  </si>
  <si>
    <t>Other comprehensive income (expense):</t>
  </si>
  <si>
    <t xml:space="preserve">Items that will not be reclassified subsequently </t>
  </si>
  <si>
    <t xml:space="preserve">   to income statement</t>
  </si>
  <si>
    <t>Gain (loss) on remeasurement of</t>
  </si>
  <si>
    <t>equity investments at fair value through</t>
  </si>
  <si>
    <t>other comprehensive income (expense)</t>
  </si>
  <si>
    <t xml:space="preserve">Items that will be reclassified subsequently </t>
  </si>
  <si>
    <t>Cash flow hedges</t>
  </si>
  <si>
    <t>Cost of hedging reserve</t>
  </si>
  <si>
    <t>Exchange differences on translation</t>
  </si>
  <si>
    <t>Other comprehensive income (expense)</t>
  </si>
  <si>
    <t xml:space="preserve">   for the period, net of tax</t>
  </si>
  <si>
    <t>Total comprehensive income (expense) for the period</t>
  </si>
  <si>
    <t>Total comprehensive income (expense) attributable to:</t>
  </si>
  <si>
    <t xml:space="preserve">   Owners of the parent</t>
  </si>
  <si>
    <t xml:space="preserve">   Non-controlling interests</t>
  </si>
  <si>
    <t>For the nine-month period ended 30 September 2025</t>
  </si>
  <si>
    <t>Gains on revaluation of land</t>
  </si>
  <si>
    <t>Statement of Changes in Equity (Unaudited)</t>
  </si>
  <si>
    <t>Consolidated financial information (Baht'000)</t>
  </si>
  <si>
    <t>Attributable to owners of the parent</t>
  </si>
  <si>
    <t>Discount on</t>
  </si>
  <si>
    <t>Remeasuring of</t>
  </si>
  <si>
    <t>Share</t>
  </si>
  <si>
    <t xml:space="preserve"> business</t>
  </si>
  <si>
    <t>Change</t>
  </si>
  <si>
    <t>equity investments</t>
  </si>
  <si>
    <t>Issued and</t>
  </si>
  <si>
    <t>premium</t>
  </si>
  <si>
    <t>Expired</t>
  </si>
  <si>
    <t>combination</t>
  </si>
  <si>
    <t>interest of</t>
  </si>
  <si>
    <t>Impact from</t>
  </si>
  <si>
    <t>at fair value through</t>
  </si>
  <si>
    <t>Cost of</t>
  </si>
  <si>
    <t>other</t>
  </si>
  <si>
    <t>owners</t>
  </si>
  <si>
    <t>Non-</t>
  </si>
  <si>
    <t>paid-up</t>
  </si>
  <si>
    <t>ordinary</t>
  </si>
  <si>
    <t>warrants in</t>
  </si>
  <si>
    <t>Legal</t>
  </si>
  <si>
    <t>retained</t>
  </si>
  <si>
    <t>under common</t>
  </si>
  <si>
    <t>investment in</t>
  </si>
  <si>
    <t>hyperinflationary</t>
  </si>
  <si>
    <t>other comprehensive</t>
  </si>
  <si>
    <t>revaluation</t>
  </si>
  <si>
    <t>Cash flow</t>
  </si>
  <si>
    <t>hedging</t>
  </si>
  <si>
    <t>Translation</t>
  </si>
  <si>
    <t>components</t>
  </si>
  <si>
    <t>Perpetual</t>
  </si>
  <si>
    <t xml:space="preserve"> of the</t>
  </si>
  <si>
    <t>controlling</t>
  </si>
  <si>
    <t>share capital</t>
  </si>
  <si>
    <t>shares</t>
  </si>
  <si>
    <t>a subsidiary</t>
  </si>
  <si>
    <t>reserve</t>
  </si>
  <si>
    <t>earnings</t>
  </si>
  <si>
    <t>control</t>
  </si>
  <si>
    <t>subsidiaries</t>
  </si>
  <si>
    <t>economy</t>
  </si>
  <si>
    <t xml:space="preserve"> income (expense)</t>
  </si>
  <si>
    <t>surplus</t>
  </si>
  <si>
    <t>hedges</t>
  </si>
  <si>
    <t>adjustment</t>
  </si>
  <si>
    <t>of equity</t>
  </si>
  <si>
    <t>debentures</t>
  </si>
  <si>
    <t xml:space="preserve"> parent</t>
  </si>
  <si>
    <t>interests</t>
  </si>
  <si>
    <t>equity</t>
  </si>
  <si>
    <t>Opening balance as at 1 January 2024</t>
  </si>
  <si>
    <t>Changes in equity for the period</t>
  </si>
  <si>
    <t>Issuance of ordinary shares</t>
  </si>
  <si>
    <t>Adjustments of change interest of</t>
  </si>
  <si>
    <t>investments in subsidiaries</t>
  </si>
  <si>
    <t xml:space="preserve">Adjust fair value as at acquisition date </t>
  </si>
  <si>
    <t>Assets disposal</t>
  </si>
  <si>
    <t>Dividend paid</t>
  </si>
  <si>
    <t>Interest paid on perpetual debentures</t>
  </si>
  <si>
    <t xml:space="preserve">Total comprehensive income (expense) </t>
  </si>
  <si>
    <t>for the period</t>
  </si>
  <si>
    <t>Closing balance as at 30 September 2024</t>
  </si>
  <si>
    <t>Opening balance as at 1 January 2025</t>
  </si>
  <si>
    <t>(as previously reported)</t>
  </si>
  <si>
    <t>Impact from changes in accounting standard</t>
  </si>
  <si>
    <t xml:space="preserve">Opening balance after adjustment </t>
  </si>
  <si>
    <t>Change in status of investments</t>
  </si>
  <si>
    <t>Change in interest of</t>
  </si>
  <si>
    <t>Closing balance as at 30 September 2025</t>
  </si>
  <si>
    <t>Separate financial information (Baht'000)</t>
  </si>
  <si>
    <t>Discount</t>
  </si>
  <si>
    <t xml:space="preserve"> </t>
  </si>
  <si>
    <t>on business</t>
  </si>
  <si>
    <t>combination under</t>
  </si>
  <si>
    <t>common control</t>
  </si>
  <si>
    <t>Total comprehensive income (expense)</t>
  </si>
  <si>
    <t>Statements of Cash Flows (Unaudited)</t>
  </si>
  <si>
    <t>Cash flows from operating activities</t>
  </si>
  <si>
    <t>Profit (loss) before income tax</t>
  </si>
  <si>
    <t>Adjustments for:</t>
  </si>
  <si>
    <t xml:space="preserve">   Depreciation and amortisation</t>
  </si>
  <si>
    <t xml:space="preserve">   Amortisation of financial fees</t>
  </si>
  <si>
    <t xml:space="preserve">   Expected credit loss (reversal)</t>
  </si>
  <si>
    <t xml:space="preserve">   Reversal inventory obsolescence</t>
  </si>
  <si>
    <t xml:space="preserve">   Share of profit of investments in associates </t>
  </si>
  <si>
    <t xml:space="preserve">      and interests in joint ventures</t>
  </si>
  <si>
    <t xml:space="preserve">   Finance costs</t>
  </si>
  <si>
    <t xml:space="preserve">   Interest income</t>
  </si>
  <si>
    <t xml:space="preserve">   Dividend income</t>
  </si>
  <si>
    <t>(Gain) loss on exchange rate</t>
  </si>
  <si>
    <t>(Gain) loss on disposal of interest in joint ventures</t>
  </si>
  <si>
    <t>(Gain) loss from change status of investments</t>
  </si>
  <si>
    <t xml:space="preserve">  (Gain) loss on disposals of non-current assets</t>
  </si>
  <si>
    <t xml:space="preserve">      classified as held-for-sale</t>
  </si>
  <si>
    <t>(Gain) loss on disposals, write-off and impairment</t>
  </si>
  <si>
    <t xml:space="preserve">      of property, plant and equipment, investment </t>
  </si>
  <si>
    <t xml:space="preserve">      properties, intangible assets and right-of-use assets</t>
  </si>
  <si>
    <t xml:space="preserve">   Unrealised (gain) loss from fair value adjustment</t>
  </si>
  <si>
    <t xml:space="preserve">       to derivatives and financial liabilities</t>
  </si>
  <si>
    <t>Changes in operating assets and liabilities</t>
  </si>
  <si>
    <t xml:space="preserve">   Trade and other receivables</t>
  </si>
  <si>
    <t xml:space="preserve">   Inventories</t>
  </si>
  <si>
    <t xml:space="preserve">   Land and real estates project for sales</t>
  </si>
  <si>
    <t xml:space="preserve">   Other current assets</t>
  </si>
  <si>
    <t xml:space="preserve">   Other non-current assets</t>
  </si>
  <si>
    <t xml:space="preserve">   Trade and other current payables</t>
  </si>
  <si>
    <t xml:space="preserve">   Other current liabilities</t>
  </si>
  <si>
    <t xml:space="preserve">   Employee benefit obligations</t>
  </si>
  <si>
    <t xml:space="preserve">   Other non-current liabilities</t>
  </si>
  <si>
    <t>Cash generated from (used in) operations</t>
  </si>
  <si>
    <t xml:space="preserve">   Income tax received (paid)</t>
  </si>
  <si>
    <t>Net cash generated from (used in) operating activities</t>
  </si>
  <si>
    <t xml:space="preserve">Cash flows from investing activities </t>
  </si>
  <si>
    <t>Cash paid for long-term loans to related parties</t>
  </si>
  <si>
    <t>Cash received from long-term loans to related parties</t>
  </si>
  <si>
    <t>Decrease (increase) in loans to other companies</t>
  </si>
  <si>
    <t>Acquisition of subsidiaries</t>
  </si>
  <si>
    <t>Cash invested in investments in subsidiaries</t>
  </si>
  <si>
    <t>Cash invested in investments in associate</t>
  </si>
  <si>
    <t>Cash invested in interests in joint ventures</t>
  </si>
  <si>
    <t xml:space="preserve">Cash paid for change status to </t>
  </si>
  <si>
    <t xml:space="preserve">    investments in subsidiaries, net cash received</t>
  </si>
  <si>
    <t>Cash received from capital deduction of interests in joint venture</t>
  </si>
  <si>
    <t>Interest received</t>
  </si>
  <si>
    <t xml:space="preserve">Dividends received </t>
  </si>
  <si>
    <t>Purchases of investment properties</t>
  </si>
  <si>
    <t>Purchases of property, plant and equipment</t>
  </si>
  <si>
    <t>Purchases of intangible assets</t>
  </si>
  <si>
    <t>Proceeds from disposal of interests in joint ventures</t>
  </si>
  <si>
    <t>Proceeds from disposal of non-current assets classified</t>
  </si>
  <si>
    <t xml:space="preserve">   as held-for-sale</t>
  </si>
  <si>
    <t xml:space="preserve">Proceeds from disposals of property, plant and equipment, </t>
  </si>
  <si>
    <t xml:space="preserve">    investment properties and intangible assets</t>
  </si>
  <si>
    <t>Net cash received from (used in) investing activities</t>
  </si>
  <si>
    <t>Cash flows from financing activities</t>
  </si>
  <si>
    <t>Receipts from short-term borrowings from related parties</t>
  </si>
  <si>
    <t>Repayments of short-term borrowings from related parties</t>
  </si>
  <si>
    <t>Receipts from short-term borrowings from financial institutions</t>
  </si>
  <si>
    <t>Repayments of short-term borrowings from financial institutions</t>
  </si>
  <si>
    <t>Receipts from long-term borrowings from financial institutions</t>
  </si>
  <si>
    <t>Repayments of long-term borrowings from financial institutions</t>
  </si>
  <si>
    <t>Receipts from issuance of debentures</t>
  </si>
  <si>
    <t>Repayments of debentures</t>
  </si>
  <si>
    <t>Repayments of lease liabilities</t>
  </si>
  <si>
    <t>Cash paid for interest</t>
  </si>
  <si>
    <t>Receipts from issuance of ordinary shares by exercise of warrant</t>
  </si>
  <si>
    <t>Net cash paid to non-controlling interest</t>
  </si>
  <si>
    <t xml:space="preserve">  from change in interest in subsidiaries</t>
  </si>
  <si>
    <t>Dividends paid to shareholders</t>
  </si>
  <si>
    <t>Dividends of subsidiaries paid to non-controlling interests</t>
  </si>
  <si>
    <t xml:space="preserve">Net cash received from (used in) financing activities </t>
  </si>
  <si>
    <t xml:space="preserve">Statements of Cash Flows (Unaudited) </t>
  </si>
  <si>
    <t xml:space="preserve">Net increase (decrease) in cash and cash equivalents  </t>
  </si>
  <si>
    <t>Cash and cash equivalents, at the beginning</t>
  </si>
  <si>
    <t>Gain (loss) on exchange rate</t>
  </si>
  <si>
    <t>Cash and cash equivalents, closing balance</t>
  </si>
  <si>
    <t>Cash and cash equivalents as at 30 September</t>
  </si>
  <si>
    <t>Cash and deposits with banks</t>
  </si>
  <si>
    <t>Bank overdraft</t>
  </si>
  <si>
    <t xml:space="preserve">Supplementary information for cash flows </t>
  </si>
  <si>
    <t>Non-cash transactions</t>
  </si>
  <si>
    <t>Significant non-cash transactions for the periods ended 30 September 2025 and 2024 are as follows:</t>
  </si>
  <si>
    <t xml:space="preserve">Acquisition of property, plant and equipment and </t>
  </si>
  <si>
    <t xml:space="preserve">    intangible assets by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</si>
</sst>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#,##0;\(#,##0\);&quot;-&quot;;@"/>
    <numFmt numFmtId="166" formatCode="_(* #,##0_);_(* \(#,##0\);_(* &quot;-&quot;??_);_(@_)"/>
    <numFmt numFmtId="167" formatCode="#,##0.00;\(#,##0.00\);&quot;-&quot;;@"/>
    <numFmt numFmtId="168" formatCode="#,##0;\(#,##0\)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name val="Cordia New"/>
      <family val="2"/>
    </font>
    <font>
      <b/>
      <sz val="13"/>
      <name val="Cordia New"/>
      <family val="2"/>
    </font>
    <font>
      <sz val="13"/>
      <name val="Cordia New"/>
      <family val="2"/>
    </font>
    <font>
      <b/>
      <u/>
      <sz val="13"/>
      <name val="Cordia New"/>
      <family val="2"/>
    </font>
    <font>
      <u/>
      <sz val="13"/>
      <name val="Cordia New"/>
      <family val="2"/>
    </font>
    <font>
      <sz val="13"/>
      <color theme="1"/>
      <name val="Cordia Ne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77">
    <xf numFmtId="0" fontId="0" fillId="0" borderId="0" xfId="0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Continuous" vertical="center"/>
    </xf>
    <xf numFmtId="165" fontId="3" fillId="0" borderId="0" xfId="2" applyNumberFormat="1" applyFont="1" applyFill="1" applyBorder="1" applyAlignment="1">
      <alignment horizontal="right" vertical="center"/>
    </xf>
    <xf numFmtId="165" fontId="3" fillId="0" borderId="0" xfId="2" quotePrefix="1" applyNumberFormat="1" applyFont="1" applyFill="1" applyAlignment="1">
      <alignment horizontal="left" vertical="center"/>
    </xf>
    <xf numFmtId="165" fontId="3" fillId="0" borderId="0" xfId="2" applyNumberFormat="1" applyFont="1" applyFill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1" xfId="3" applyFont="1" applyBorder="1" applyAlignment="1">
      <alignment horizontal="left" vertical="center"/>
    </xf>
    <xf numFmtId="0" fontId="3" fillId="0" borderId="1" xfId="1" applyFont="1" applyBorder="1" applyAlignment="1">
      <alignment horizontal="centerContinuous" vertical="center"/>
    </xf>
    <xf numFmtId="165" fontId="3" fillId="0" borderId="1" xfId="2" applyNumberFormat="1" applyFont="1" applyFill="1" applyBorder="1" applyAlignment="1">
      <alignment horizontal="right" vertical="center"/>
    </xf>
    <xf numFmtId="165" fontId="3" fillId="0" borderId="2" xfId="2" applyNumberFormat="1" applyFont="1" applyFill="1" applyBorder="1" applyAlignment="1">
      <alignment horizontal="right" vertical="center"/>
    </xf>
    <xf numFmtId="165" fontId="3" fillId="0" borderId="0" xfId="2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165" fontId="3" fillId="0" borderId="0" xfId="2" quotePrefix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165" fontId="4" fillId="0" borderId="0" xfId="2" applyNumberFormat="1" applyFont="1" applyFill="1" applyBorder="1" applyAlignment="1">
      <alignment horizontal="right" vertical="center"/>
    </xf>
    <xf numFmtId="165" fontId="4" fillId="0" borderId="0" xfId="2" applyNumberFormat="1" applyFont="1" applyFill="1" applyAlignment="1">
      <alignment horizontal="right" vertical="center"/>
    </xf>
    <xf numFmtId="0" fontId="4" fillId="0" borderId="0" xfId="1" quotePrefix="1" applyFont="1" applyAlignment="1">
      <alignment horizontal="left" vertical="center"/>
    </xf>
    <xf numFmtId="166" fontId="4" fillId="0" borderId="0" xfId="2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165" fontId="4" fillId="0" borderId="1" xfId="2" applyNumberFormat="1" applyFont="1" applyFill="1" applyBorder="1" applyAlignment="1">
      <alignment horizontal="right" vertical="center"/>
    </xf>
    <xf numFmtId="165" fontId="4" fillId="0" borderId="1" xfId="4" applyNumberFormat="1" applyFont="1" applyFill="1" applyBorder="1" applyAlignment="1">
      <alignment horizontal="right" vertical="center"/>
    </xf>
    <xf numFmtId="165" fontId="4" fillId="0" borderId="1" xfId="5" applyNumberFormat="1" applyFont="1" applyFill="1" applyBorder="1" applyAlignment="1">
      <alignment horizontal="right" vertical="center"/>
    </xf>
    <xf numFmtId="165" fontId="4" fillId="0" borderId="3" xfId="4" applyNumberFormat="1" applyFont="1" applyFill="1" applyBorder="1" applyAlignment="1">
      <alignment horizontal="right" vertical="center"/>
    </xf>
    <xf numFmtId="165" fontId="4" fillId="0" borderId="3" xfId="5" applyNumberFormat="1" applyFont="1" applyFill="1" applyBorder="1" applyAlignment="1">
      <alignment horizontal="right" vertical="center"/>
    </xf>
    <xf numFmtId="165" fontId="4" fillId="0" borderId="0" xfId="1" applyNumberFormat="1" applyFont="1" applyAlignment="1">
      <alignment vertical="center"/>
    </xf>
    <xf numFmtId="165" fontId="4" fillId="0" borderId="0" xfId="2" applyNumberFormat="1" applyFont="1" applyFill="1" applyBorder="1" applyAlignment="1">
      <alignment vertical="center"/>
    </xf>
    <xf numFmtId="0" fontId="4" fillId="0" borderId="1" xfId="1" quotePrefix="1" applyFont="1" applyBorder="1" applyAlignment="1">
      <alignment vertical="center"/>
    </xf>
    <xf numFmtId="0" fontId="4" fillId="0" borderId="1" xfId="1" quotePrefix="1" applyFont="1" applyBorder="1" applyAlignment="1">
      <alignment vertical="center" wrapText="1"/>
    </xf>
    <xf numFmtId="165" fontId="4" fillId="0" borderId="1" xfId="1" quotePrefix="1" applyNumberFormat="1" applyFont="1" applyBorder="1" applyAlignment="1">
      <alignment vertical="center" wrapText="1"/>
    </xf>
    <xf numFmtId="0" fontId="3" fillId="0" borderId="1" xfId="1" applyFont="1" applyBorder="1" applyAlignment="1">
      <alignment horizontal="left" vertical="center"/>
    </xf>
    <xf numFmtId="165" fontId="4" fillId="0" borderId="0" xfId="2" applyNumberFormat="1" applyFont="1" applyFill="1" applyBorder="1" applyAlignment="1">
      <alignment horizontal="center" vertical="center"/>
    </xf>
    <xf numFmtId="0" fontId="4" fillId="0" borderId="0" xfId="1" quotePrefix="1" applyFont="1" applyAlignment="1">
      <alignment vertical="center"/>
    </xf>
    <xf numFmtId="165" fontId="4" fillId="0" borderId="3" xfId="2" applyNumberFormat="1" applyFont="1" applyFill="1" applyBorder="1" applyAlignment="1">
      <alignment horizontal="right" vertical="center"/>
    </xf>
    <xf numFmtId="165" fontId="4" fillId="0" borderId="0" xfId="5" applyNumberFormat="1" applyFont="1" applyFill="1" applyBorder="1" applyAlignment="1">
      <alignment horizontal="right" vertical="center"/>
    </xf>
    <xf numFmtId="0" fontId="4" fillId="0" borderId="0" xfId="6" applyFont="1" applyAlignment="1">
      <alignment vertical="center"/>
    </xf>
    <xf numFmtId="0" fontId="4" fillId="0" borderId="0" xfId="6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centerContinuous" vertical="center"/>
    </xf>
    <xf numFmtId="165" fontId="3" fillId="0" borderId="0" xfId="7" applyNumberFormat="1" applyFont="1" applyFill="1" applyBorder="1" applyAlignment="1">
      <alignment horizontal="right" vertical="center"/>
    </xf>
    <xf numFmtId="165" fontId="3" fillId="0" borderId="0" xfId="7" quotePrefix="1" applyNumberFormat="1" applyFont="1" applyFill="1" applyAlignment="1">
      <alignment horizontal="right" vertical="center"/>
    </xf>
    <xf numFmtId="165" fontId="3" fillId="0" borderId="0" xfId="7" applyNumberFormat="1" applyFont="1" applyFill="1" applyAlignment="1">
      <alignment horizontal="right" vertical="center"/>
    </xf>
    <xf numFmtId="0" fontId="3" fillId="0" borderId="1" xfId="8" applyFont="1" applyBorder="1" applyAlignment="1">
      <alignment horizontal="left" vertical="center"/>
    </xf>
    <xf numFmtId="165" fontId="3" fillId="0" borderId="1" xfId="1" applyNumberFormat="1" applyFont="1" applyBorder="1" applyAlignment="1">
      <alignment horizontal="centerContinuous" vertical="center"/>
    </xf>
    <xf numFmtId="165" fontId="3" fillId="0" borderId="1" xfId="7" applyNumberFormat="1" applyFont="1" applyFill="1" applyBorder="1" applyAlignment="1">
      <alignment horizontal="right" vertical="center"/>
    </xf>
    <xf numFmtId="165" fontId="3" fillId="0" borderId="0" xfId="7" applyNumberFormat="1" applyFont="1" applyFill="1" applyBorder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3" fillId="0" borderId="0" xfId="1" quotePrefix="1" applyNumberFormat="1" applyFont="1" applyAlignment="1">
      <alignment horizontal="left" vertical="center"/>
    </xf>
    <xf numFmtId="165" fontId="4" fillId="0" borderId="0" xfId="1" applyNumberFormat="1" applyFont="1" applyAlignment="1">
      <alignment horizontal="center" vertical="center"/>
    </xf>
    <xf numFmtId="165" fontId="4" fillId="0" borderId="0" xfId="7" applyNumberFormat="1" applyFont="1" applyFill="1" applyAlignment="1">
      <alignment horizontal="right" vertical="center"/>
    </xf>
    <xf numFmtId="165" fontId="4" fillId="0" borderId="0" xfId="7" applyNumberFormat="1" applyFont="1" applyFill="1" applyBorder="1" applyAlignment="1">
      <alignment horizontal="right" vertical="center"/>
    </xf>
    <xf numFmtId="165" fontId="4" fillId="0" borderId="0" xfId="1" applyNumberFormat="1" applyFont="1" applyAlignment="1">
      <alignment horizontal="left" vertical="center"/>
    </xf>
    <xf numFmtId="165" fontId="4" fillId="0" borderId="1" xfId="7" applyNumberFormat="1" applyFont="1" applyFill="1" applyBorder="1" applyAlignment="1">
      <alignment horizontal="right" vertical="center"/>
    </xf>
    <xf numFmtId="165" fontId="4" fillId="0" borderId="0" xfId="1" applyNumberFormat="1" applyFont="1" applyAlignment="1">
      <alignment horizontal="left" vertical="center" indent="1"/>
    </xf>
    <xf numFmtId="165" fontId="4" fillId="0" borderId="0" xfId="7" quotePrefix="1" applyNumberFormat="1" applyFont="1" applyFill="1" applyBorder="1" applyAlignment="1">
      <alignment horizontal="right" vertical="center"/>
    </xf>
    <xf numFmtId="0" fontId="3" fillId="0" borderId="0" xfId="8" applyFont="1" applyAlignment="1">
      <alignment horizontal="left" vertical="center"/>
    </xf>
    <xf numFmtId="165" fontId="4" fillId="0" borderId="3" xfId="7" applyNumberFormat="1" applyFont="1" applyFill="1" applyBorder="1" applyAlignment="1">
      <alignment horizontal="right" vertical="center"/>
    </xf>
    <xf numFmtId="165" fontId="7" fillId="0" borderId="0" xfId="9" applyNumberFormat="1" applyFont="1" applyFill="1" applyBorder="1" applyAlignment="1">
      <alignment horizontal="right" vertical="center"/>
    </xf>
    <xf numFmtId="167" fontId="4" fillId="0" borderId="0" xfId="7" applyNumberFormat="1" applyFont="1" applyFill="1" applyBorder="1" applyAlignment="1">
      <alignment horizontal="right" vertical="center"/>
    </xf>
    <xf numFmtId="165" fontId="3" fillId="0" borderId="1" xfId="1" applyNumberFormat="1" applyFont="1" applyBorder="1" applyAlignment="1">
      <alignment horizontal="left" vertical="center"/>
    </xf>
    <xf numFmtId="0" fontId="4" fillId="0" borderId="0" xfId="8" applyFont="1" applyAlignment="1">
      <alignment vertical="center"/>
    </xf>
    <xf numFmtId="0" fontId="4" fillId="0" borderId="0" xfId="8" applyFont="1" applyAlignment="1">
      <alignment horizontal="left" vertical="center"/>
    </xf>
    <xf numFmtId="0" fontId="3" fillId="0" borderId="0" xfId="8" applyFont="1" applyAlignment="1">
      <alignment horizontal="centerContinuous" vertical="center"/>
    </xf>
    <xf numFmtId="165" fontId="4" fillId="0" borderId="0" xfId="8" applyNumberFormat="1" applyFont="1" applyAlignment="1">
      <alignment vertical="center"/>
    </xf>
    <xf numFmtId="0" fontId="3" fillId="0" borderId="0" xfId="8" applyFont="1" applyAlignment="1">
      <alignment vertical="center"/>
    </xf>
    <xf numFmtId="165" fontId="4" fillId="0" borderId="0" xfId="8" applyNumberFormat="1" applyFont="1" applyAlignment="1">
      <alignment horizontal="center" vertical="center"/>
    </xf>
    <xf numFmtId="0" fontId="3" fillId="0" borderId="0" xfId="8" applyFont="1" applyAlignment="1">
      <alignment horizontal="center" vertical="center"/>
    </xf>
    <xf numFmtId="165" fontId="3" fillId="0" borderId="0" xfId="8" applyNumberFormat="1" applyFont="1" applyAlignment="1">
      <alignment horizontal="center" vertical="center"/>
    </xf>
    <xf numFmtId="0" fontId="4" fillId="0" borderId="0" xfId="1" applyFont="1" applyAlignment="1">
      <alignment horizontal="left" vertical="center" indent="1"/>
    </xf>
    <xf numFmtId="0" fontId="4" fillId="0" borderId="0" xfId="1" applyFont="1" applyAlignment="1">
      <alignment horizontal="left" vertical="center" indent="2"/>
    </xf>
    <xf numFmtId="0" fontId="4" fillId="0" borderId="0" xfId="8" applyFont="1" applyAlignment="1">
      <alignment horizontal="center" vertical="center"/>
    </xf>
    <xf numFmtId="165" fontId="4" fillId="0" borderId="0" xfId="7" applyNumberFormat="1" applyFont="1" applyFill="1" applyAlignment="1">
      <alignment horizontal="center" vertical="center"/>
    </xf>
    <xf numFmtId="3" fontId="4" fillId="0" borderId="3" xfId="0" applyNumberFormat="1" applyFont="1" applyBorder="1" applyAlignment="1">
      <alignment horizontal="right" vertical="center"/>
    </xf>
    <xf numFmtId="165" fontId="7" fillId="0" borderId="0" xfId="7" applyNumberFormat="1" applyFont="1" applyFill="1" applyAlignment="1">
      <alignment horizontal="right" vertical="center"/>
    </xf>
    <xf numFmtId="168" fontId="4" fillId="0" borderId="0" xfId="8" applyNumberFormat="1" applyFont="1" applyAlignment="1">
      <alignment vertical="center"/>
    </xf>
    <xf numFmtId="165" fontId="4" fillId="0" borderId="0" xfId="10" applyNumberFormat="1" applyFont="1" applyFill="1" applyAlignment="1">
      <alignment horizontal="right" vertical="center"/>
    </xf>
    <xf numFmtId="165" fontId="4" fillId="0" borderId="0" xfId="8" applyNumberFormat="1" applyFont="1" applyAlignment="1">
      <alignment horizontal="right" vertical="center"/>
    </xf>
    <xf numFmtId="168" fontId="3" fillId="0" borderId="0" xfId="8" applyNumberFormat="1" applyFont="1" applyAlignment="1">
      <alignment horizontal="left" vertical="center"/>
    </xf>
    <xf numFmtId="168" fontId="3" fillId="0" borderId="0" xfId="8" applyNumberFormat="1" applyFont="1" applyAlignment="1">
      <alignment horizontal="centerContinuous" vertical="center"/>
    </xf>
    <xf numFmtId="165" fontId="3" fillId="0" borderId="0" xfId="10" applyNumberFormat="1" applyFont="1" applyFill="1" applyBorder="1" applyAlignment="1">
      <alignment horizontal="right" vertical="center"/>
    </xf>
    <xf numFmtId="165" fontId="3" fillId="0" borderId="0" xfId="10" applyNumberFormat="1" applyFont="1" applyFill="1" applyAlignment="1">
      <alignment horizontal="right" vertical="center"/>
    </xf>
    <xf numFmtId="168" fontId="3" fillId="0" borderId="1" xfId="8" applyNumberFormat="1" applyFont="1" applyBorder="1" applyAlignment="1">
      <alignment horizontal="left" vertical="center"/>
    </xf>
    <xf numFmtId="168" fontId="3" fillId="0" borderId="1" xfId="8" applyNumberFormat="1" applyFont="1" applyBorder="1" applyAlignment="1">
      <alignment horizontal="centerContinuous" vertical="center"/>
    </xf>
    <xf numFmtId="165" fontId="3" fillId="0" borderId="1" xfId="10" applyNumberFormat="1" applyFont="1" applyFill="1" applyBorder="1" applyAlignment="1">
      <alignment horizontal="right" vertical="center"/>
    </xf>
    <xf numFmtId="165" fontId="4" fillId="0" borderId="1" xfId="8" applyNumberFormat="1" applyFont="1" applyBorder="1" applyAlignment="1">
      <alignment horizontal="right" vertical="center"/>
    </xf>
    <xf numFmtId="168" fontId="3" fillId="0" borderId="2" xfId="8" applyNumberFormat="1" applyFont="1" applyBorder="1" applyAlignment="1">
      <alignment horizontal="left" vertical="center"/>
    </xf>
    <xf numFmtId="168" fontId="3" fillId="0" borderId="2" xfId="8" applyNumberFormat="1" applyFont="1" applyBorder="1" applyAlignment="1">
      <alignment horizontal="centerContinuous" vertical="center"/>
    </xf>
    <xf numFmtId="165" fontId="3" fillId="0" borderId="2" xfId="10" applyNumberFormat="1" applyFont="1" applyFill="1" applyBorder="1" applyAlignment="1">
      <alignment horizontal="right" vertical="center"/>
    </xf>
    <xf numFmtId="165" fontId="4" fillId="0" borderId="2" xfId="8" applyNumberFormat="1" applyFont="1" applyBorder="1" applyAlignment="1">
      <alignment horizontal="right" vertical="center"/>
    </xf>
    <xf numFmtId="168" fontId="3" fillId="0" borderId="0" xfId="8" applyNumberFormat="1" applyFont="1" applyAlignment="1">
      <alignment vertical="center"/>
    </xf>
    <xf numFmtId="168" fontId="3" fillId="0" borderId="0" xfId="8" applyNumberFormat="1" applyFont="1" applyAlignment="1">
      <alignment horizontal="center" vertical="center"/>
    </xf>
    <xf numFmtId="165" fontId="3" fillId="0" borderId="0" xfId="8" applyNumberFormat="1" applyFont="1" applyAlignment="1">
      <alignment vertical="center"/>
    </xf>
    <xf numFmtId="168" fontId="5" fillId="0" borderId="0" xfId="8" applyNumberFormat="1" applyFont="1" applyAlignment="1">
      <alignment horizontal="center" vertical="center"/>
    </xf>
    <xf numFmtId="165" fontId="3" fillId="0" borderId="0" xfId="8" applyNumberFormat="1" applyFont="1" applyAlignment="1">
      <alignment horizontal="right" vertical="center"/>
    </xf>
    <xf numFmtId="165" fontId="3" fillId="0" borderId="0" xfId="10" quotePrefix="1" applyNumberFormat="1" applyFont="1" applyFill="1" applyBorder="1" applyAlignment="1">
      <alignment horizontal="right" vertical="center"/>
    </xf>
    <xf numFmtId="168" fontId="3" fillId="0" borderId="0" xfId="8" applyNumberFormat="1" applyFont="1" applyAlignment="1">
      <alignment horizontal="right" vertical="center"/>
    </xf>
    <xf numFmtId="165" fontId="3" fillId="0" borderId="1" xfId="8" applyNumberFormat="1" applyFont="1" applyBorder="1" applyAlignment="1">
      <alignment horizontal="right" vertical="center"/>
    </xf>
    <xf numFmtId="168" fontId="4" fillId="0" borderId="0" xfId="8" applyNumberFormat="1" applyFont="1" applyAlignment="1">
      <alignment horizontal="center" vertical="center"/>
    </xf>
    <xf numFmtId="165" fontId="4" fillId="0" borderId="0" xfId="10" applyNumberFormat="1" applyFont="1" applyFill="1" applyBorder="1" applyAlignment="1">
      <alignment horizontal="right" vertical="center"/>
    </xf>
    <xf numFmtId="168" fontId="3" fillId="0" borderId="0" xfId="8" quotePrefix="1" applyNumberFormat="1" applyFont="1" applyAlignment="1">
      <alignment horizontal="left" vertical="center"/>
    </xf>
    <xf numFmtId="166" fontId="4" fillId="0" borderId="0" xfId="7" applyNumberFormat="1" applyFont="1" applyFill="1" applyAlignment="1">
      <alignment horizontal="center" vertical="center"/>
    </xf>
    <xf numFmtId="166" fontId="3" fillId="0" borderId="0" xfId="7" applyNumberFormat="1" applyFont="1" applyFill="1" applyAlignment="1">
      <alignment horizontal="center" vertical="center"/>
    </xf>
    <xf numFmtId="168" fontId="4" fillId="0" borderId="0" xfId="8" applyNumberFormat="1" applyFont="1" applyAlignment="1">
      <alignment horizontal="left" vertical="center"/>
    </xf>
    <xf numFmtId="165" fontId="4" fillId="0" borderId="1" xfId="10" applyNumberFormat="1" applyFont="1" applyFill="1" applyBorder="1" applyAlignment="1">
      <alignment horizontal="right" vertical="center"/>
    </xf>
    <xf numFmtId="165" fontId="4" fillId="0" borderId="1" xfId="8" applyNumberFormat="1" applyFont="1" applyBorder="1" applyAlignment="1">
      <alignment vertical="center"/>
    </xf>
    <xf numFmtId="165" fontId="4" fillId="0" borderId="3" xfId="10" applyNumberFormat="1" applyFont="1" applyFill="1" applyBorder="1" applyAlignment="1">
      <alignment horizontal="right" vertical="center"/>
    </xf>
    <xf numFmtId="168" fontId="3" fillId="0" borderId="1" xfId="8" applyNumberFormat="1" applyFont="1" applyBorder="1" applyAlignment="1">
      <alignment horizontal="center" vertical="center"/>
    </xf>
    <xf numFmtId="43" fontId="3" fillId="0" borderId="0" xfId="8" applyNumberFormat="1" applyFont="1" applyAlignment="1">
      <alignment horizontal="center" vertical="center"/>
    </xf>
    <xf numFmtId="168" fontId="4" fillId="0" borderId="0" xfId="8" quotePrefix="1" applyNumberFormat="1" applyFont="1" applyAlignment="1">
      <alignment horizontal="left" vertical="center"/>
    </xf>
    <xf numFmtId="168" fontId="4" fillId="0" borderId="0" xfId="1" applyNumberFormat="1" applyFont="1" applyAlignment="1">
      <alignment vertical="center"/>
    </xf>
    <xf numFmtId="168" fontId="4" fillId="0" borderId="0" xfId="10" applyNumberFormat="1" applyFont="1" applyFill="1" applyAlignment="1">
      <alignment horizontal="right" vertical="center"/>
    </xf>
    <xf numFmtId="168" fontId="3" fillId="0" borderId="0" xfId="1" applyNumberFormat="1" applyFont="1" applyAlignment="1">
      <alignment horizontal="left" vertical="center"/>
    </xf>
    <xf numFmtId="168" fontId="3" fillId="0" borderId="0" xfId="1" applyNumberFormat="1" applyFont="1" applyAlignment="1">
      <alignment horizontal="centerContinuous" vertical="center"/>
    </xf>
    <xf numFmtId="168" fontId="3" fillId="0" borderId="0" xfId="10" applyNumberFormat="1" applyFont="1" applyFill="1" applyBorder="1" applyAlignment="1">
      <alignment horizontal="right" vertical="center"/>
    </xf>
    <xf numFmtId="168" fontId="3" fillId="0" borderId="0" xfId="10" applyNumberFormat="1" applyFont="1" applyFill="1" applyAlignment="1">
      <alignment horizontal="right" vertical="center"/>
    </xf>
    <xf numFmtId="168" fontId="3" fillId="0" borderId="1" xfId="1" applyNumberFormat="1" applyFont="1" applyBorder="1" applyAlignment="1">
      <alignment horizontal="left" vertical="center"/>
    </xf>
    <xf numFmtId="168" fontId="4" fillId="0" borderId="1" xfId="1" applyNumberFormat="1" applyFont="1" applyBorder="1" applyAlignment="1">
      <alignment vertical="center"/>
    </xf>
    <xf numFmtId="168" fontId="3" fillId="0" borderId="1" xfId="10" applyNumberFormat="1" applyFont="1" applyFill="1" applyBorder="1" applyAlignment="1">
      <alignment horizontal="right" vertical="center"/>
    </xf>
    <xf numFmtId="168" fontId="3" fillId="0" borderId="0" xfId="1" applyNumberFormat="1" applyFont="1" applyAlignment="1">
      <alignment vertical="center"/>
    </xf>
    <xf numFmtId="168" fontId="3" fillId="0" borderId="2" xfId="1" applyNumberFormat="1" applyFont="1" applyBorder="1" applyAlignment="1">
      <alignment horizontal="center" vertical="center"/>
    </xf>
    <xf numFmtId="168" fontId="4" fillId="0" borderId="2" xfId="1" applyNumberFormat="1" applyFont="1" applyBorder="1" applyAlignment="1">
      <alignment horizontal="right" vertical="center"/>
    </xf>
    <xf numFmtId="168" fontId="3" fillId="0" borderId="0" xfId="1" applyNumberFormat="1" applyFont="1" applyAlignment="1">
      <alignment horizontal="center" vertical="center"/>
    </xf>
    <xf numFmtId="168" fontId="4" fillId="0" borderId="0" xfId="1" applyNumberFormat="1" applyFont="1" applyAlignment="1">
      <alignment horizontal="right" vertical="center"/>
    </xf>
    <xf numFmtId="165" fontId="3" fillId="0" borderId="2" xfId="8" applyNumberFormat="1" applyFont="1" applyBorder="1" applyAlignment="1">
      <alignment vertical="center"/>
    </xf>
    <xf numFmtId="168" fontId="3" fillId="0" borderId="0" xfId="1" applyNumberFormat="1" applyFont="1" applyAlignment="1">
      <alignment horizontal="right" vertical="center"/>
    </xf>
    <xf numFmtId="168" fontId="5" fillId="0" borderId="0" xfId="1" applyNumberFormat="1" applyFont="1" applyAlignment="1">
      <alignment horizontal="center" vertical="center"/>
    </xf>
    <xf numFmtId="168" fontId="3" fillId="0" borderId="0" xfId="10" quotePrefix="1" applyNumberFormat="1" applyFont="1" applyFill="1" applyBorder="1" applyAlignment="1">
      <alignment horizontal="right" vertical="center"/>
    </xf>
    <xf numFmtId="165" fontId="3" fillId="0" borderId="0" xfId="1" applyNumberFormat="1" applyFont="1" applyAlignment="1">
      <alignment horizontal="right" vertical="center"/>
    </xf>
    <xf numFmtId="168" fontId="3" fillId="0" borderId="1" xfId="1" applyNumberFormat="1" applyFont="1" applyBorder="1" applyAlignment="1">
      <alignment horizontal="right" vertical="center"/>
    </xf>
    <xf numFmtId="168" fontId="3" fillId="0" borderId="1" xfId="8" applyNumberFormat="1" applyFont="1" applyBorder="1" applyAlignment="1">
      <alignment horizontal="right" vertical="center"/>
    </xf>
    <xf numFmtId="165" fontId="3" fillId="0" borderId="1" xfId="1" applyNumberFormat="1" applyFont="1" applyBorder="1" applyAlignment="1">
      <alignment horizontal="right" vertical="center"/>
    </xf>
    <xf numFmtId="165" fontId="3" fillId="0" borderId="1" xfId="11" applyNumberFormat="1" applyFont="1" applyFill="1" applyBorder="1" applyAlignment="1">
      <alignment horizontal="right" vertical="center"/>
    </xf>
    <xf numFmtId="168" fontId="4" fillId="0" borderId="0" xfId="10" applyNumberFormat="1" applyFont="1" applyFill="1" applyBorder="1" applyAlignment="1">
      <alignment horizontal="right" vertical="center"/>
    </xf>
    <xf numFmtId="168" fontId="4" fillId="0" borderId="0" xfId="1" applyNumberFormat="1" applyFont="1" applyAlignment="1">
      <alignment horizontal="left" vertical="center"/>
    </xf>
    <xf numFmtId="168" fontId="4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right" vertical="center"/>
    </xf>
    <xf numFmtId="168" fontId="4" fillId="0" borderId="0" xfId="10" quotePrefix="1" applyNumberFormat="1" applyFont="1" applyFill="1" applyBorder="1" applyAlignment="1">
      <alignment horizontal="right" vertical="center"/>
    </xf>
    <xf numFmtId="168" fontId="4" fillId="0" borderId="1" xfId="10" applyNumberFormat="1" applyFont="1" applyFill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5" fontId="3" fillId="0" borderId="0" xfId="7" quotePrefix="1" applyNumberFormat="1" applyFont="1" applyFill="1" applyAlignment="1">
      <alignment horizontal="left" vertical="center"/>
    </xf>
    <xf numFmtId="0" fontId="4" fillId="0" borderId="0" xfId="12" applyFont="1"/>
    <xf numFmtId="0" fontId="3" fillId="0" borderId="1" xfId="8" applyFont="1" applyBorder="1" applyAlignment="1">
      <alignment horizontal="center" vertical="center"/>
    </xf>
    <xf numFmtId="0" fontId="3" fillId="0" borderId="1" xfId="8" applyFont="1" applyBorder="1" applyAlignment="1">
      <alignment horizontal="centerContinuous" vertical="center"/>
    </xf>
    <xf numFmtId="165" fontId="3" fillId="0" borderId="2" xfId="7" applyNumberFormat="1" applyFont="1" applyFill="1" applyBorder="1" applyAlignment="1">
      <alignment horizontal="right" vertical="center"/>
    </xf>
    <xf numFmtId="165" fontId="3" fillId="0" borderId="0" xfId="7" applyNumberFormat="1" applyFont="1" applyFill="1" applyAlignment="1">
      <alignment horizontal="center" vertical="center"/>
    </xf>
    <xf numFmtId="0" fontId="5" fillId="0" borderId="0" xfId="8" applyFont="1" applyAlignment="1">
      <alignment horizontal="center" vertical="center"/>
    </xf>
    <xf numFmtId="165" fontId="3" fillId="0" borderId="0" xfId="7" quotePrefix="1" applyNumberFormat="1" applyFont="1" applyFill="1" applyBorder="1" applyAlignment="1">
      <alignment horizontal="right" vertical="center"/>
    </xf>
    <xf numFmtId="168" fontId="3" fillId="0" borderId="1" xfId="7" applyNumberFormat="1" applyFont="1" applyFill="1" applyBorder="1" applyAlignment="1">
      <alignment horizontal="center" vertical="center"/>
    </xf>
    <xf numFmtId="168" fontId="3" fillId="0" borderId="0" xfId="7" applyNumberFormat="1" applyFont="1" applyFill="1" applyBorder="1" applyAlignment="1">
      <alignment horizontal="center" vertical="center"/>
    </xf>
    <xf numFmtId="17" fontId="4" fillId="0" borderId="0" xfId="8" quotePrefix="1" applyNumberFormat="1" applyFont="1" applyAlignment="1">
      <alignment horizontal="center" vertical="center"/>
    </xf>
    <xf numFmtId="0" fontId="4" fillId="0" borderId="0" xfId="8" applyFont="1" applyAlignment="1">
      <alignment horizontal="left" vertical="center" indent="1"/>
    </xf>
    <xf numFmtId="0" fontId="4" fillId="0" borderId="1" xfId="8" applyFont="1" applyBorder="1" applyAlignment="1">
      <alignment horizontal="left" vertical="center"/>
    </xf>
    <xf numFmtId="0" fontId="4" fillId="0" borderId="1" xfId="8" applyFont="1" applyBorder="1" applyAlignment="1">
      <alignment horizontal="center" vertical="center"/>
    </xf>
    <xf numFmtId="0" fontId="4" fillId="0" borderId="0" xfId="8" quotePrefix="1" applyFont="1" applyAlignment="1">
      <alignment horizontal="left" vertical="center"/>
    </xf>
    <xf numFmtId="0" fontId="3" fillId="0" borderId="0" xfId="8" quotePrefix="1" applyFont="1" applyAlignment="1">
      <alignment horizontal="left" vertical="center"/>
    </xf>
    <xf numFmtId="165" fontId="3" fillId="0" borderId="0" xfId="8" applyNumberFormat="1" applyFont="1" applyAlignment="1">
      <alignment horizontal="centerContinuous" vertical="center"/>
    </xf>
    <xf numFmtId="165" fontId="4" fillId="0" borderId="0" xfId="7" applyNumberFormat="1" applyFont="1" applyFill="1" applyAlignment="1">
      <alignment horizontal="centerContinuous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0" fontId="4" fillId="0" borderId="1" xfId="1" quotePrefix="1" applyFont="1" applyBorder="1" applyAlignment="1">
      <alignment horizontal="justify" vertical="center" wrapText="1"/>
    </xf>
    <xf numFmtId="165" fontId="3" fillId="0" borderId="1" xfId="7" applyNumberFormat="1" applyFont="1" applyFill="1" applyBorder="1" applyAlignment="1">
      <alignment horizontal="center" vertical="center"/>
    </xf>
    <xf numFmtId="165" fontId="4" fillId="0" borderId="1" xfId="1" quotePrefix="1" applyNumberFormat="1" applyFont="1" applyBorder="1" applyAlignment="1">
      <alignment horizontal="justify" vertical="center"/>
    </xf>
    <xf numFmtId="165" fontId="3" fillId="0" borderId="0" xfId="7" applyNumberFormat="1" applyFont="1" applyFill="1" applyBorder="1" applyAlignment="1">
      <alignment horizontal="center" vertical="center"/>
    </xf>
    <xf numFmtId="165" fontId="4" fillId="0" borderId="1" xfId="1" quotePrefix="1" applyNumberFormat="1" applyFont="1" applyBorder="1" applyAlignment="1">
      <alignment horizontal="left" vertical="center"/>
    </xf>
    <xf numFmtId="165" fontId="3" fillId="0" borderId="1" xfId="8" applyNumberFormat="1" applyFont="1" applyBorder="1" applyAlignment="1">
      <alignment horizontal="center" vertical="center"/>
    </xf>
    <xf numFmtId="165" fontId="3" fillId="0" borderId="4" xfId="8" applyNumberFormat="1" applyFont="1" applyBorder="1" applyAlignment="1">
      <alignment horizontal="center" vertical="center"/>
    </xf>
    <xf numFmtId="0" fontId="4" fillId="0" borderId="1" xfId="8" applyFont="1" applyBorder="1" applyAlignment="1">
      <alignment horizontal="justify" vertical="center"/>
    </xf>
    <xf numFmtId="0" fontId="3" fillId="0" borderId="1" xfId="1" applyFont="1" applyBorder="1" applyAlignment="1">
      <alignment horizontal="center" vertical="center"/>
    </xf>
    <xf numFmtId="165" fontId="3" fillId="0" borderId="0" xfId="7" applyNumberFormat="1" applyFont="1" applyFill="1" applyAlignment="1">
      <alignment horizontal="center" vertical="center"/>
    </xf>
    <xf numFmtId="0" fontId="4" fillId="0" borderId="1" xfId="8" applyFont="1" applyBorder="1" applyAlignment="1">
      <alignment horizontal="justify" vertical="center" wrapText="1"/>
    </xf>
  </cellXfs>
  <cellStyles count="13">
    <cellStyle name="Comma 2" xfId="2" xr:uid="{50B3FD56-218F-4CC5-BFB2-0637B05158BD}"/>
    <cellStyle name="Comma 2 15 2 5 3" xfId="5" xr:uid="{C91EE5BE-1A5B-44A9-8BE7-DC5562F175F6}"/>
    <cellStyle name="Comma 2 2 2" xfId="4" xr:uid="{08CF2A2D-6934-45CD-B272-561FDEEA37FD}"/>
    <cellStyle name="Comma 2 2 2 2 2" xfId="11" xr:uid="{4A140D8C-2E14-4B70-ADFE-6B1742CA83E8}"/>
    <cellStyle name="Comma 2 2 2 3" xfId="7" xr:uid="{1DF3E6B4-CF47-4ADA-ABC3-F799281D4015}"/>
    <cellStyle name="Comma 3" xfId="9" xr:uid="{E9817685-105B-4B64-8F2C-2205194B6541}"/>
    <cellStyle name="Comma_RGR Q2'03 - Eng 2 2" xfId="10" xr:uid="{A7964C26-C8D8-43C3-B096-30FC8E10BFE4}"/>
    <cellStyle name="Normal" xfId="0" builtinId="0"/>
    <cellStyle name="Normal 2" xfId="1" xr:uid="{73C14487-2FFE-414C-AF7A-AB8EEF182F51}"/>
    <cellStyle name="Normal 2 2 2" xfId="3" xr:uid="{BBCEEB45-19DE-41AC-ADC6-AA22C3C03CE0}"/>
    <cellStyle name="Normal 2 2 2 2" xfId="8" xr:uid="{7A091AB8-5B04-493A-B74A-AEE757B19106}"/>
    <cellStyle name="Normal 3 2" xfId="12" xr:uid="{F58C0CD4-2D09-470C-AD4C-CA552798A42F}"/>
    <cellStyle name="Normal 4" xfId="6" xr:uid="{FEFC1BF6-E0B6-48A3-903A-2DB922BBCD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7DB89-F6BF-429C-B026-EDC02730A3CC}">
  <dimension ref="A1:M145"/>
  <sheetViews>
    <sheetView topLeftCell="A177" zoomScale="106" zoomScaleNormal="106" zoomScaleSheetLayoutView="90" workbookViewId="0">
      <selection activeCell="D115" sqref="D115"/>
    </sheetView>
  </sheetViews>
  <sheetFormatPr defaultColWidth="8.453125" defaultRowHeight="16.5" customHeight="1" x14ac:dyDescent="0.35"/>
  <cols>
    <col min="1" max="3" width="1.453125" style="13" customWidth="1"/>
    <col min="4" max="4" width="33.7265625" style="13" customWidth="1"/>
    <col min="5" max="5" width="5" style="13" customWidth="1"/>
    <col min="6" max="6" width="0.54296875" style="13" customWidth="1"/>
    <col min="7" max="7" width="12.26953125" style="19" customWidth="1"/>
    <col min="8" max="8" width="0.54296875" style="19" customWidth="1"/>
    <col min="9" max="9" width="12.26953125" style="19" customWidth="1"/>
    <col min="10" max="10" width="0.54296875" style="19" customWidth="1"/>
    <col min="11" max="11" width="12.26953125" style="19" customWidth="1"/>
    <col min="12" max="12" width="0.54296875" style="19" customWidth="1"/>
    <col min="13" max="13" width="12.26953125" style="19" customWidth="1"/>
    <col min="14" max="14" width="8.453125" style="13"/>
    <col min="15" max="15" width="7.7265625" style="13" customWidth="1"/>
    <col min="16" max="16384" width="8.453125" style="13"/>
  </cols>
  <sheetData>
    <row r="1" spans="1:13" s="6" customFormat="1" ht="16.5" customHeight="1" x14ac:dyDescent="0.35">
      <c r="A1" s="1" t="s">
        <v>0</v>
      </c>
      <c r="B1" s="1"/>
      <c r="C1" s="1"/>
      <c r="D1" s="1"/>
      <c r="E1" s="2"/>
      <c r="F1" s="2"/>
      <c r="G1" s="3"/>
      <c r="H1" s="3"/>
      <c r="I1" s="3"/>
      <c r="J1" s="3"/>
      <c r="K1" s="4"/>
      <c r="L1" s="5"/>
      <c r="M1" s="4"/>
    </row>
    <row r="2" spans="1:13" s="6" customFormat="1" ht="16.5" customHeight="1" x14ac:dyDescent="0.35">
      <c r="A2" s="1" t="s">
        <v>1</v>
      </c>
      <c r="B2" s="1"/>
      <c r="C2" s="1"/>
      <c r="D2" s="1"/>
      <c r="E2" s="2"/>
      <c r="F2" s="2"/>
      <c r="G2" s="3"/>
      <c r="H2" s="3"/>
      <c r="I2" s="3"/>
      <c r="J2" s="3"/>
      <c r="K2" s="5"/>
      <c r="L2" s="5"/>
      <c r="M2" s="5"/>
    </row>
    <row r="3" spans="1:13" s="6" customFormat="1" ht="16.5" customHeight="1" x14ac:dyDescent="0.35">
      <c r="A3" s="7" t="s">
        <v>2</v>
      </c>
      <c r="B3" s="7"/>
      <c r="C3" s="7"/>
      <c r="D3" s="7"/>
      <c r="E3" s="8"/>
      <c r="F3" s="8"/>
      <c r="G3" s="9"/>
      <c r="H3" s="9"/>
      <c r="I3" s="9"/>
      <c r="J3" s="9"/>
      <c r="K3" s="9"/>
      <c r="L3" s="9"/>
      <c r="M3" s="9"/>
    </row>
    <row r="4" spans="1:13" s="6" customFormat="1" ht="16.399999999999999" customHeight="1" x14ac:dyDescent="0.35">
      <c r="A4" s="1"/>
      <c r="B4" s="1"/>
      <c r="C4" s="1"/>
      <c r="D4" s="1"/>
      <c r="E4" s="2"/>
      <c r="F4" s="2"/>
      <c r="G4" s="10"/>
      <c r="H4" s="10"/>
      <c r="I4" s="10"/>
      <c r="J4" s="10"/>
      <c r="K4" s="10"/>
      <c r="L4" s="10"/>
      <c r="M4" s="3"/>
    </row>
    <row r="5" spans="1:13" s="6" customFormat="1" ht="16.399999999999999" customHeight="1" x14ac:dyDescent="0.35">
      <c r="A5" s="1"/>
      <c r="B5" s="1"/>
      <c r="C5" s="1"/>
      <c r="D5" s="1"/>
      <c r="E5" s="2"/>
      <c r="F5" s="2"/>
      <c r="G5" s="3"/>
      <c r="H5" s="3"/>
      <c r="I5" s="3"/>
      <c r="J5" s="3"/>
      <c r="K5" s="3"/>
      <c r="L5" s="3"/>
      <c r="M5" s="3"/>
    </row>
    <row r="6" spans="1:13" s="6" customFormat="1" ht="16.399999999999999" customHeight="1" x14ac:dyDescent="0.35">
      <c r="A6" s="1"/>
      <c r="B6" s="1"/>
      <c r="C6" s="1"/>
      <c r="D6" s="1"/>
      <c r="E6" s="2"/>
      <c r="F6" s="2"/>
      <c r="G6" s="164" t="s">
        <v>3</v>
      </c>
      <c r="H6" s="164"/>
      <c r="I6" s="164"/>
      <c r="J6" s="3"/>
      <c r="K6" s="164" t="s">
        <v>4</v>
      </c>
      <c r="L6" s="164"/>
      <c r="M6" s="164"/>
    </row>
    <row r="7" spans="1:13" s="6" customFormat="1" ht="16.399999999999999" customHeight="1" x14ac:dyDescent="0.35">
      <c r="E7" s="12"/>
      <c r="F7" s="12"/>
      <c r="G7" s="165" t="s">
        <v>5</v>
      </c>
      <c r="H7" s="165"/>
      <c r="I7" s="165"/>
      <c r="J7" s="11"/>
      <c r="K7" s="165" t="s">
        <v>5</v>
      </c>
      <c r="L7" s="165"/>
      <c r="M7" s="165"/>
    </row>
    <row r="8" spans="1:13" ht="16.399999999999999" customHeight="1" x14ac:dyDescent="0.35">
      <c r="E8" s="14"/>
      <c r="F8" s="14"/>
      <c r="G8" s="3" t="s">
        <v>6</v>
      </c>
      <c r="H8" s="3"/>
      <c r="I8" s="3" t="s">
        <v>7</v>
      </c>
      <c r="J8" s="15"/>
      <c r="K8" s="3" t="s">
        <v>6</v>
      </c>
      <c r="L8" s="3"/>
      <c r="M8" s="3" t="s">
        <v>7</v>
      </c>
    </row>
    <row r="9" spans="1:13" ht="16.399999999999999" customHeight="1" x14ac:dyDescent="0.35">
      <c r="E9" s="14"/>
      <c r="F9" s="14"/>
      <c r="G9" s="15" t="s">
        <v>8</v>
      </c>
      <c r="H9" s="3"/>
      <c r="I9" s="15" t="s">
        <v>9</v>
      </c>
      <c r="J9" s="15"/>
      <c r="K9" s="15" t="s">
        <v>8</v>
      </c>
      <c r="L9" s="3"/>
      <c r="M9" s="15" t="s">
        <v>9</v>
      </c>
    </row>
    <row r="10" spans="1:13" ht="16.399999999999999" customHeight="1" x14ac:dyDescent="0.35">
      <c r="E10" s="14"/>
      <c r="F10" s="14"/>
      <c r="G10" s="15" t="s">
        <v>10</v>
      </c>
      <c r="H10" s="15"/>
      <c r="I10" s="15" t="s">
        <v>11</v>
      </c>
      <c r="J10" s="15"/>
      <c r="K10" s="15" t="s">
        <v>10</v>
      </c>
      <c r="L10" s="15"/>
      <c r="M10" s="15" t="s">
        <v>11</v>
      </c>
    </row>
    <row r="11" spans="1:13" s="6" customFormat="1" ht="16.399999999999999" customHeight="1" x14ac:dyDescent="0.35">
      <c r="E11" s="16" t="s">
        <v>12</v>
      </c>
      <c r="F11" s="12"/>
      <c r="G11" s="9" t="s">
        <v>13</v>
      </c>
      <c r="H11" s="3"/>
      <c r="I11" s="9" t="s">
        <v>13</v>
      </c>
      <c r="J11" s="3"/>
      <c r="K11" s="9" t="s">
        <v>13</v>
      </c>
      <c r="L11" s="3"/>
      <c r="M11" s="9" t="s">
        <v>13</v>
      </c>
    </row>
    <row r="12" spans="1:13" ht="16.399999999999999" customHeight="1" x14ac:dyDescent="0.35">
      <c r="A12" s="6"/>
      <c r="B12" s="6"/>
      <c r="C12" s="6"/>
      <c r="D12" s="6"/>
      <c r="E12" s="17"/>
      <c r="F12" s="17"/>
      <c r="G12" s="18"/>
      <c r="H12" s="18"/>
      <c r="I12" s="18"/>
      <c r="J12" s="18"/>
      <c r="K12" s="18"/>
      <c r="L12" s="18"/>
      <c r="M12" s="18"/>
    </row>
    <row r="13" spans="1:13" ht="16.399999999999999" customHeight="1" x14ac:dyDescent="0.35">
      <c r="A13" s="6" t="s">
        <v>14</v>
      </c>
      <c r="B13" s="6"/>
      <c r="C13" s="6"/>
      <c r="D13" s="6"/>
      <c r="E13" s="17"/>
      <c r="F13" s="17"/>
      <c r="H13" s="18"/>
      <c r="J13" s="18"/>
      <c r="L13" s="18"/>
    </row>
    <row r="14" spans="1:13" ht="16.399999999999999" customHeight="1" x14ac:dyDescent="0.35">
      <c r="A14" s="6"/>
      <c r="B14" s="6"/>
      <c r="C14" s="6"/>
      <c r="D14" s="6"/>
      <c r="E14" s="17"/>
      <c r="F14" s="17"/>
      <c r="H14" s="18"/>
      <c r="J14" s="18"/>
      <c r="L14" s="18"/>
    </row>
    <row r="15" spans="1:13" ht="16.399999999999999" customHeight="1" x14ac:dyDescent="0.35">
      <c r="A15" s="6" t="s">
        <v>15</v>
      </c>
      <c r="B15" s="6"/>
      <c r="C15" s="6"/>
      <c r="D15" s="6"/>
      <c r="E15" s="17"/>
      <c r="F15" s="17"/>
      <c r="H15" s="18"/>
      <c r="J15" s="18"/>
      <c r="L15" s="18"/>
    </row>
    <row r="16" spans="1:13" ht="16.399999999999999" customHeight="1" x14ac:dyDescent="0.35">
      <c r="A16" s="6"/>
      <c r="B16" s="6"/>
      <c r="C16" s="6"/>
      <c r="D16" s="6"/>
      <c r="E16" s="17"/>
      <c r="F16" s="17"/>
      <c r="H16" s="18"/>
      <c r="J16" s="18"/>
      <c r="L16" s="18"/>
    </row>
    <row r="17" spans="1:13" ht="16.399999999999999" customHeight="1" x14ac:dyDescent="0.35">
      <c r="A17" s="20" t="s">
        <v>16</v>
      </c>
      <c r="B17" s="20"/>
      <c r="C17" s="20"/>
      <c r="D17" s="20"/>
      <c r="E17" s="17"/>
      <c r="G17" s="18">
        <v>9644071</v>
      </c>
      <c r="H17" s="21"/>
      <c r="I17" s="18">
        <v>13318965</v>
      </c>
      <c r="J17" s="18"/>
      <c r="K17" s="18">
        <v>248530</v>
      </c>
      <c r="L17" s="18"/>
      <c r="M17" s="18">
        <v>452756</v>
      </c>
    </row>
    <row r="18" spans="1:13" ht="16.399999999999999" customHeight="1" x14ac:dyDescent="0.35">
      <c r="A18" s="13" t="s">
        <v>17</v>
      </c>
      <c r="E18" s="17">
        <v>9</v>
      </c>
      <c r="F18" s="17"/>
      <c r="G18" s="18">
        <v>17466545</v>
      </c>
      <c r="H18" s="21"/>
      <c r="I18" s="18">
        <v>13970341</v>
      </c>
      <c r="J18" s="18"/>
      <c r="K18" s="18">
        <v>5146055</v>
      </c>
      <c r="L18" s="18"/>
      <c r="M18" s="18">
        <v>5359822</v>
      </c>
    </row>
    <row r="19" spans="1:13" ht="16.399999999999999" customHeight="1" x14ac:dyDescent="0.35">
      <c r="A19" s="13" t="s">
        <v>18</v>
      </c>
      <c r="E19" s="17"/>
      <c r="F19" s="17"/>
      <c r="G19" s="18">
        <v>4137789</v>
      </c>
      <c r="H19" s="21"/>
      <c r="I19" s="18">
        <v>3917636</v>
      </c>
      <c r="J19" s="18"/>
      <c r="K19" s="18">
        <v>3367</v>
      </c>
      <c r="L19" s="18"/>
      <c r="M19" s="18">
        <v>4186</v>
      </c>
    </row>
    <row r="20" spans="1:13" ht="16.399999999999999" customHeight="1" x14ac:dyDescent="0.35">
      <c r="A20" s="13" t="s">
        <v>19</v>
      </c>
      <c r="E20" s="17"/>
      <c r="F20" s="17"/>
      <c r="G20" s="18">
        <v>2147736</v>
      </c>
      <c r="H20" s="21"/>
      <c r="I20" s="18">
        <v>2085879</v>
      </c>
      <c r="J20" s="18"/>
      <c r="K20" s="18">
        <v>0</v>
      </c>
      <c r="L20" s="18"/>
      <c r="M20" s="18">
        <v>0</v>
      </c>
    </row>
    <row r="21" spans="1:13" ht="16.399999999999999" customHeight="1" x14ac:dyDescent="0.35">
      <c r="A21" s="22" t="s">
        <v>20</v>
      </c>
      <c r="E21" s="17">
        <v>6</v>
      </c>
      <c r="F21" s="17"/>
      <c r="G21" s="18">
        <v>40208</v>
      </c>
      <c r="H21" s="21"/>
      <c r="I21" s="18">
        <v>719230</v>
      </c>
      <c r="J21" s="18"/>
      <c r="K21" s="18">
        <v>40208</v>
      </c>
      <c r="L21" s="18"/>
      <c r="M21" s="18">
        <v>719230</v>
      </c>
    </row>
    <row r="22" spans="1:13" ht="16.399999999999999" customHeight="1" x14ac:dyDescent="0.35">
      <c r="A22" s="13" t="s">
        <v>21</v>
      </c>
      <c r="E22" s="17"/>
      <c r="F22" s="17"/>
      <c r="G22" s="18">
        <v>5588911</v>
      </c>
      <c r="H22" s="21"/>
      <c r="I22" s="18">
        <v>3411884</v>
      </c>
      <c r="J22" s="18"/>
      <c r="K22" s="18">
        <v>75243</v>
      </c>
      <c r="L22" s="18"/>
      <c r="M22" s="18">
        <v>105082</v>
      </c>
    </row>
    <row r="23" spans="1:13" ht="16.399999999999999" customHeight="1" x14ac:dyDescent="0.35">
      <c r="A23" s="13" t="s">
        <v>22</v>
      </c>
      <c r="E23" s="17">
        <v>10</v>
      </c>
      <c r="F23" s="17"/>
      <c r="G23" s="23">
        <v>1394109</v>
      </c>
      <c r="H23" s="21"/>
      <c r="I23" s="23">
        <v>3863645</v>
      </c>
      <c r="J23" s="18"/>
      <c r="K23" s="23">
        <v>0</v>
      </c>
      <c r="L23" s="18"/>
      <c r="M23" s="23">
        <v>0</v>
      </c>
    </row>
    <row r="24" spans="1:13" ht="16.399999999999999" customHeight="1" x14ac:dyDescent="0.35">
      <c r="E24" s="17"/>
      <c r="F24" s="17"/>
      <c r="G24" s="21"/>
      <c r="H24" s="21"/>
      <c r="I24" s="21"/>
      <c r="J24" s="21"/>
      <c r="K24" s="21"/>
      <c r="L24" s="21"/>
      <c r="M24" s="21"/>
    </row>
    <row r="25" spans="1:13" ht="16.399999999999999" customHeight="1" x14ac:dyDescent="0.35">
      <c r="A25" s="1" t="s">
        <v>23</v>
      </c>
      <c r="B25" s="1"/>
      <c r="C25" s="1"/>
      <c r="D25" s="1"/>
      <c r="E25" s="17"/>
      <c r="F25" s="17"/>
      <c r="G25" s="24">
        <f>SUM(G17:G23)</f>
        <v>40419369</v>
      </c>
      <c r="H25" s="21"/>
      <c r="I25" s="24">
        <f>SUM(I17:I23)</f>
        <v>41287580</v>
      </c>
      <c r="J25" s="21"/>
      <c r="K25" s="24">
        <f>SUM(K17:K23)</f>
        <v>5513403</v>
      </c>
      <c r="L25" s="21"/>
      <c r="M25" s="25">
        <f>SUM(M17:M23)</f>
        <v>6641076</v>
      </c>
    </row>
    <row r="26" spans="1:13" ht="16.399999999999999" customHeight="1" x14ac:dyDescent="0.35">
      <c r="A26" s="22"/>
      <c r="B26" s="22"/>
      <c r="C26" s="22"/>
      <c r="D26" s="22"/>
      <c r="E26" s="17"/>
      <c r="F26" s="17"/>
      <c r="G26" s="21"/>
      <c r="H26" s="21"/>
      <c r="I26" s="21"/>
      <c r="J26" s="21"/>
      <c r="K26" s="21"/>
      <c r="L26" s="21"/>
      <c r="M26" s="21"/>
    </row>
    <row r="27" spans="1:13" ht="16.399999999999999" customHeight="1" x14ac:dyDescent="0.35">
      <c r="A27" s="1" t="s">
        <v>24</v>
      </c>
      <c r="B27" s="1"/>
      <c r="C27" s="1"/>
      <c r="D27" s="1"/>
      <c r="E27" s="17"/>
      <c r="F27" s="17"/>
      <c r="G27" s="21"/>
      <c r="H27" s="21"/>
      <c r="I27" s="21"/>
      <c r="J27" s="21"/>
      <c r="K27" s="21"/>
      <c r="L27" s="21"/>
      <c r="M27" s="21"/>
    </row>
    <row r="28" spans="1:13" ht="16.399999999999999" customHeight="1" x14ac:dyDescent="0.35">
      <c r="A28" s="1"/>
      <c r="B28" s="1"/>
      <c r="C28" s="1"/>
      <c r="D28" s="1"/>
      <c r="E28" s="17"/>
      <c r="F28" s="17"/>
      <c r="G28" s="21"/>
      <c r="H28" s="21"/>
      <c r="I28" s="21"/>
      <c r="J28" s="21"/>
      <c r="K28" s="21"/>
      <c r="L28" s="21"/>
      <c r="M28" s="21"/>
    </row>
    <row r="29" spans="1:13" ht="16.399999999999999" customHeight="1" x14ac:dyDescent="0.35">
      <c r="A29" s="22" t="s">
        <v>25</v>
      </c>
      <c r="B29" s="22"/>
      <c r="C29" s="22"/>
      <c r="D29" s="22"/>
      <c r="E29" s="17">
        <v>9</v>
      </c>
      <c r="F29" s="17"/>
      <c r="G29" s="18">
        <v>1773024</v>
      </c>
      <c r="H29" s="21"/>
      <c r="I29" s="18">
        <v>640902</v>
      </c>
      <c r="J29" s="18"/>
      <c r="K29" s="18">
        <v>244553</v>
      </c>
      <c r="L29" s="18"/>
      <c r="M29" s="18">
        <v>322744</v>
      </c>
    </row>
    <row r="30" spans="1:13" ht="16.399999999999999" customHeight="1" x14ac:dyDescent="0.35">
      <c r="A30" s="13" t="s">
        <v>26</v>
      </c>
      <c r="E30" s="17">
        <v>11</v>
      </c>
      <c r="F30" s="17"/>
      <c r="G30" s="18">
        <v>0</v>
      </c>
      <c r="H30" s="21"/>
      <c r="I30" s="18">
        <v>0</v>
      </c>
      <c r="J30" s="18"/>
      <c r="K30" s="18">
        <v>8645285</v>
      </c>
      <c r="L30" s="18"/>
      <c r="M30" s="18">
        <v>8644535</v>
      </c>
    </row>
    <row r="31" spans="1:13" ht="16.399999999999999" customHeight="1" x14ac:dyDescent="0.35">
      <c r="A31" s="13" t="s">
        <v>27</v>
      </c>
      <c r="E31" s="17">
        <v>11</v>
      </c>
      <c r="F31" s="17"/>
      <c r="G31" s="18">
        <v>9550128</v>
      </c>
      <c r="H31" s="21"/>
      <c r="I31" s="18">
        <v>8764311</v>
      </c>
      <c r="J31" s="18"/>
      <c r="K31" s="18">
        <v>2796270</v>
      </c>
      <c r="L31" s="18"/>
      <c r="M31" s="18">
        <v>2796270</v>
      </c>
    </row>
    <row r="32" spans="1:13" ht="16.399999999999999" customHeight="1" x14ac:dyDescent="0.35">
      <c r="A32" s="13" t="s">
        <v>28</v>
      </c>
      <c r="E32" s="17">
        <v>11</v>
      </c>
      <c r="F32" s="17"/>
      <c r="G32" s="18">
        <v>2246961</v>
      </c>
      <c r="H32" s="21"/>
      <c r="I32" s="18">
        <v>2482744</v>
      </c>
      <c r="J32" s="18"/>
      <c r="K32" s="18">
        <v>0</v>
      </c>
      <c r="L32" s="18"/>
      <c r="M32" s="18">
        <v>0</v>
      </c>
    </row>
    <row r="33" spans="1:13" ht="16.399999999999999" customHeight="1" x14ac:dyDescent="0.35">
      <c r="A33" s="13" t="s">
        <v>29</v>
      </c>
      <c r="E33" s="17">
        <v>8</v>
      </c>
      <c r="F33" s="17"/>
      <c r="G33" s="18">
        <v>8771263</v>
      </c>
      <c r="H33" s="21"/>
      <c r="I33" s="18">
        <v>8881828</v>
      </c>
      <c r="J33" s="18"/>
      <c r="K33" s="18">
        <v>150035913</v>
      </c>
      <c r="L33" s="18"/>
      <c r="M33" s="18">
        <v>136828675</v>
      </c>
    </row>
    <row r="34" spans="1:13" ht="16.399999999999999" customHeight="1" x14ac:dyDescent="0.35">
      <c r="A34" s="13" t="s">
        <v>30</v>
      </c>
      <c r="E34" s="17"/>
      <c r="F34" s="17"/>
      <c r="G34" s="18">
        <v>1044962</v>
      </c>
      <c r="H34" s="21"/>
      <c r="I34" s="18">
        <v>1092772</v>
      </c>
      <c r="J34" s="18"/>
      <c r="K34" s="18">
        <v>0</v>
      </c>
      <c r="L34" s="18"/>
      <c r="M34" s="18">
        <v>0</v>
      </c>
    </row>
    <row r="35" spans="1:13" ht="16.399999999999999" customHeight="1" x14ac:dyDescent="0.35">
      <c r="A35" s="22" t="s">
        <v>31</v>
      </c>
      <c r="B35" s="22"/>
      <c r="C35" s="22"/>
      <c r="D35" s="22"/>
      <c r="E35" s="17">
        <v>12</v>
      </c>
      <c r="F35" s="17"/>
      <c r="G35" s="18">
        <v>129582568</v>
      </c>
      <c r="H35" s="21"/>
      <c r="I35" s="18">
        <v>126625573</v>
      </c>
      <c r="J35" s="18"/>
      <c r="K35" s="18">
        <v>126186</v>
      </c>
      <c r="L35" s="18"/>
      <c r="M35" s="18">
        <v>136806</v>
      </c>
    </row>
    <row r="36" spans="1:13" ht="16.399999999999999" customHeight="1" x14ac:dyDescent="0.35">
      <c r="A36" s="22" t="s">
        <v>32</v>
      </c>
      <c r="B36" s="22"/>
      <c r="C36" s="22"/>
      <c r="D36" s="22"/>
      <c r="E36" s="17"/>
      <c r="F36" s="17"/>
      <c r="G36" s="18">
        <v>79827756</v>
      </c>
      <c r="H36" s="21"/>
      <c r="I36" s="18">
        <v>77818051</v>
      </c>
      <c r="J36" s="18"/>
      <c r="K36" s="18">
        <v>342841</v>
      </c>
      <c r="L36" s="18"/>
      <c r="M36" s="18">
        <v>404260</v>
      </c>
    </row>
    <row r="37" spans="1:13" ht="16.399999999999999" customHeight="1" x14ac:dyDescent="0.35">
      <c r="A37" s="22" t="s">
        <v>33</v>
      </c>
      <c r="B37" s="22"/>
      <c r="C37" s="22"/>
      <c r="D37" s="22"/>
      <c r="E37" s="17">
        <v>13</v>
      </c>
      <c r="F37" s="17"/>
      <c r="G37" s="18">
        <v>70431157</v>
      </c>
      <c r="H37" s="21"/>
      <c r="I37" s="18">
        <v>66524747</v>
      </c>
      <c r="J37" s="18"/>
      <c r="K37" s="18">
        <v>13390</v>
      </c>
      <c r="L37" s="18"/>
      <c r="M37" s="18">
        <v>21042</v>
      </c>
    </row>
    <row r="38" spans="1:13" ht="16.399999999999999" customHeight="1" x14ac:dyDescent="0.35">
      <c r="A38" s="22" t="s">
        <v>20</v>
      </c>
      <c r="B38" s="22"/>
      <c r="C38" s="22"/>
      <c r="D38" s="22"/>
      <c r="E38" s="17">
        <v>6</v>
      </c>
      <c r="F38" s="17"/>
      <c r="G38" s="18">
        <v>358929</v>
      </c>
      <c r="H38" s="21"/>
      <c r="I38" s="18">
        <v>1654688</v>
      </c>
      <c r="J38" s="18"/>
      <c r="K38" s="18">
        <v>358929</v>
      </c>
      <c r="L38" s="18"/>
      <c r="M38" s="18">
        <v>1654688</v>
      </c>
    </row>
    <row r="39" spans="1:13" ht="16.399999999999999" customHeight="1" x14ac:dyDescent="0.35">
      <c r="A39" s="22" t="s">
        <v>34</v>
      </c>
      <c r="B39" s="22"/>
      <c r="C39" s="22"/>
      <c r="D39" s="22"/>
      <c r="E39" s="17"/>
      <c r="F39" s="17"/>
      <c r="G39" s="18">
        <v>9828615</v>
      </c>
      <c r="H39" s="21"/>
      <c r="I39" s="18">
        <v>8335930</v>
      </c>
      <c r="J39" s="18"/>
      <c r="K39" s="18">
        <v>0</v>
      </c>
      <c r="L39" s="18"/>
      <c r="M39" s="18">
        <v>0</v>
      </c>
    </row>
    <row r="40" spans="1:13" ht="16.399999999999999" customHeight="1" x14ac:dyDescent="0.35">
      <c r="A40" s="13" t="s">
        <v>35</v>
      </c>
      <c r="E40" s="17"/>
      <c r="F40" s="17"/>
      <c r="G40" s="25">
        <v>2814640</v>
      </c>
      <c r="H40" s="21"/>
      <c r="I40" s="23">
        <v>2735806</v>
      </c>
      <c r="J40" s="18"/>
      <c r="K40" s="23">
        <v>23509</v>
      </c>
      <c r="L40" s="18"/>
      <c r="M40" s="23">
        <v>26573</v>
      </c>
    </row>
    <row r="41" spans="1:13" ht="16.399999999999999" customHeight="1" x14ac:dyDescent="0.35">
      <c r="E41" s="17"/>
      <c r="F41" s="17"/>
      <c r="G41" s="21"/>
      <c r="H41" s="21"/>
      <c r="I41" s="21"/>
      <c r="J41" s="21"/>
      <c r="K41" s="21"/>
      <c r="L41" s="21"/>
      <c r="M41" s="21"/>
    </row>
    <row r="42" spans="1:13" ht="16.399999999999999" customHeight="1" x14ac:dyDescent="0.35">
      <c r="A42" s="6" t="s">
        <v>36</v>
      </c>
      <c r="B42" s="6"/>
      <c r="C42" s="6"/>
      <c r="D42" s="6"/>
      <c r="E42" s="17"/>
      <c r="F42" s="17"/>
      <c r="G42" s="24">
        <f>SUM(G29:G40)</f>
        <v>316230003</v>
      </c>
      <c r="H42" s="21"/>
      <c r="I42" s="24">
        <f>SUM(I29:I40)</f>
        <v>305557352</v>
      </c>
      <c r="J42" s="21"/>
      <c r="K42" s="24">
        <f>SUM(K29:K40)</f>
        <v>162586876</v>
      </c>
      <c r="L42" s="21"/>
      <c r="M42" s="25">
        <f>SUM(M29:M40)</f>
        <v>150835593</v>
      </c>
    </row>
    <row r="43" spans="1:13" ht="16.399999999999999" customHeight="1" x14ac:dyDescent="0.35">
      <c r="E43" s="17"/>
      <c r="F43" s="17"/>
      <c r="G43" s="21"/>
      <c r="H43" s="21"/>
      <c r="I43" s="21"/>
      <c r="J43" s="21"/>
      <c r="K43" s="21"/>
      <c r="L43" s="21"/>
      <c r="M43" s="21"/>
    </row>
    <row r="44" spans="1:13" ht="16.399999999999999" customHeight="1" thickBot="1" x14ac:dyDescent="0.4">
      <c r="A44" s="6" t="s">
        <v>37</v>
      </c>
      <c r="B44" s="6"/>
      <c r="C44" s="6"/>
      <c r="D44" s="6"/>
      <c r="E44" s="17"/>
      <c r="F44" s="17"/>
      <c r="G44" s="26">
        <f>+G42+G25</f>
        <v>356649372</v>
      </c>
      <c r="H44" s="21"/>
      <c r="I44" s="26">
        <f>+I42+I25</f>
        <v>346844932</v>
      </c>
      <c r="J44" s="21"/>
      <c r="K44" s="26">
        <f>+K42+K25</f>
        <v>168100279</v>
      </c>
      <c r="L44" s="21"/>
      <c r="M44" s="27">
        <f>+M42+M25</f>
        <v>157476669</v>
      </c>
    </row>
    <row r="45" spans="1:13" ht="16.399999999999999" customHeight="1" thickTop="1" x14ac:dyDescent="0.35">
      <c r="A45" s="6"/>
      <c r="B45" s="6"/>
      <c r="C45" s="6"/>
      <c r="D45" s="6"/>
      <c r="E45" s="17"/>
      <c r="F45" s="17"/>
      <c r="G45" s="21"/>
      <c r="H45" s="21"/>
      <c r="I45" s="21"/>
      <c r="J45" s="21"/>
      <c r="K45" s="21"/>
      <c r="L45" s="21"/>
      <c r="M45" s="21"/>
    </row>
    <row r="46" spans="1:13" ht="11.25" customHeight="1" x14ac:dyDescent="0.35">
      <c r="A46" s="6"/>
      <c r="B46" s="6"/>
      <c r="C46" s="6"/>
      <c r="D46" s="6"/>
      <c r="E46" s="17"/>
      <c r="F46" s="17"/>
      <c r="G46" s="21"/>
      <c r="H46" s="21"/>
      <c r="I46" s="21"/>
      <c r="J46" s="21"/>
      <c r="K46" s="21"/>
      <c r="L46" s="21"/>
      <c r="M46" s="21"/>
    </row>
    <row r="47" spans="1:13" ht="16.399999999999999" customHeight="1" x14ac:dyDescent="0.35">
      <c r="A47" s="13" t="s">
        <v>38</v>
      </c>
      <c r="G47" s="28"/>
      <c r="H47" s="28"/>
      <c r="I47" s="28"/>
      <c r="J47" s="29"/>
      <c r="K47" s="29"/>
      <c r="L47" s="29"/>
      <c r="M47" s="29"/>
    </row>
    <row r="48" spans="1:13" ht="5.25" customHeight="1" x14ac:dyDescent="0.35">
      <c r="G48" s="28"/>
      <c r="H48" s="28"/>
      <c r="I48" s="28"/>
      <c r="J48" s="29"/>
      <c r="K48" s="29"/>
      <c r="L48" s="29"/>
      <c r="M48" s="29"/>
    </row>
    <row r="49" spans="1:13" ht="22.4" customHeight="1" x14ac:dyDescent="0.35">
      <c r="A49" s="30" t="s">
        <v>39</v>
      </c>
      <c r="B49" s="30"/>
      <c r="C49" s="30"/>
      <c r="D49" s="30"/>
      <c r="E49" s="31"/>
      <c r="F49" s="31"/>
      <c r="G49" s="32"/>
      <c r="H49" s="32"/>
      <c r="I49" s="32"/>
      <c r="J49" s="32"/>
      <c r="K49" s="32"/>
      <c r="L49" s="32"/>
      <c r="M49" s="32"/>
    </row>
    <row r="50" spans="1:13" s="6" customFormat="1" ht="16.5" customHeight="1" x14ac:dyDescent="0.35">
      <c r="A50" s="1" t="s">
        <v>0</v>
      </c>
      <c r="B50" s="1"/>
      <c r="C50" s="1"/>
      <c r="D50" s="1"/>
      <c r="E50" s="2"/>
      <c r="F50" s="2"/>
      <c r="G50" s="3"/>
      <c r="H50" s="3"/>
      <c r="I50" s="3"/>
      <c r="J50" s="3"/>
      <c r="K50" s="4"/>
      <c r="L50" s="5"/>
      <c r="M50" s="4"/>
    </row>
    <row r="51" spans="1:13" s="6" customFormat="1" ht="16.5" customHeight="1" x14ac:dyDescent="0.35">
      <c r="A51" s="1" t="s">
        <v>40</v>
      </c>
      <c r="B51" s="1"/>
      <c r="C51" s="1"/>
      <c r="D51" s="1"/>
      <c r="E51" s="2"/>
      <c r="F51" s="2"/>
      <c r="G51" s="3"/>
      <c r="H51" s="3"/>
      <c r="I51" s="3"/>
      <c r="J51" s="3"/>
      <c r="K51" s="5"/>
      <c r="L51" s="5"/>
      <c r="M51" s="5"/>
    </row>
    <row r="52" spans="1:13" s="6" customFormat="1" ht="16.5" customHeight="1" x14ac:dyDescent="0.35">
      <c r="A52" s="33" t="str">
        <f>A3</f>
        <v>As at 30 September 2025</v>
      </c>
      <c r="B52" s="33"/>
      <c r="C52" s="33"/>
      <c r="D52" s="33"/>
      <c r="E52" s="8"/>
      <c r="F52" s="8"/>
      <c r="G52" s="9"/>
      <c r="H52" s="9"/>
      <c r="I52" s="9"/>
      <c r="J52" s="9"/>
      <c r="K52" s="9"/>
      <c r="L52" s="9"/>
      <c r="M52" s="9"/>
    </row>
    <row r="53" spans="1:13" s="6" customFormat="1" ht="16.5" customHeight="1" x14ac:dyDescent="0.35">
      <c r="A53" s="1"/>
      <c r="B53" s="1"/>
      <c r="C53" s="1"/>
      <c r="D53" s="1"/>
      <c r="E53" s="2"/>
      <c r="F53" s="2"/>
      <c r="G53" s="10"/>
      <c r="H53" s="10"/>
      <c r="I53" s="10"/>
      <c r="J53" s="10"/>
      <c r="K53" s="10"/>
      <c r="L53" s="10"/>
      <c r="M53" s="3"/>
    </row>
    <row r="54" spans="1:13" s="6" customFormat="1" ht="16.5" customHeight="1" x14ac:dyDescent="0.35">
      <c r="A54" s="1"/>
      <c r="B54" s="1"/>
      <c r="C54" s="1"/>
      <c r="D54" s="1"/>
      <c r="E54" s="2"/>
      <c r="F54" s="2"/>
      <c r="G54" s="3"/>
      <c r="H54" s="3"/>
      <c r="I54" s="3"/>
      <c r="J54" s="3"/>
      <c r="K54" s="3"/>
      <c r="L54" s="3"/>
      <c r="M54" s="3"/>
    </row>
    <row r="55" spans="1:13" s="6" customFormat="1" ht="16.5" customHeight="1" x14ac:dyDescent="0.35">
      <c r="A55" s="1"/>
      <c r="B55" s="1"/>
      <c r="C55" s="1"/>
      <c r="D55" s="1"/>
      <c r="E55" s="2"/>
      <c r="F55" s="2"/>
      <c r="G55" s="164" t="s">
        <v>3</v>
      </c>
      <c r="H55" s="164"/>
      <c r="I55" s="164"/>
      <c r="J55" s="3"/>
      <c r="K55" s="164" t="s">
        <v>4</v>
      </c>
      <c r="L55" s="164"/>
      <c r="M55" s="164"/>
    </row>
    <row r="56" spans="1:13" s="6" customFormat="1" ht="16.5" customHeight="1" x14ac:dyDescent="0.35">
      <c r="E56" s="12"/>
      <c r="F56" s="12"/>
      <c r="G56" s="165" t="s">
        <v>5</v>
      </c>
      <c r="H56" s="165"/>
      <c r="I56" s="165"/>
      <c r="J56" s="11"/>
      <c r="K56" s="165" t="s">
        <v>5</v>
      </c>
      <c r="L56" s="165"/>
      <c r="M56" s="165"/>
    </row>
    <row r="57" spans="1:13" ht="16.5" customHeight="1" x14ac:dyDescent="0.35">
      <c r="E57" s="14"/>
      <c r="F57" s="14"/>
      <c r="G57" s="3" t="s">
        <v>6</v>
      </c>
      <c r="H57" s="3"/>
      <c r="I57" s="3" t="s">
        <v>7</v>
      </c>
      <c r="J57" s="15"/>
      <c r="K57" s="3" t="s">
        <v>6</v>
      </c>
      <c r="L57" s="3"/>
      <c r="M57" s="3" t="s">
        <v>7</v>
      </c>
    </row>
    <row r="58" spans="1:13" ht="16.5" customHeight="1" x14ac:dyDescent="0.35">
      <c r="E58" s="14"/>
      <c r="F58" s="14"/>
      <c r="G58" s="15" t="s">
        <v>8</v>
      </c>
      <c r="H58" s="3"/>
      <c r="I58" s="15" t="s">
        <v>9</v>
      </c>
      <c r="J58" s="15"/>
      <c r="K58" s="15" t="s">
        <v>8</v>
      </c>
      <c r="L58" s="3"/>
      <c r="M58" s="15" t="s">
        <v>9</v>
      </c>
    </row>
    <row r="59" spans="1:13" ht="16.5" customHeight="1" x14ac:dyDescent="0.35">
      <c r="E59" s="14"/>
      <c r="F59" s="14"/>
      <c r="G59" s="15" t="s">
        <v>10</v>
      </c>
      <c r="H59" s="15"/>
      <c r="I59" s="15" t="s">
        <v>11</v>
      </c>
      <c r="J59" s="15"/>
      <c r="K59" s="15" t="s">
        <v>10</v>
      </c>
      <c r="L59" s="15"/>
      <c r="M59" s="15" t="s">
        <v>11</v>
      </c>
    </row>
    <row r="60" spans="1:13" s="6" customFormat="1" ht="16.5" customHeight="1" x14ac:dyDescent="0.35">
      <c r="E60" s="16" t="s">
        <v>12</v>
      </c>
      <c r="F60" s="12"/>
      <c r="G60" s="9" t="s">
        <v>13</v>
      </c>
      <c r="H60" s="3"/>
      <c r="I60" s="9" t="s">
        <v>13</v>
      </c>
      <c r="J60" s="3"/>
      <c r="K60" s="9" t="s">
        <v>13</v>
      </c>
      <c r="L60" s="3"/>
      <c r="M60" s="9" t="s">
        <v>13</v>
      </c>
    </row>
    <row r="61" spans="1:13" s="6" customFormat="1" ht="16.5" customHeight="1" x14ac:dyDescent="0.35">
      <c r="E61" s="12"/>
      <c r="F61" s="12"/>
      <c r="G61" s="3"/>
      <c r="H61" s="3"/>
      <c r="I61" s="3"/>
      <c r="J61" s="3"/>
      <c r="K61" s="3"/>
      <c r="L61" s="3"/>
      <c r="M61" s="3"/>
    </row>
    <row r="62" spans="1:13" ht="16.5" customHeight="1" x14ac:dyDescent="0.35">
      <c r="A62" s="6" t="s">
        <v>41</v>
      </c>
      <c r="B62" s="6"/>
      <c r="C62" s="6"/>
      <c r="D62" s="6"/>
      <c r="E62" s="12"/>
      <c r="F62" s="12"/>
      <c r="G62" s="3"/>
      <c r="H62" s="3"/>
      <c r="I62" s="3"/>
      <c r="J62" s="3"/>
      <c r="K62" s="3"/>
      <c r="L62" s="3"/>
      <c r="M62" s="3"/>
    </row>
    <row r="63" spans="1:13" ht="16.5" customHeight="1" x14ac:dyDescent="0.35">
      <c r="A63" s="6"/>
      <c r="B63" s="6"/>
      <c r="C63" s="6"/>
      <c r="D63" s="6"/>
      <c r="E63" s="17"/>
      <c r="F63" s="17"/>
      <c r="G63" s="18"/>
      <c r="H63" s="18"/>
      <c r="I63" s="18"/>
      <c r="J63" s="18"/>
      <c r="K63" s="18"/>
      <c r="L63" s="18"/>
      <c r="M63" s="18"/>
    </row>
    <row r="64" spans="1:13" ht="16.5" customHeight="1" x14ac:dyDescent="0.35">
      <c r="A64" s="6" t="s">
        <v>42</v>
      </c>
      <c r="B64" s="6"/>
      <c r="C64" s="6"/>
      <c r="D64" s="6"/>
      <c r="E64" s="17"/>
      <c r="F64" s="17"/>
      <c r="H64" s="18"/>
      <c r="J64" s="18"/>
      <c r="L64" s="18"/>
    </row>
    <row r="65" spans="1:13" ht="16.5" customHeight="1" x14ac:dyDescent="0.35">
      <c r="A65" s="6"/>
      <c r="B65" s="6"/>
      <c r="C65" s="6"/>
      <c r="D65" s="6"/>
      <c r="E65" s="17"/>
      <c r="F65" s="17"/>
      <c r="H65" s="18"/>
      <c r="J65" s="18"/>
      <c r="L65" s="18"/>
    </row>
    <row r="66" spans="1:13" ht="16.5" customHeight="1" x14ac:dyDescent="0.35">
      <c r="A66" s="13" t="s">
        <v>43</v>
      </c>
      <c r="E66" s="17"/>
      <c r="F66" s="17"/>
      <c r="H66" s="18"/>
      <c r="J66" s="18"/>
      <c r="L66" s="18"/>
    </row>
    <row r="67" spans="1:13" ht="16.5" customHeight="1" x14ac:dyDescent="0.35">
      <c r="B67" s="13" t="s">
        <v>44</v>
      </c>
      <c r="E67" s="17">
        <v>14</v>
      </c>
      <c r="F67" s="17"/>
      <c r="G67" s="18">
        <v>5485736</v>
      </c>
      <c r="H67" s="18"/>
      <c r="I67" s="18">
        <v>106896</v>
      </c>
      <c r="J67" s="18"/>
      <c r="K67" s="18">
        <v>5400000</v>
      </c>
      <c r="L67" s="18"/>
      <c r="M67" s="18">
        <v>0</v>
      </c>
    </row>
    <row r="68" spans="1:13" ht="16.5" customHeight="1" x14ac:dyDescent="0.35">
      <c r="A68" s="13" t="s">
        <v>45</v>
      </c>
      <c r="E68" s="17"/>
      <c r="F68" s="17"/>
      <c r="G68" s="18">
        <v>23955136</v>
      </c>
      <c r="H68" s="18"/>
      <c r="I68" s="18">
        <v>24414611</v>
      </c>
      <c r="J68" s="18"/>
      <c r="K68" s="18">
        <v>1595920</v>
      </c>
      <c r="L68" s="18"/>
      <c r="M68" s="18">
        <v>1427676</v>
      </c>
    </row>
    <row r="69" spans="1:13" ht="16.5" customHeight="1" x14ac:dyDescent="0.35">
      <c r="A69" s="13" t="s">
        <v>46</v>
      </c>
      <c r="E69" s="17">
        <v>14</v>
      </c>
      <c r="F69" s="17"/>
      <c r="G69" s="18">
        <v>0</v>
      </c>
      <c r="H69" s="18"/>
      <c r="I69" s="18">
        <v>0</v>
      </c>
      <c r="J69" s="18"/>
      <c r="K69" s="18">
        <v>6101781</v>
      </c>
      <c r="L69" s="18"/>
      <c r="M69" s="18">
        <v>6033125</v>
      </c>
    </row>
    <row r="70" spans="1:13" ht="16.5" customHeight="1" x14ac:dyDescent="0.35">
      <c r="A70" s="13" t="s">
        <v>47</v>
      </c>
      <c r="E70" s="17"/>
      <c r="F70" s="17"/>
      <c r="G70" s="18"/>
      <c r="H70" s="18"/>
      <c r="I70" s="18"/>
      <c r="J70" s="18"/>
      <c r="K70" s="18"/>
      <c r="L70" s="18"/>
      <c r="M70" s="18"/>
    </row>
    <row r="71" spans="1:13" ht="16.5" customHeight="1" x14ac:dyDescent="0.35">
      <c r="B71" s="13" t="s">
        <v>44</v>
      </c>
      <c r="E71" s="17">
        <v>14</v>
      </c>
      <c r="F71" s="17"/>
      <c r="G71" s="18">
        <v>2904016</v>
      </c>
      <c r="H71" s="18"/>
      <c r="I71" s="18">
        <v>3356047</v>
      </c>
      <c r="J71" s="18"/>
      <c r="K71" s="18">
        <v>2423232</v>
      </c>
      <c r="L71" s="18"/>
      <c r="M71" s="18">
        <v>2498815</v>
      </c>
    </row>
    <row r="72" spans="1:13" ht="16.5" customHeight="1" x14ac:dyDescent="0.35">
      <c r="A72" s="13" t="s">
        <v>48</v>
      </c>
      <c r="E72" s="17">
        <v>14</v>
      </c>
      <c r="F72" s="17"/>
      <c r="G72" s="18">
        <v>3498183</v>
      </c>
      <c r="H72" s="18"/>
      <c r="I72" s="18">
        <v>10200015</v>
      </c>
      <c r="J72" s="18"/>
      <c r="K72" s="18">
        <v>3498183</v>
      </c>
      <c r="L72" s="18"/>
      <c r="M72" s="18">
        <v>10200015</v>
      </c>
    </row>
    <row r="73" spans="1:13" ht="16.5" customHeight="1" x14ac:dyDescent="0.35">
      <c r="A73" s="13" t="s">
        <v>49</v>
      </c>
      <c r="E73" s="17"/>
      <c r="F73" s="17"/>
      <c r="G73" s="18">
        <v>409073</v>
      </c>
      <c r="H73" s="18"/>
      <c r="I73" s="18">
        <v>312722</v>
      </c>
      <c r="J73" s="18"/>
      <c r="K73" s="18">
        <v>85</v>
      </c>
      <c r="L73" s="18"/>
      <c r="M73" s="18">
        <v>81</v>
      </c>
    </row>
    <row r="74" spans="1:13" ht="16.5" customHeight="1" x14ac:dyDescent="0.35">
      <c r="A74" s="22" t="s">
        <v>50</v>
      </c>
      <c r="B74" s="22"/>
      <c r="C74" s="22"/>
      <c r="D74" s="22"/>
      <c r="E74" s="17"/>
      <c r="F74" s="17"/>
      <c r="G74" s="18">
        <v>3036308</v>
      </c>
      <c r="H74" s="18"/>
      <c r="I74" s="18">
        <v>1521798</v>
      </c>
      <c r="J74" s="18"/>
      <c r="K74" s="18">
        <v>0</v>
      </c>
      <c r="L74" s="18"/>
      <c r="M74" s="18">
        <v>0</v>
      </c>
    </row>
    <row r="75" spans="1:13" ht="16.5" customHeight="1" x14ac:dyDescent="0.35">
      <c r="A75" s="13" t="s">
        <v>51</v>
      </c>
      <c r="E75" s="17"/>
      <c r="F75" s="17"/>
      <c r="G75" s="18">
        <v>14388634</v>
      </c>
      <c r="H75" s="18"/>
      <c r="I75" s="18">
        <v>13537087</v>
      </c>
      <c r="J75" s="18"/>
      <c r="K75" s="18">
        <v>185239</v>
      </c>
      <c r="L75" s="18"/>
      <c r="M75" s="18">
        <v>185049</v>
      </c>
    </row>
    <row r="76" spans="1:13" ht="16.5" customHeight="1" x14ac:dyDescent="0.35">
      <c r="A76" s="13" t="s">
        <v>52</v>
      </c>
      <c r="E76" s="17">
        <v>6</v>
      </c>
      <c r="F76" s="17"/>
      <c r="G76" s="18">
        <v>1701530</v>
      </c>
      <c r="H76" s="18"/>
      <c r="I76" s="18">
        <v>47060</v>
      </c>
      <c r="J76" s="18"/>
      <c r="K76" s="18">
        <v>1699987</v>
      </c>
      <c r="L76" s="18"/>
      <c r="M76" s="18">
        <v>47060</v>
      </c>
    </row>
    <row r="77" spans="1:13" ht="16.5" customHeight="1" x14ac:dyDescent="0.35">
      <c r="A77" s="13" t="s">
        <v>53</v>
      </c>
      <c r="E77" s="17"/>
      <c r="F77" s="17"/>
      <c r="G77" s="25">
        <v>10308264</v>
      </c>
      <c r="H77" s="18"/>
      <c r="I77" s="23">
        <v>8266114</v>
      </c>
      <c r="J77" s="18"/>
      <c r="K77" s="23">
        <v>246468</v>
      </c>
      <c r="L77" s="18"/>
      <c r="M77" s="23">
        <v>86223</v>
      </c>
    </row>
    <row r="78" spans="1:13" ht="16.5" customHeight="1" x14ac:dyDescent="0.35">
      <c r="E78" s="17"/>
      <c r="F78" s="17"/>
      <c r="G78" s="18"/>
      <c r="H78" s="18"/>
      <c r="I78" s="18"/>
      <c r="J78" s="18"/>
      <c r="K78" s="18"/>
      <c r="L78" s="18"/>
      <c r="M78" s="18"/>
    </row>
    <row r="79" spans="1:13" ht="16.5" customHeight="1" x14ac:dyDescent="0.35">
      <c r="A79" s="6" t="s">
        <v>54</v>
      </c>
      <c r="B79" s="6"/>
      <c r="C79" s="6"/>
      <c r="D79" s="6"/>
      <c r="E79" s="17"/>
      <c r="F79" s="17"/>
      <c r="G79" s="23">
        <f>SUM(G67:G77)</f>
        <v>65686880</v>
      </c>
      <c r="H79" s="18"/>
      <c r="I79" s="23">
        <f>SUM(I67:I77)</f>
        <v>61762350</v>
      </c>
      <c r="J79" s="18"/>
      <c r="K79" s="23">
        <f>SUM(K67:K77)</f>
        <v>21150895</v>
      </c>
      <c r="L79" s="18"/>
      <c r="M79" s="23">
        <f>SUM(M67:M77)</f>
        <v>20478044</v>
      </c>
    </row>
    <row r="80" spans="1:13" ht="16.5" customHeight="1" x14ac:dyDescent="0.35">
      <c r="E80" s="17"/>
      <c r="F80" s="17"/>
      <c r="H80" s="18"/>
      <c r="J80" s="18"/>
      <c r="L80" s="18"/>
    </row>
    <row r="81" spans="1:13" ht="16.5" customHeight="1" x14ac:dyDescent="0.35">
      <c r="A81" s="6" t="s">
        <v>55</v>
      </c>
      <c r="B81" s="6"/>
      <c r="C81" s="6"/>
      <c r="D81" s="6"/>
      <c r="E81" s="17"/>
      <c r="F81" s="17"/>
      <c r="G81" s="18"/>
      <c r="H81" s="18"/>
      <c r="I81" s="18"/>
      <c r="J81" s="18"/>
      <c r="K81" s="18"/>
      <c r="L81" s="18"/>
      <c r="M81" s="18"/>
    </row>
    <row r="82" spans="1:13" ht="16.5" customHeight="1" x14ac:dyDescent="0.35">
      <c r="A82" s="6"/>
      <c r="B82" s="6"/>
      <c r="C82" s="6"/>
      <c r="D82" s="6"/>
      <c r="E82" s="17"/>
      <c r="F82" s="17"/>
      <c r="G82" s="18"/>
      <c r="H82" s="18"/>
      <c r="I82" s="18"/>
      <c r="J82" s="18"/>
      <c r="K82" s="18"/>
      <c r="L82" s="18"/>
      <c r="M82" s="18"/>
    </row>
    <row r="83" spans="1:13" ht="16.5" customHeight="1" x14ac:dyDescent="0.35">
      <c r="A83" s="22" t="s">
        <v>56</v>
      </c>
      <c r="C83" s="22"/>
      <c r="D83" s="22"/>
      <c r="E83" s="17">
        <v>14</v>
      </c>
      <c r="F83" s="17"/>
      <c r="G83" s="18">
        <v>37919085</v>
      </c>
      <c r="H83" s="18"/>
      <c r="I83" s="18">
        <v>24426512</v>
      </c>
      <c r="J83" s="18"/>
      <c r="K83" s="18">
        <v>26356966</v>
      </c>
      <c r="L83" s="18"/>
      <c r="M83" s="18">
        <v>17530313</v>
      </c>
    </row>
    <row r="84" spans="1:13" ht="16.5" customHeight="1" x14ac:dyDescent="0.35">
      <c r="A84" s="22" t="s">
        <v>57</v>
      </c>
      <c r="B84" s="22"/>
      <c r="C84" s="22"/>
      <c r="D84" s="22"/>
      <c r="E84" s="17">
        <v>14</v>
      </c>
      <c r="F84" s="17"/>
      <c r="G84" s="18">
        <v>45651217</v>
      </c>
      <c r="H84" s="18"/>
      <c r="I84" s="18">
        <v>54528404</v>
      </c>
      <c r="J84" s="18"/>
      <c r="K84" s="18">
        <v>45702935</v>
      </c>
      <c r="L84" s="18"/>
      <c r="M84" s="18">
        <v>41225549</v>
      </c>
    </row>
    <row r="85" spans="1:13" ht="16.5" customHeight="1" x14ac:dyDescent="0.35">
      <c r="A85" s="13" t="s">
        <v>58</v>
      </c>
      <c r="E85" s="17"/>
      <c r="F85" s="17"/>
      <c r="G85" s="18">
        <v>74649615</v>
      </c>
      <c r="H85" s="18"/>
      <c r="I85" s="18">
        <v>71970153</v>
      </c>
      <c r="J85" s="18"/>
      <c r="K85" s="18">
        <v>513093</v>
      </c>
      <c r="L85" s="18"/>
      <c r="M85" s="18">
        <v>675757</v>
      </c>
    </row>
    <row r="86" spans="1:13" ht="16.5" customHeight="1" x14ac:dyDescent="0.35">
      <c r="A86" s="22" t="s">
        <v>59</v>
      </c>
      <c r="B86" s="22"/>
      <c r="C86" s="22"/>
      <c r="D86" s="22"/>
      <c r="E86" s="17"/>
      <c r="F86" s="17"/>
      <c r="G86" s="18">
        <v>1641557</v>
      </c>
      <c r="H86" s="34"/>
      <c r="I86" s="18">
        <v>1544141</v>
      </c>
      <c r="J86" s="34"/>
      <c r="K86" s="18">
        <v>58858</v>
      </c>
      <c r="L86" s="34"/>
      <c r="M86" s="18">
        <v>53932</v>
      </c>
    </row>
    <row r="87" spans="1:13" ht="16.5" customHeight="1" x14ac:dyDescent="0.35">
      <c r="A87" s="13" t="s">
        <v>52</v>
      </c>
      <c r="E87" s="17">
        <v>6</v>
      </c>
      <c r="F87" s="17"/>
      <c r="G87" s="18">
        <v>1433019</v>
      </c>
      <c r="H87" s="18"/>
      <c r="I87" s="18">
        <v>1005779</v>
      </c>
      <c r="J87" s="18"/>
      <c r="K87" s="18">
        <v>1433019</v>
      </c>
      <c r="L87" s="18"/>
      <c r="M87" s="18">
        <v>1005779</v>
      </c>
    </row>
    <row r="88" spans="1:13" ht="16.5" customHeight="1" x14ac:dyDescent="0.35">
      <c r="A88" s="22" t="s">
        <v>60</v>
      </c>
      <c r="B88" s="22"/>
      <c r="C88" s="22"/>
      <c r="D88" s="22"/>
      <c r="E88" s="17"/>
      <c r="F88" s="17"/>
      <c r="G88" s="18">
        <v>31832429</v>
      </c>
      <c r="H88" s="34"/>
      <c r="I88" s="18">
        <v>29404165</v>
      </c>
      <c r="J88" s="34"/>
      <c r="K88" s="18">
        <v>193778</v>
      </c>
      <c r="L88" s="34"/>
      <c r="M88" s="18">
        <v>314856</v>
      </c>
    </row>
    <row r="89" spans="1:13" ht="16.5" customHeight="1" x14ac:dyDescent="0.35">
      <c r="A89" s="13" t="s">
        <v>61</v>
      </c>
      <c r="E89" s="17"/>
      <c r="F89" s="17"/>
      <c r="G89" s="23">
        <v>3002234</v>
      </c>
      <c r="H89" s="18"/>
      <c r="I89" s="23">
        <v>3066597</v>
      </c>
      <c r="J89" s="18"/>
      <c r="K89" s="23">
        <v>60823</v>
      </c>
      <c r="L89" s="18"/>
      <c r="M89" s="23">
        <v>42196</v>
      </c>
    </row>
    <row r="90" spans="1:13" ht="16.5" customHeight="1" x14ac:dyDescent="0.35">
      <c r="E90" s="17"/>
      <c r="F90" s="17"/>
      <c r="G90" s="18"/>
      <c r="H90" s="18"/>
      <c r="I90" s="18"/>
      <c r="J90" s="18"/>
      <c r="K90" s="18"/>
      <c r="L90" s="18"/>
      <c r="M90" s="18"/>
    </row>
    <row r="91" spans="1:13" ht="16.5" customHeight="1" x14ac:dyDescent="0.35">
      <c r="A91" s="6" t="s">
        <v>62</v>
      </c>
      <c r="B91" s="6"/>
      <c r="C91" s="6"/>
      <c r="D91" s="6"/>
      <c r="E91" s="17"/>
      <c r="F91" s="17"/>
      <c r="G91" s="23">
        <f>SUM(G83:G89)</f>
        <v>196129156</v>
      </c>
      <c r="H91" s="18"/>
      <c r="I91" s="23">
        <f>SUM(I83:I89)</f>
        <v>185945751</v>
      </c>
      <c r="J91" s="18"/>
      <c r="K91" s="23">
        <f>SUM(K83:K89)</f>
        <v>74319472</v>
      </c>
      <c r="L91" s="18"/>
      <c r="M91" s="23">
        <f>SUM(M83:M89)</f>
        <v>60848382</v>
      </c>
    </row>
    <row r="92" spans="1:13" ht="16.5" customHeight="1" x14ac:dyDescent="0.35">
      <c r="A92" s="6"/>
      <c r="B92" s="6"/>
      <c r="C92" s="6"/>
      <c r="D92" s="6"/>
      <c r="E92" s="17"/>
      <c r="F92" s="17"/>
      <c r="G92" s="18"/>
      <c r="H92" s="18"/>
      <c r="I92" s="18"/>
      <c r="J92" s="18"/>
      <c r="K92" s="18"/>
      <c r="L92" s="18"/>
      <c r="M92" s="18"/>
    </row>
    <row r="93" spans="1:13" ht="16.5" customHeight="1" x14ac:dyDescent="0.35">
      <c r="A93" s="6" t="s">
        <v>63</v>
      </c>
      <c r="B93" s="6"/>
      <c r="C93" s="6"/>
      <c r="D93" s="6"/>
      <c r="E93" s="17"/>
      <c r="F93" s="17"/>
      <c r="G93" s="23">
        <f>+G91+G79</f>
        <v>261816036</v>
      </c>
      <c r="H93" s="18"/>
      <c r="I93" s="23">
        <f>+I91+I79</f>
        <v>247708101</v>
      </c>
      <c r="J93" s="18"/>
      <c r="K93" s="23">
        <f>+K91+K79</f>
        <v>95470367</v>
      </c>
      <c r="L93" s="18"/>
      <c r="M93" s="23">
        <f>+M91+M79</f>
        <v>81326426</v>
      </c>
    </row>
    <row r="94" spans="1:13" ht="16.5" customHeight="1" x14ac:dyDescent="0.35">
      <c r="A94" s="6"/>
      <c r="B94" s="6"/>
      <c r="C94" s="6"/>
      <c r="D94" s="6"/>
      <c r="E94" s="17"/>
      <c r="F94" s="17"/>
      <c r="G94" s="18"/>
      <c r="H94" s="18"/>
      <c r="I94" s="18"/>
      <c r="J94" s="18"/>
      <c r="K94" s="18"/>
      <c r="L94" s="18"/>
      <c r="M94" s="18"/>
    </row>
    <row r="95" spans="1:13" ht="16.5" customHeight="1" x14ac:dyDescent="0.35">
      <c r="A95" s="6"/>
      <c r="B95" s="6"/>
      <c r="C95" s="6"/>
      <c r="D95" s="6"/>
      <c r="E95" s="17"/>
      <c r="F95" s="17"/>
      <c r="G95" s="18"/>
      <c r="H95" s="18"/>
      <c r="I95" s="18"/>
      <c r="J95" s="18"/>
      <c r="K95" s="18"/>
      <c r="L95" s="18"/>
      <c r="M95" s="18"/>
    </row>
    <row r="96" spans="1:13" ht="8.25" customHeight="1" x14ac:dyDescent="0.35">
      <c r="A96" s="6"/>
      <c r="B96" s="6"/>
      <c r="C96" s="6"/>
      <c r="D96" s="6"/>
      <c r="E96" s="17"/>
      <c r="F96" s="17"/>
      <c r="G96" s="18"/>
      <c r="H96" s="18"/>
      <c r="I96" s="18"/>
      <c r="J96" s="18"/>
      <c r="K96" s="18"/>
      <c r="L96" s="18"/>
      <c r="M96" s="18"/>
    </row>
    <row r="97" spans="1:13" ht="22.4" customHeight="1" x14ac:dyDescent="0.35">
      <c r="A97" s="166" t="str">
        <f>A49</f>
        <v>The accompanying notes are an integral part of these interim financial information.</v>
      </c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</row>
    <row r="98" spans="1:13" ht="16.5" customHeight="1" x14ac:dyDescent="0.35">
      <c r="A98" s="1" t="s">
        <v>0</v>
      </c>
      <c r="B98" s="1"/>
      <c r="C98" s="1"/>
      <c r="D98" s="1"/>
      <c r="E98" s="2"/>
      <c r="F98" s="2"/>
      <c r="G98" s="3"/>
      <c r="H98" s="3"/>
      <c r="I98" s="3"/>
      <c r="J98" s="3"/>
      <c r="K98" s="4"/>
      <c r="L98" s="5"/>
      <c r="M98" s="4"/>
    </row>
    <row r="99" spans="1:13" ht="16.5" customHeight="1" x14ac:dyDescent="0.35">
      <c r="A99" s="1" t="s">
        <v>64</v>
      </c>
      <c r="B99" s="1"/>
      <c r="C99" s="1"/>
      <c r="D99" s="1"/>
      <c r="E99" s="2"/>
      <c r="F99" s="2"/>
      <c r="G99" s="3"/>
      <c r="H99" s="3"/>
      <c r="I99" s="3"/>
      <c r="J99" s="3"/>
      <c r="K99" s="5"/>
      <c r="L99" s="5"/>
      <c r="M99" s="5"/>
    </row>
    <row r="100" spans="1:13" ht="16.5" customHeight="1" x14ac:dyDescent="0.35">
      <c r="A100" s="33" t="str">
        <f>A52</f>
        <v>As at 30 September 2025</v>
      </c>
      <c r="B100" s="33"/>
      <c r="C100" s="33"/>
      <c r="D100" s="33"/>
      <c r="E100" s="8"/>
      <c r="F100" s="8"/>
      <c r="G100" s="9"/>
      <c r="H100" s="9"/>
      <c r="I100" s="9"/>
      <c r="J100" s="9"/>
      <c r="K100" s="9"/>
      <c r="L100" s="9"/>
      <c r="M100" s="9"/>
    </row>
    <row r="101" spans="1:13" ht="16.399999999999999" customHeight="1" x14ac:dyDescent="0.35">
      <c r="A101" s="1"/>
      <c r="B101" s="1"/>
      <c r="C101" s="1"/>
      <c r="D101" s="1"/>
      <c r="E101" s="2"/>
      <c r="F101" s="2"/>
      <c r="G101" s="10"/>
      <c r="H101" s="10"/>
      <c r="I101" s="10"/>
      <c r="J101" s="10"/>
      <c r="K101" s="10"/>
      <c r="L101" s="10"/>
      <c r="M101" s="3"/>
    </row>
    <row r="102" spans="1:13" ht="16.399999999999999" customHeight="1" x14ac:dyDescent="0.35">
      <c r="A102" s="1"/>
      <c r="B102" s="1"/>
      <c r="C102" s="1"/>
      <c r="D102" s="1"/>
      <c r="E102" s="2"/>
      <c r="F102" s="2"/>
      <c r="G102" s="3"/>
      <c r="H102" s="3"/>
      <c r="I102" s="3"/>
      <c r="J102" s="3"/>
      <c r="K102" s="3"/>
      <c r="L102" s="3"/>
      <c r="M102" s="3"/>
    </row>
    <row r="103" spans="1:13" ht="16.5" customHeight="1" x14ac:dyDescent="0.35">
      <c r="A103" s="1"/>
      <c r="B103" s="1"/>
      <c r="C103" s="1"/>
      <c r="D103" s="1"/>
      <c r="E103" s="2"/>
      <c r="F103" s="2"/>
      <c r="G103" s="164" t="s">
        <v>3</v>
      </c>
      <c r="H103" s="164"/>
      <c r="I103" s="164"/>
      <c r="J103" s="3"/>
      <c r="K103" s="164" t="s">
        <v>4</v>
      </c>
      <c r="L103" s="164"/>
      <c r="M103" s="164"/>
    </row>
    <row r="104" spans="1:13" s="6" customFormat="1" ht="16.5" customHeight="1" x14ac:dyDescent="0.35">
      <c r="E104" s="12"/>
      <c r="F104" s="12"/>
      <c r="G104" s="165" t="s">
        <v>5</v>
      </c>
      <c r="H104" s="165"/>
      <c r="I104" s="165"/>
      <c r="J104" s="11"/>
      <c r="K104" s="165" t="s">
        <v>5</v>
      </c>
      <c r="L104" s="165"/>
      <c r="M104" s="165"/>
    </row>
    <row r="105" spans="1:13" ht="16.5" customHeight="1" x14ac:dyDescent="0.35">
      <c r="E105" s="14"/>
      <c r="F105" s="14"/>
      <c r="G105" s="3" t="s">
        <v>6</v>
      </c>
      <c r="H105" s="3"/>
      <c r="I105" s="3" t="s">
        <v>7</v>
      </c>
      <c r="J105" s="15"/>
      <c r="K105" s="3" t="s">
        <v>6</v>
      </c>
      <c r="L105" s="3"/>
      <c r="M105" s="3" t="s">
        <v>7</v>
      </c>
    </row>
    <row r="106" spans="1:13" ht="16.5" customHeight="1" x14ac:dyDescent="0.35">
      <c r="E106" s="14"/>
      <c r="F106" s="14"/>
      <c r="G106" s="15" t="s">
        <v>8</v>
      </c>
      <c r="H106" s="3"/>
      <c r="I106" s="15" t="s">
        <v>9</v>
      </c>
      <c r="J106" s="15"/>
      <c r="K106" s="15" t="s">
        <v>8</v>
      </c>
      <c r="L106" s="3"/>
      <c r="M106" s="15" t="s">
        <v>9</v>
      </c>
    </row>
    <row r="107" spans="1:13" ht="16.5" customHeight="1" x14ac:dyDescent="0.35">
      <c r="E107" s="14"/>
      <c r="F107" s="14"/>
      <c r="G107" s="15" t="s">
        <v>10</v>
      </c>
      <c r="H107" s="15"/>
      <c r="I107" s="15" t="s">
        <v>11</v>
      </c>
      <c r="J107" s="15"/>
      <c r="K107" s="15" t="s">
        <v>10</v>
      </c>
      <c r="L107" s="15"/>
      <c r="M107" s="15" t="s">
        <v>11</v>
      </c>
    </row>
    <row r="108" spans="1:13" s="6" customFormat="1" ht="16.5" customHeight="1" x14ac:dyDescent="0.35">
      <c r="E108" s="16" t="s">
        <v>65</v>
      </c>
      <c r="F108" s="12"/>
      <c r="G108" s="9" t="s">
        <v>13</v>
      </c>
      <c r="H108" s="3"/>
      <c r="I108" s="9" t="s">
        <v>13</v>
      </c>
      <c r="J108" s="3"/>
      <c r="K108" s="9" t="s">
        <v>13</v>
      </c>
      <c r="L108" s="3"/>
      <c r="M108" s="9" t="s">
        <v>13</v>
      </c>
    </row>
    <row r="109" spans="1:13" s="6" customFormat="1" ht="16.5" customHeight="1" x14ac:dyDescent="0.35">
      <c r="E109" s="12"/>
      <c r="F109" s="12"/>
      <c r="G109" s="3"/>
      <c r="H109" s="3"/>
      <c r="I109" s="3"/>
      <c r="J109" s="3"/>
      <c r="K109" s="3"/>
      <c r="L109" s="3"/>
      <c r="M109" s="3"/>
    </row>
    <row r="110" spans="1:13" ht="16.5" customHeight="1" x14ac:dyDescent="0.35">
      <c r="A110" s="6" t="s">
        <v>66</v>
      </c>
      <c r="B110" s="6"/>
      <c r="C110" s="6"/>
      <c r="D110" s="6"/>
      <c r="E110" s="12"/>
      <c r="F110" s="12"/>
      <c r="G110" s="3"/>
      <c r="H110" s="3"/>
      <c r="I110" s="3"/>
      <c r="J110" s="3"/>
      <c r="K110" s="3"/>
      <c r="L110" s="3"/>
      <c r="M110" s="3"/>
    </row>
    <row r="111" spans="1:13" ht="16.5" customHeight="1" x14ac:dyDescent="0.35">
      <c r="A111" s="6"/>
      <c r="B111" s="6"/>
      <c r="C111" s="6"/>
      <c r="D111" s="6"/>
      <c r="E111" s="12"/>
      <c r="F111" s="12"/>
      <c r="G111" s="3"/>
      <c r="H111" s="3"/>
      <c r="I111" s="3"/>
      <c r="J111" s="3"/>
      <c r="K111" s="3"/>
      <c r="L111" s="3"/>
      <c r="M111" s="3"/>
    </row>
    <row r="112" spans="1:13" ht="16.5" customHeight="1" x14ac:dyDescent="0.35">
      <c r="A112" s="6" t="s">
        <v>67</v>
      </c>
      <c r="B112" s="6"/>
      <c r="C112" s="6"/>
      <c r="D112" s="6"/>
      <c r="E112" s="17"/>
      <c r="F112" s="17"/>
      <c r="G112" s="18"/>
      <c r="H112" s="18"/>
      <c r="I112" s="18"/>
      <c r="J112" s="18"/>
      <c r="K112" s="18"/>
      <c r="L112" s="18"/>
      <c r="M112" s="18"/>
    </row>
    <row r="113" spans="1:13" ht="16.5" customHeight="1" x14ac:dyDescent="0.35">
      <c r="A113" s="6"/>
      <c r="B113" s="6"/>
      <c r="C113" s="6"/>
      <c r="D113" s="6"/>
      <c r="E113" s="17"/>
      <c r="F113" s="17"/>
      <c r="G113" s="18"/>
      <c r="H113" s="18"/>
      <c r="I113" s="18"/>
      <c r="J113" s="18"/>
      <c r="K113" s="18"/>
      <c r="L113" s="18"/>
      <c r="M113" s="18"/>
    </row>
    <row r="114" spans="1:13" ht="16.5" customHeight="1" x14ac:dyDescent="0.35">
      <c r="A114" s="13" t="s">
        <v>68</v>
      </c>
      <c r="E114" s="17"/>
      <c r="F114" s="17"/>
      <c r="G114" s="18"/>
      <c r="H114" s="18"/>
      <c r="I114" s="18"/>
      <c r="J114" s="18"/>
      <c r="K114" s="18"/>
      <c r="L114" s="18"/>
      <c r="M114" s="18"/>
    </row>
    <row r="115" spans="1:13" ht="16.5" customHeight="1" x14ac:dyDescent="0.35">
      <c r="A115" s="13" t="s">
        <v>69</v>
      </c>
      <c r="B115" s="13" t="s">
        <v>70</v>
      </c>
      <c r="E115" s="17"/>
      <c r="F115" s="17"/>
      <c r="G115" s="18"/>
      <c r="H115" s="18"/>
      <c r="I115" s="18"/>
      <c r="J115" s="18"/>
      <c r="K115" s="18"/>
      <c r="L115" s="18"/>
      <c r="M115" s="18"/>
    </row>
    <row r="116" spans="1:13" ht="16.5" customHeight="1" x14ac:dyDescent="0.35">
      <c r="C116" s="13" t="s">
        <v>71</v>
      </c>
      <c r="E116" s="17"/>
      <c r="F116" s="17"/>
      <c r="G116" s="18"/>
      <c r="H116" s="18"/>
      <c r="I116" s="18"/>
      <c r="J116" s="18"/>
      <c r="K116" s="18"/>
      <c r="L116" s="18"/>
      <c r="M116" s="18"/>
    </row>
    <row r="117" spans="1:13" ht="16.5" customHeight="1" x14ac:dyDescent="0.35">
      <c r="D117" s="13" t="s">
        <v>72</v>
      </c>
      <c r="E117" s="17"/>
      <c r="F117" s="17"/>
      <c r="G117" s="18"/>
      <c r="H117" s="18"/>
      <c r="I117" s="18"/>
      <c r="J117" s="18"/>
      <c r="K117" s="18"/>
      <c r="L117" s="18"/>
      <c r="M117" s="18"/>
    </row>
    <row r="118" spans="1:13" ht="16.5" customHeight="1" x14ac:dyDescent="0.35">
      <c r="D118" s="13" t="s">
        <v>73</v>
      </c>
      <c r="E118" s="17"/>
      <c r="F118" s="17"/>
      <c r="G118" s="18"/>
      <c r="H118" s="18"/>
      <c r="I118" s="18"/>
      <c r="J118" s="18"/>
      <c r="K118" s="18"/>
      <c r="L118" s="18"/>
      <c r="M118" s="18"/>
    </row>
    <row r="119" spans="1:13" ht="16.5" customHeight="1" thickBot="1" x14ac:dyDescent="0.4">
      <c r="A119" s="13" t="s">
        <v>74</v>
      </c>
      <c r="C119" s="35"/>
      <c r="D119" s="13" t="s">
        <v>75</v>
      </c>
      <c r="E119" s="17">
        <v>15</v>
      </c>
      <c r="F119" s="17"/>
      <c r="G119" s="36">
        <v>5997928</v>
      </c>
      <c r="H119" s="18"/>
      <c r="I119" s="36">
        <v>5997928</v>
      </c>
      <c r="J119" s="18"/>
      <c r="K119" s="36">
        <v>5997928</v>
      </c>
      <c r="L119" s="18"/>
      <c r="M119" s="36">
        <v>5997928</v>
      </c>
    </row>
    <row r="120" spans="1:13" ht="16.5" customHeight="1" thickTop="1" x14ac:dyDescent="0.35">
      <c r="E120" s="17"/>
      <c r="F120" s="17"/>
      <c r="G120" s="18"/>
      <c r="H120" s="18"/>
      <c r="I120" s="18"/>
      <c r="J120" s="18"/>
      <c r="K120" s="18"/>
      <c r="L120" s="18"/>
      <c r="M120" s="37"/>
    </row>
    <row r="121" spans="1:13" ht="16.5" customHeight="1" x14ac:dyDescent="0.35">
      <c r="A121" s="13" t="s">
        <v>69</v>
      </c>
      <c r="B121" s="13" t="s">
        <v>76</v>
      </c>
      <c r="E121" s="17"/>
      <c r="F121" s="17"/>
      <c r="G121" s="18"/>
      <c r="H121" s="18"/>
      <c r="I121" s="18"/>
      <c r="J121" s="18"/>
      <c r="K121" s="18"/>
      <c r="L121" s="18"/>
      <c r="M121" s="37"/>
    </row>
    <row r="122" spans="1:13" ht="16.5" customHeight="1" x14ac:dyDescent="0.35">
      <c r="C122" s="35" t="s">
        <v>77</v>
      </c>
      <c r="E122" s="17"/>
      <c r="F122" s="17"/>
      <c r="G122" s="18"/>
      <c r="H122" s="18"/>
      <c r="I122" s="18"/>
      <c r="J122" s="18"/>
      <c r="K122" s="18"/>
      <c r="L122" s="18"/>
      <c r="M122" s="37"/>
    </row>
    <row r="123" spans="1:13" ht="16.5" customHeight="1" x14ac:dyDescent="0.35">
      <c r="C123" s="35"/>
      <c r="D123" s="13" t="s">
        <v>72</v>
      </c>
      <c r="E123" s="17"/>
      <c r="F123" s="17"/>
      <c r="G123" s="18"/>
      <c r="H123" s="18"/>
      <c r="I123" s="18"/>
      <c r="J123" s="18"/>
      <c r="K123" s="18"/>
      <c r="L123" s="18"/>
      <c r="M123" s="37"/>
    </row>
    <row r="124" spans="1:13" ht="16.5" customHeight="1" x14ac:dyDescent="0.35">
      <c r="C124" s="35"/>
      <c r="D124" s="13" t="s">
        <v>78</v>
      </c>
      <c r="E124" s="17"/>
      <c r="F124" s="17"/>
      <c r="G124" s="18"/>
      <c r="H124" s="18"/>
      <c r="I124" s="18"/>
      <c r="J124" s="18"/>
      <c r="K124" s="18"/>
      <c r="L124" s="18"/>
      <c r="M124" s="37"/>
    </row>
    <row r="125" spans="1:13" ht="16.5" customHeight="1" x14ac:dyDescent="0.35">
      <c r="A125" s="13" t="s">
        <v>79</v>
      </c>
      <c r="D125" s="13" t="s">
        <v>75</v>
      </c>
      <c r="E125" s="17">
        <v>15</v>
      </c>
      <c r="F125" s="17"/>
      <c r="G125" s="18">
        <v>5669977</v>
      </c>
      <c r="H125" s="18"/>
      <c r="I125" s="18">
        <v>5669977</v>
      </c>
      <c r="J125" s="18"/>
      <c r="K125" s="18">
        <v>5669977</v>
      </c>
      <c r="L125" s="18"/>
      <c r="M125" s="37">
        <v>5669977</v>
      </c>
    </row>
    <row r="126" spans="1:13" ht="16.5" customHeight="1" x14ac:dyDescent="0.35">
      <c r="A126" s="22" t="s">
        <v>80</v>
      </c>
      <c r="B126" s="22"/>
      <c r="C126" s="22"/>
      <c r="D126" s="22"/>
      <c r="E126" s="17">
        <v>15</v>
      </c>
      <c r="F126" s="17"/>
      <c r="G126" s="18">
        <v>36104972</v>
      </c>
      <c r="H126" s="18"/>
      <c r="I126" s="18">
        <v>36104972</v>
      </c>
      <c r="J126" s="18"/>
      <c r="K126" s="18">
        <v>36079319</v>
      </c>
      <c r="L126" s="18"/>
      <c r="M126" s="18">
        <v>36079319</v>
      </c>
    </row>
    <row r="127" spans="1:13" ht="16.5" customHeight="1" x14ac:dyDescent="0.35">
      <c r="A127" s="22" t="s">
        <v>81</v>
      </c>
      <c r="B127" s="22"/>
      <c r="C127" s="22"/>
      <c r="D127" s="22"/>
      <c r="E127" s="17"/>
      <c r="F127" s="17"/>
      <c r="G127" s="18">
        <v>104789</v>
      </c>
      <c r="H127" s="18"/>
      <c r="I127" s="18">
        <v>104789</v>
      </c>
      <c r="J127" s="18"/>
      <c r="K127" s="18">
        <v>0</v>
      </c>
      <c r="L127" s="18"/>
      <c r="M127" s="18">
        <v>0</v>
      </c>
    </row>
    <row r="128" spans="1:13" ht="16.5" customHeight="1" x14ac:dyDescent="0.35">
      <c r="A128" s="22" t="s">
        <v>82</v>
      </c>
      <c r="B128" s="22"/>
      <c r="C128" s="22"/>
      <c r="D128" s="22"/>
      <c r="G128" s="18"/>
      <c r="H128" s="18"/>
      <c r="I128" s="18"/>
      <c r="J128" s="18"/>
      <c r="K128" s="18"/>
      <c r="L128" s="18"/>
      <c r="M128" s="37"/>
    </row>
    <row r="129" spans="1:13" ht="16.5" customHeight="1" x14ac:dyDescent="0.35">
      <c r="B129" s="13" t="s">
        <v>83</v>
      </c>
      <c r="E129" s="17"/>
      <c r="F129" s="17"/>
      <c r="G129" s="18">
        <v>599793</v>
      </c>
      <c r="H129" s="18"/>
      <c r="I129" s="18">
        <v>599793</v>
      </c>
      <c r="J129" s="18"/>
      <c r="K129" s="18">
        <v>599793</v>
      </c>
      <c r="L129" s="18"/>
      <c r="M129" s="18">
        <v>599793</v>
      </c>
    </row>
    <row r="130" spans="1:13" ht="16.5" customHeight="1" x14ac:dyDescent="0.35">
      <c r="B130" s="13" t="s">
        <v>84</v>
      </c>
      <c r="E130" s="17"/>
      <c r="F130" s="17"/>
      <c r="G130" s="18">
        <v>4482735</v>
      </c>
      <c r="H130" s="18"/>
      <c r="I130" s="18">
        <v>4140585</v>
      </c>
      <c r="J130" s="18"/>
      <c r="K130" s="18">
        <v>590869</v>
      </c>
      <c r="L130" s="18"/>
      <c r="M130" s="37">
        <v>4662166</v>
      </c>
    </row>
    <row r="131" spans="1:13" ht="16.5" customHeight="1" x14ac:dyDescent="0.35">
      <c r="A131" s="13" t="s">
        <v>85</v>
      </c>
      <c r="E131" s="17"/>
      <c r="F131" s="17"/>
      <c r="G131" s="23">
        <v>8467931</v>
      </c>
      <c r="H131" s="18"/>
      <c r="I131" s="23">
        <v>10166494</v>
      </c>
      <c r="J131" s="18"/>
      <c r="K131" s="23">
        <v>-1357172</v>
      </c>
      <c r="L131" s="18"/>
      <c r="M131" s="25">
        <v>-1908138</v>
      </c>
    </row>
    <row r="132" spans="1:13" ht="16.5" customHeight="1" x14ac:dyDescent="0.35">
      <c r="E132" s="17"/>
      <c r="F132" s="17"/>
      <c r="G132" s="18"/>
      <c r="H132" s="18"/>
      <c r="I132" s="18"/>
      <c r="J132" s="18"/>
      <c r="K132" s="18"/>
      <c r="L132" s="18"/>
      <c r="M132" s="37"/>
    </row>
    <row r="133" spans="1:13" s="38" customFormat="1" ht="16.5" customHeight="1" x14ac:dyDescent="0.35">
      <c r="A133" s="38" t="s">
        <v>86</v>
      </c>
      <c r="E133" s="39"/>
      <c r="F133" s="39"/>
      <c r="G133" s="19">
        <f>SUM(G125:G131)</f>
        <v>55430197</v>
      </c>
      <c r="H133" s="19"/>
      <c r="I133" s="19">
        <f>SUM(I125:I131)</f>
        <v>56786610</v>
      </c>
      <c r="J133" s="19"/>
      <c r="K133" s="19">
        <f>SUM(K125:K131)</f>
        <v>41582786</v>
      </c>
      <c r="L133" s="19"/>
      <c r="M133" s="19">
        <f>SUM(M125:M131)</f>
        <v>45103117</v>
      </c>
    </row>
    <row r="134" spans="1:13" s="38" customFormat="1" ht="16.5" customHeight="1" x14ac:dyDescent="0.35">
      <c r="A134" s="38" t="s">
        <v>87</v>
      </c>
      <c r="E134" s="39"/>
      <c r="F134" s="39"/>
      <c r="G134" s="23">
        <v>31047126</v>
      </c>
      <c r="H134" s="18"/>
      <c r="I134" s="23">
        <v>31047126</v>
      </c>
      <c r="J134" s="18"/>
      <c r="K134" s="23">
        <v>31047126</v>
      </c>
      <c r="L134" s="18"/>
      <c r="M134" s="25">
        <v>31047126</v>
      </c>
    </row>
    <row r="135" spans="1:13" s="38" customFormat="1" ht="16.5" customHeight="1" x14ac:dyDescent="0.35">
      <c r="E135" s="39"/>
      <c r="F135" s="39"/>
      <c r="G135" s="18"/>
      <c r="H135" s="18"/>
      <c r="I135" s="18"/>
      <c r="J135" s="18"/>
      <c r="K135" s="18"/>
      <c r="L135" s="18"/>
      <c r="M135" s="37"/>
    </row>
    <row r="136" spans="1:13" ht="16.5" customHeight="1" x14ac:dyDescent="0.35">
      <c r="A136" s="13" t="s">
        <v>88</v>
      </c>
      <c r="E136" s="17"/>
      <c r="F136" s="17"/>
      <c r="G136" s="19">
        <f>SUM(G133:G134)</f>
        <v>86477323</v>
      </c>
      <c r="I136" s="19">
        <f>SUM(I133:I134)</f>
        <v>87833736</v>
      </c>
      <c r="K136" s="19">
        <f>SUM(K133:K134)</f>
        <v>72629912</v>
      </c>
      <c r="M136" s="19">
        <f>SUM(M133:M134)</f>
        <v>76150243</v>
      </c>
    </row>
    <row r="137" spans="1:13" ht="16.5" customHeight="1" x14ac:dyDescent="0.35">
      <c r="A137" s="22" t="s">
        <v>89</v>
      </c>
      <c r="B137" s="22"/>
      <c r="C137" s="22"/>
      <c r="D137" s="22"/>
      <c r="E137" s="17"/>
      <c r="F137" s="40"/>
      <c r="G137" s="23">
        <v>8356013</v>
      </c>
      <c r="H137" s="18"/>
      <c r="I137" s="23">
        <v>11303095</v>
      </c>
      <c r="J137" s="18"/>
      <c r="K137" s="23">
        <v>0</v>
      </c>
      <c r="L137" s="18"/>
      <c r="M137" s="25">
        <v>0</v>
      </c>
    </row>
    <row r="138" spans="1:13" ht="16.5" customHeight="1" x14ac:dyDescent="0.35">
      <c r="A138" s="22"/>
      <c r="B138" s="22"/>
      <c r="C138" s="22"/>
      <c r="D138" s="22"/>
      <c r="E138" s="17"/>
      <c r="F138" s="40"/>
      <c r="G138" s="18"/>
      <c r="H138" s="18"/>
      <c r="I138" s="18"/>
      <c r="J138" s="18"/>
      <c r="K138" s="18"/>
      <c r="L138" s="18"/>
      <c r="M138" s="18"/>
    </row>
    <row r="139" spans="1:13" ht="16.5" customHeight="1" x14ac:dyDescent="0.35">
      <c r="A139" s="1" t="s">
        <v>90</v>
      </c>
      <c r="B139" s="1"/>
      <c r="C139" s="1"/>
      <c r="D139" s="1"/>
      <c r="E139" s="17"/>
      <c r="F139" s="40"/>
      <c r="G139" s="23">
        <f>SUM(G136:G137)</f>
        <v>94833336</v>
      </c>
      <c r="I139" s="23">
        <f>SUM(I136:I137)</f>
        <v>99136831</v>
      </c>
      <c r="K139" s="23">
        <f>SUM(K136:K137)</f>
        <v>72629912</v>
      </c>
      <c r="M139" s="23">
        <f>SUM(M136:M137)</f>
        <v>76150243</v>
      </c>
    </row>
    <row r="140" spans="1:13" ht="16.5" customHeight="1" x14ac:dyDescent="0.35">
      <c r="A140" s="1"/>
      <c r="B140" s="1"/>
      <c r="C140" s="1"/>
      <c r="D140" s="1"/>
      <c r="E140" s="17"/>
      <c r="F140" s="17"/>
      <c r="G140" s="18"/>
      <c r="H140" s="18"/>
      <c r="I140" s="18"/>
      <c r="J140" s="18"/>
      <c r="K140" s="18"/>
      <c r="L140" s="18"/>
      <c r="M140" s="18"/>
    </row>
    <row r="141" spans="1:13" ht="16.5" customHeight="1" thickBot="1" x14ac:dyDescent="0.4">
      <c r="A141" s="1" t="s">
        <v>91</v>
      </c>
      <c r="B141" s="1"/>
      <c r="C141" s="1"/>
      <c r="D141" s="1"/>
      <c r="E141" s="17"/>
      <c r="F141" s="17"/>
      <c r="G141" s="36">
        <f>SUM(G93+G139)</f>
        <v>356649372</v>
      </c>
      <c r="I141" s="36">
        <f>SUM(I93+I139)</f>
        <v>346844932</v>
      </c>
      <c r="K141" s="36">
        <f>SUM(K93+K139)</f>
        <v>168100279</v>
      </c>
      <c r="M141" s="36">
        <f>SUM(M93+M139)</f>
        <v>157476669</v>
      </c>
    </row>
    <row r="142" spans="1:13" ht="16.5" customHeight="1" thickTop="1" x14ac:dyDescent="0.35">
      <c r="A142" s="1"/>
      <c r="B142" s="1"/>
      <c r="C142" s="1"/>
      <c r="D142" s="1"/>
      <c r="E142" s="17"/>
      <c r="F142" s="17"/>
      <c r="G142" s="18"/>
      <c r="H142" s="18"/>
      <c r="I142" s="18"/>
      <c r="J142" s="18"/>
      <c r="K142" s="18"/>
      <c r="L142" s="18"/>
      <c r="M142" s="18"/>
    </row>
    <row r="143" spans="1:13" ht="16.5" customHeight="1" x14ac:dyDescent="0.35">
      <c r="A143" s="1"/>
      <c r="B143" s="1"/>
      <c r="C143" s="1"/>
      <c r="D143" s="1"/>
      <c r="E143" s="17"/>
      <c r="F143" s="17"/>
      <c r="G143" s="18"/>
      <c r="H143" s="18"/>
      <c r="I143" s="18"/>
      <c r="J143" s="18"/>
      <c r="K143" s="18"/>
      <c r="L143" s="18"/>
      <c r="M143" s="18"/>
    </row>
    <row r="144" spans="1:13" ht="9" customHeight="1" x14ac:dyDescent="0.35">
      <c r="A144" s="1"/>
      <c r="B144" s="1"/>
      <c r="C144" s="1"/>
      <c r="D144" s="1"/>
      <c r="E144" s="17"/>
      <c r="F144" s="17"/>
      <c r="G144" s="18"/>
      <c r="H144" s="18"/>
      <c r="I144" s="18"/>
      <c r="J144" s="18"/>
      <c r="K144" s="18"/>
      <c r="L144" s="18"/>
      <c r="M144" s="18"/>
    </row>
    <row r="145" spans="1:13" ht="22.4" customHeight="1" x14ac:dyDescent="0.35">
      <c r="A145" s="166" t="str">
        <f>A49</f>
        <v>The accompanying notes are an integral part of these interim financial information.</v>
      </c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</row>
  </sheetData>
  <mergeCells count="14">
    <mergeCell ref="A145:M145"/>
    <mergeCell ref="G56:I56"/>
    <mergeCell ref="K56:M56"/>
    <mergeCell ref="A97:M97"/>
    <mergeCell ref="G103:I103"/>
    <mergeCell ref="K103:M103"/>
    <mergeCell ref="G104:I104"/>
    <mergeCell ref="K104:M104"/>
    <mergeCell ref="G6:I6"/>
    <mergeCell ref="K6:M6"/>
    <mergeCell ref="G7:I7"/>
    <mergeCell ref="K7:M7"/>
    <mergeCell ref="G55:I55"/>
    <mergeCell ref="K55:M55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 scaleWithDoc="0">
    <oddFooter>&amp;R&amp;"Cordia New,Regular"&amp;13&amp;P</oddFooter>
  </headerFooter>
  <rowBreaks count="2" manualBreakCount="2">
    <brk id="49" max="16383" man="1"/>
    <brk id="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D705F-D685-40FD-A0C0-92A3085E7BD7}">
  <dimension ref="A1:J100"/>
  <sheetViews>
    <sheetView showZeros="0" tabSelected="1" topLeftCell="A22" zoomScale="115" zoomScaleNormal="115" zoomScaleSheetLayoutView="90" workbookViewId="0">
      <selection activeCell="L29" sqref="L29"/>
    </sheetView>
  </sheetViews>
  <sheetFormatPr defaultColWidth="9.453125" defaultRowHeight="16.5" customHeight="1" x14ac:dyDescent="0.35"/>
  <cols>
    <col min="1" max="1" width="39.7265625" style="28" customWidth="1"/>
    <col min="2" max="2" width="5.453125" style="28" customWidth="1"/>
    <col min="3" max="3" width="0.54296875" style="28" customWidth="1"/>
    <col min="4" max="4" width="10.54296875" style="56" customWidth="1"/>
    <col min="5" max="5" width="0.54296875" style="56" customWidth="1"/>
    <col min="6" max="6" width="10.54296875" style="56" customWidth="1"/>
    <col min="7" max="7" width="0.54296875" style="56" customWidth="1"/>
    <col min="8" max="8" width="10.54296875" style="56" customWidth="1"/>
    <col min="9" max="9" width="0.54296875" style="56" customWidth="1"/>
    <col min="10" max="10" width="10.54296875" style="56" customWidth="1"/>
    <col min="11" max="78" width="9.453125" style="13"/>
    <col min="79" max="79" width="37.453125" style="13" customWidth="1"/>
    <col min="80" max="80" width="5.453125" style="13" customWidth="1"/>
    <col min="81" max="81" width="0.54296875" style="13" customWidth="1"/>
    <col min="82" max="82" width="13.453125" style="13" customWidth="1"/>
    <col min="83" max="83" width="0.54296875" style="13" customWidth="1"/>
    <col min="84" max="84" width="13.453125" style="13" customWidth="1"/>
    <col min="85" max="85" width="0.54296875" style="13" customWidth="1"/>
    <col min="86" max="86" width="13.453125" style="13" customWidth="1"/>
    <col min="87" max="87" width="0.54296875" style="13" customWidth="1"/>
    <col min="88" max="88" width="13.453125" style="13" customWidth="1"/>
    <col min="89" max="90" width="9.453125" style="13"/>
    <col min="91" max="91" width="14.54296875" style="13" bestFit="1" customWidth="1"/>
    <col min="92" max="92" width="18" style="13" bestFit="1" customWidth="1"/>
    <col min="93" max="93" width="9.453125" style="13"/>
    <col min="94" max="94" width="13.54296875" style="13" bestFit="1" customWidth="1"/>
    <col min="95" max="95" width="16.54296875" style="13" bestFit="1" customWidth="1"/>
    <col min="96" max="334" width="9.453125" style="13"/>
    <col min="335" max="335" width="37.453125" style="13" customWidth="1"/>
    <col min="336" max="336" width="5.453125" style="13" customWidth="1"/>
    <col min="337" max="337" width="0.54296875" style="13" customWidth="1"/>
    <col min="338" max="338" width="13.453125" style="13" customWidth="1"/>
    <col min="339" max="339" width="0.54296875" style="13" customWidth="1"/>
    <col min="340" max="340" width="13.453125" style="13" customWidth="1"/>
    <col min="341" max="341" width="0.54296875" style="13" customWidth="1"/>
    <col min="342" max="342" width="13.453125" style="13" customWidth="1"/>
    <col min="343" max="343" width="0.54296875" style="13" customWidth="1"/>
    <col min="344" max="344" width="13.453125" style="13" customWidth="1"/>
    <col min="345" max="346" width="9.453125" style="13"/>
    <col min="347" max="347" width="14.54296875" style="13" bestFit="1" customWidth="1"/>
    <col min="348" max="348" width="18" style="13" bestFit="1" customWidth="1"/>
    <col min="349" max="349" width="9.453125" style="13"/>
    <col min="350" max="350" width="13.54296875" style="13" bestFit="1" customWidth="1"/>
    <col min="351" max="351" width="16.54296875" style="13" bestFit="1" customWidth="1"/>
    <col min="352" max="590" width="9.453125" style="13"/>
    <col min="591" max="591" width="37.453125" style="13" customWidth="1"/>
    <col min="592" max="592" width="5.453125" style="13" customWidth="1"/>
    <col min="593" max="593" width="0.54296875" style="13" customWidth="1"/>
    <col min="594" max="594" width="13.453125" style="13" customWidth="1"/>
    <col min="595" max="595" width="0.54296875" style="13" customWidth="1"/>
    <col min="596" max="596" width="13.453125" style="13" customWidth="1"/>
    <col min="597" max="597" width="0.54296875" style="13" customWidth="1"/>
    <col min="598" max="598" width="13.453125" style="13" customWidth="1"/>
    <col min="599" max="599" width="0.54296875" style="13" customWidth="1"/>
    <col min="600" max="600" width="13.453125" style="13" customWidth="1"/>
    <col min="601" max="602" width="9.453125" style="13"/>
    <col min="603" max="603" width="14.54296875" style="13" bestFit="1" customWidth="1"/>
    <col min="604" max="604" width="18" style="13" bestFit="1" customWidth="1"/>
    <col min="605" max="605" width="9.453125" style="13"/>
    <col min="606" max="606" width="13.54296875" style="13" bestFit="1" customWidth="1"/>
    <col min="607" max="607" width="16.54296875" style="13" bestFit="1" customWidth="1"/>
    <col min="608" max="846" width="9.453125" style="13"/>
    <col min="847" max="847" width="37.453125" style="13" customWidth="1"/>
    <col min="848" max="848" width="5.453125" style="13" customWidth="1"/>
    <col min="849" max="849" width="0.54296875" style="13" customWidth="1"/>
    <col min="850" max="850" width="13.453125" style="13" customWidth="1"/>
    <col min="851" max="851" width="0.54296875" style="13" customWidth="1"/>
    <col min="852" max="852" width="13.453125" style="13" customWidth="1"/>
    <col min="853" max="853" width="0.54296875" style="13" customWidth="1"/>
    <col min="854" max="854" width="13.453125" style="13" customWidth="1"/>
    <col min="855" max="855" width="0.54296875" style="13" customWidth="1"/>
    <col min="856" max="856" width="13.453125" style="13" customWidth="1"/>
    <col min="857" max="858" width="9.453125" style="13"/>
    <col min="859" max="859" width="14.54296875" style="13" bestFit="1" customWidth="1"/>
    <col min="860" max="860" width="18" style="13" bestFit="1" customWidth="1"/>
    <col min="861" max="861" width="9.453125" style="13"/>
    <col min="862" max="862" width="13.54296875" style="13" bestFit="1" customWidth="1"/>
    <col min="863" max="863" width="16.54296875" style="13" bestFit="1" customWidth="1"/>
    <col min="864" max="1102" width="9.453125" style="13"/>
    <col min="1103" max="1103" width="37.453125" style="13" customWidth="1"/>
    <col min="1104" max="1104" width="5.453125" style="13" customWidth="1"/>
    <col min="1105" max="1105" width="0.54296875" style="13" customWidth="1"/>
    <col min="1106" max="1106" width="13.453125" style="13" customWidth="1"/>
    <col min="1107" max="1107" width="0.54296875" style="13" customWidth="1"/>
    <col min="1108" max="1108" width="13.453125" style="13" customWidth="1"/>
    <col min="1109" max="1109" width="0.54296875" style="13" customWidth="1"/>
    <col min="1110" max="1110" width="13.453125" style="13" customWidth="1"/>
    <col min="1111" max="1111" width="0.54296875" style="13" customWidth="1"/>
    <col min="1112" max="1112" width="13.453125" style="13" customWidth="1"/>
    <col min="1113" max="1114" width="9.453125" style="13"/>
    <col min="1115" max="1115" width="14.54296875" style="13" bestFit="1" customWidth="1"/>
    <col min="1116" max="1116" width="18" style="13" bestFit="1" customWidth="1"/>
    <col min="1117" max="1117" width="9.453125" style="13"/>
    <col min="1118" max="1118" width="13.54296875" style="13" bestFit="1" customWidth="1"/>
    <col min="1119" max="1119" width="16.54296875" style="13" bestFit="1" customWidth="1"/>
    <col min="1120" max="1358" width="9.453125" style="13"/>
    <col min="1359" max="1359" width="37.453125" style="13" customWidth="1"/>
    <col min="1360" max="1360" width="5.453125" style="13" customWidth="1"/>
    <col min="1361" max="1361" width="0.54296875" style="13" customWidth="1"/>
    <col min="1362" max="1362" width="13.453125" style="13" customWidth="1"/>
    <col min="1363" max="1363" width="0.54296875" style="13" customWidth="1"/>
    <col min="1364" max="1364" width="13.453125" style="13" customWidth="1"/>
    <col min="1365" max="1365" width="0.54296875" style="13" customWidth="1"/>
    <col min="1366" max="1366" width="13.453125" style="13" customWidth="1"/>
    <col min="1367" max="1367" width="0.54296875" style="13" customWidth="1"/>
    <col min="1368" max="1368" width="13.453125" style="13" customWidth="1"/>
    <col min="1369" max="1370" width="9.453125" style="13"/>
    <col min="1371" max="1371" width="14.54296875" style="13" bestFit="1" customWidth="1"/>
    <col min="1372" max="1372" width="18" style="13" bestFit="1" customWidth="1"/>
    <col min="1373" max="1373" width="9.453125" style="13"/>
    <col min="1374" max="1374" width="13.54296875" style="13" bestFit="1" customWidth="1"/>
    <col min="1375" max="1375" width="16.54296875" style="13" bestFit="1" customWidth="1"/>
    <col min="1376" max="1614" width="9.453125" style="13"/>
    <col min="1615" max="1615" width="37.453125" style="13" customWidth="1"/>
    <col min="1616" max="1616" width="5.453125" style="13" customWidth="1"/>
    <col min="1617" max="1617" width="0.54296875" style="13" customWidth="1"/>
    <col min="1618" max="1618" width="13.453125" style="13" customWidth="1"/>
    <col min="1619" max="1619" width="0.54296875" style="13" customWidth="1"/>
    <col min="1620" max="1620" width="13.453125" style="13" customWidth="1"/>
    <col min="1621" max="1621" width="0.54296875" style="13" customWidth="1"/>
    <col min="1622" max="1622" width="13.453125" style="13" customWidth="1"/>
    <col min="1623" max="1623" width="0.54296875" style="13" customWidth="1"/>
    <col min="1624" max="1624" width="13.453125" style="13" customWidth="1"/>
    <col min="1625" max="1626" width="9.453125" style="13"/>
    <col min="1627" max="1627" width="14.54296875" style="13" bestFit="1" customWidth="1"/>
    <col min="1628" max="1628" width="18" style="13" bestFit="1" customWidth="1"/>
    <col min="1629" max="1629" width="9.453125" style="13"/>
    <col min="1630" max="1630" width="13.54296875" style="13" bestFit="1" customWidth="1"/>
    <col min="1631" max="1631" width="16.54296875" style="13" bestFit="1" customWidth="1"/>
    <col min="1632" max="1870" width="9.453125" style="13"/>
    <col min="1871" max="1871" width="37.453125" style="13" customWidth="1"/>
    <col min="1872" max="1872" width="5.453125" style="13" customWidth="1"/>
    <col min="1873" max="1873" width="0.54296875" style="13" customWidth="1"/>
    <col min="1874" max="1874" width="13.453125" style="13" customWidth="1"/>
    <col min="1875" max="1875" width="0.54296875" style="13" customWidth="1"/>
    <col min="1876" max="1876" width="13.453125" style="13" customWidth="1"/>
    <col min="1877" max="1877" width="0.54296875" style="13" customWidth="1"/>
    <col min="1878" max="1878" width="13.453125" style="13" customWidth="1"/>
    <col min="1879" max="1879" width="0.54296875" style="13" customWidth="1"/>
    <col min="1880" max="1880" width="13.453125" style="13" customWidth="1"/>
    <col min="1881" max="1882" width="9.453125" style="13"/>
    <col min="1883" max="1883" width="14.54296875" style="13" bestFit="1" customWidth="1"/>
    <col min="1884" max="1884" width="18" style="13" bestFit="1" customWidth="1"/>
    <col min="1885" max="1885" width="9.453125" style="13"/>
    <col min="1886" max="1886" width="13.54296875" style="13" bestFit="1" customWidth="1"/>
    <col min="1887" max="1887" width="16.54296875" style="13" bestFit="1" customWidth="1"/>
    <col min="1888" max="2126" width="9.453125" style="13"/>
    <col min="2127" max="2127" width="37.453125" style="13" customWidth="1"/>
    <col min="2128" max="2128" width="5.453125" style="13" customWidth="1"/>
    <col min="2129" max="2129" width="0.54296875" style="13" customWidth="1"/>
    <col min="2130" max="2130" width="13.453125" style="13" customWidth="1"/>
    <col min="2131" max="2131" width="0.54296875" style="13" customWidth="1"/>
    <col min="2132" max="2132" width="13.453125" style="13" customWidth="1"/>
    <col min="2133" max="2133" width="0.54296875" style="13" customWidth="1"/>
    <col min="2134" max="2134" width="13.453125" style="13" customWidth="1"/>
    <col min="2135" max="2135" width="0.54296875" style="13" customWidth="1"/>
    <col min="2136" max="2136" width="13.453125" style="13" customWidth="1"/>
    <col min="2137" max="2138" width="9.453125" style="13"/>
    <col min="2139" max="2139" width="14.54296875" style="13" bestFit="1" customWidth="1"/>
    <col min="2140" max="2140" width="18" style="13" bestFit="1" customWidth="1"/>
    <col min="2141" max="2141" width="9.453125" style="13"/>
    <col min="2142" max="2142" width="13.54296875" style="13" bestFit="1" customWidth="1"/>
    <col min="2143" max="2143" width="16.54296875" style="13" bestFit="1" customWidth="1"/>
    <col min="2144" max="2382" width="9.453125" style="13"/>
    <col min="2383" max="2383" width="37.453125" style="13" customWidth="1"/>
    <col min="2384" max="2384" width="5.453125" style="13" customWidth="1"/>
    <col min="2385" max="2385" width="0.54296875" style="13" customWidth="1"/>
    <col min="2386" max="2386" width="13.453125" style="13" customWidth="1"/>
    <col min="2387" max="2387" width="0.54296875" style="13" customWidth="1"/>
    <col min="2388" max="2388" width="13.453125" style="13" customWidth="1"/>
    <col min="2389" max="2389" width="0.54296875" style="13" customWidth="1"/>
    <col min="2390" max="2390" width="13.453125" style="13" customWidth="1"/>
    <col min="2391" max="2391" width="0.54296875" style="13" customWidth="1"/>
    <col min="2392" max="2392" width="13.453125" style="13" customWidth="1"/>
    <col min="2393" max="2394" width="9.453125" style="13"/>
    <col min="2395" max="2395" width="14.54296875" style="13" bestFit="1" customWidth="1"/>
    <col min="2396" max="2396" width="18" style="13" bestFit="1" customWidth="1"/>
    <col min="2397" max="2397" width="9.453125" style="13"/>
    <col min="2398" max="2398" width="13.54296875" style="13" bestFit="1" customWidth="1"/>
    <col min="2399" max="2399" width="16.54296875" style="13" bestFit="1" customWidth="1"/>
    <col min="2400" max="2638" width="9.453125" style="13"/>
    <col min="2639" max="2639" width="37.453125" style="13" customWidth="1"/>
    <col min="2640" max="2640" width="5.453125" style="13" customWidth="1"/>
    <col min="2641" max="2641" width="0.54296875" style="13" customWidth="1"/>
    <col min="2642" max="2642" width="13.453125" style="13" customWidth="1"/>
    <col min="2643" max="2643" width="0.54296875" style="13" customWidth="1"/>
    <col min="2644" max="2644" width="13.453125" style="13" customWidth="1"/>
    <col min="2645" max="2645" width="0.54296875" style="13" customWidth="1"/>
    <col min="2646" max="2646" width="13.453125" style="13" customWidth="1"/>
    <col min="2647" max="2647" width="0.54296875" style="13" customWidth="1"/>
    <col min="2648" max="2648" width="13.453125" style="13" customWidth="1"/>
    <col min="2649" max="2650" width="9.453125" style="13"/>
    <col min="2651" max="2651" width="14.54296875" style="13" bestFit="1" customWidth="1"/>
    <col min="2652" max="2652" width="18" style="13" bestFit="1" customWidth="1"/>
    <col min="2653" max="2653" width="9.453125" style="13"/>
    <col min="2654" max="2654" width="13.54296875" style="13" bestFit="1" customWidth="1"/>
    <col min="2655" max="2655" width="16.54296875" style="13" bestFit="1" customWidth="1"/>
    <col min="2656" max="2894" width="9.453125" style="13"/>
    <col min="2895" max="2895" width="37.453125" style="13" customWidth="1"/>
    <col min="2896" max="2896" width="5.453125" style="13" customWidth="1"/>
    <col min="2897" max="2897" width="0.54296875" style="13" customWidth="1"/>
    <col min="2898" max="2898" width="13.453125" style="13" customWidth="1"/>
    <col min="2899" max="2899" width="0.54296875" style="13" customWidth="1"/>
    <col min="2900" max="2900" width="13.453125" style="13" customWidth="1"/>
    <col min="2901" max="2901" width="0.54296875" style="13" customWidth="1"/>
    <col min="2902" max="2902" width="13.453125" style="13" customWidth="1"/>
    <col min="2903" max="2903" width="0.54296875" style="13" customWidth="1"/>
    <col min="2904" max="2904" width="13.453125" style="13" customWidth="1"/>
    <col min="2905" max="2906" width="9.453125" style="13"/>
    <col min="2907" max="2907" width="14.54296875" style="13" bestFit="1" customWidth="1"/>
    <col min="2908" max="2908" width="18" style="13" bestFit="1" customWidth="1"/>
    <col min="2909" max="2909" width="9.453125" style="13"/>
    <col min="2910" max="2910" width="13.54296875" style="13" bestFit="1" customWidth="1"/>
    <col min="2911" max="2911" width="16.54296875" style="13" bestFit="1" customWidth="1"/>
    <col min="2912" max="3150" width="9.453125" style="13"/>
    <col min="3151" max="3151" width="37.453125" style="13" customWidth="1"/>
    <col min="3152" max="3152" width="5.453125" style="13" customWidth="1"/>
    <col min="3153" max="3153" width="0.54296875" style="13" customWidth="1"/>
    <col min="3154" max="3154" width="13.453125" style="13" customWidth="1"/>
    <col min="3155" max="3155" width="0.54296875" style="13" customWidth="1"/>
    <col min="3156" max="3156" width="13.453125" style="13" customWidth="1"/>
    <col min="3157" max="3157" width="0.54296875" style="13" customWidth="1"/>
    <col min="3158" max="3158" width="13.453125" style="13" customWidth="1"/>
    <col min="3159" max="3159" width="0.54296875" style="13" customWidth="1"/>
    <col min="3160" max="3160" width="13.453125" style="13" customWidth="1"/>
    <col min="3161" max="3162" width="9.453125" style="13"/>
    <col min="3163" max="3163" width="14.54296875" style="13" bestFit="1" customWidth="1"/>
    <col min="3164" max="3164" width="18" style="13" bestFit="1" customWidth="1"/>
    <col min="3165" max="3165" width="9.453125" style="13"/>
    <col min="3166" max="3166" width="13.54296875" style="13" bestFit="1" customWidth="1"/>
    <col min="3167" max="3167" width="16.54296875" style="13" bestFit="1" customWidth="1"/>
    <col min="3168" max="3406" width="9.453125" style="13"/>
    <col min="3407" max="3407" width="37.453125" style="13" customWidth="1"/>
    <col min="3408" max="3408" width="5.453125" style="13" customWidth="1"/>
    <col min="3409" max="3409" width="0.54296875" style="13" customWidth="1"/>
    <col min="3410" max="3410" width="13.453125" style="13" customWidth="1"/>
    <col min="3411" max="3411" width="0.54296875" style="13" customWidth="1"/>
    <col min="3412" max="3412" width="13.453125" style="13" customWidth="1"/>
    <col min="3413" max="3413" width="0.54296875" style="13" customWidth="1"/>
    <col min="3414" max="3414" width="13.453125" style="13" customWidth="1"/>
    <col min="3415" max="3415" width="0.54296875" style="13" customWidth="1"/>
    <col min="3416" max="3416" width="13.453125" style="13" customWidth="1"/>
    <col min="3417" max="3418" width="9.453125" style="13"/>
    <col min="3419" max="3419" width="14.54296875" style="13" bestFit="1" customWidth="1"/>
    <col min="3420" max="3420" width="18" style="13" bestFit="1" customWidth="1"/>
    <col min="3421" max="3421" width="9.453125" style="13"/>
    <col min="3422" max="3422" width="13.54296875" style="13" bestFit="1" customWidth="1"/>
    <col min="3423" max="3423" width="16.54296875" style="13" bestFit="1" customWidth="1"/>
    <col min="3424" max="3662" width="9.453125" style="13"/>
    <col min="3663" max="3663" width="37.453125" style="13" customWidth="1"/>
    <col min="3664" max="3664" width="5.453125" style="13" customWidth="1"/>
    <col min="3665" max="3665" width="0.54296875" style="13" customWidth="1"/>
    <col min="3666" max="3666" width="13.453125" style="13" customWidth="1"/>
    <col min="3667" max="3667" width="0.54296875" style="13" customWidth="1"/>
    <col min="3668" max="3668" width="13.453125" style="13" customWidth="1"/>
    <col min="3669" max="3669" width="0.54296875" style="13" customWidth="1"/>
    <col min="3670" max="3670" width="13.453125" style="13" customWidth="1"/>
    <col min="3671" max="3671" width="0.54296875" style="13" customWidth="1"/>
    <col min="3672" max="3672" width="13.453125" style="13" customWidth="1"/>
    <col min="3673" max="3674" width="9.453125" style="13"/>
    <col min="3675" max="3675" width="14.54296875" style="13" bestFit="1" customWidth="1"/>
    <col min="3676" max="3676" width="18" style="13" bestFit="1" customWidth="1"/>
    <col min="3677" max="3677" width="9.453125" style="13"/>
    <col min="3678" max="3678" width="13.54296875" style="13" bestFit="1" customWidth="1"/>
    <col min="3679" max="3679" width="16.54296875" style="13" bestFit="1" customWidth="1"/>
    <col min="3680" max="3918" width="9.453125" style="13"/>
    <col min="3919" max="3919" width="37.453125" style="13" customWidth="1"/>
    <col min="3920" max="3920" width="5.453125" style="13" customWidth="1"/>
    <col min="3921" max="3921" width="0.54296875" style="13" customWidth="1"/>
    <col min="3922" max="3922" width="13.453125" style="13" customWidth="1"/>
    <col min="3923" max="3923" width="0.54296875" style="13" customWidth="1"/>
    <col min="3924" max="3924" width="13.453125" style="13" customWidth="1"/>
    <col min="3925" max="3925" width="0.54296875" style="13" customWidth="1"/>
    <col min="3926" max="3926" width="13.453125" style="13" customWidth="1"/>
    <col min="3927" max="3927" width="0.54296875" style="13" customWidth="1"/>
    <col min="3928" max="3928" width="13.453125" style="13" customWidth="1"/>
    <col min="3929" max="3930" width="9.453125" style="13"/>
    <col min="3931" max="3931" width="14.54296875" style="13" bestFit="1" customWidth="1"/>
    <col min="3932" max="3932" width="18" style="13" bestFit="1" customWidth="1"/>
    <col min="3933" max="3933" width="9.453125" style="13"/>
    <col min="3934" max="3934" width="13.54296875" style="13" bestFit="1" customWidth="1"/>
    <col min="3935" max="3935" width="16.54296875" style="13" bestFit="1" customWidth="1"/>
    <col min="3936" max="4174" width="9.453125" style="13"/>
    <col min="4175" max="4175" width="37.453125" style="13" customWidth="1"/>
    <col min="4176" max="4176" width="5.453125" style="13" customWidth="1"/>
    <col min="4177" max="4177" width="0.54296875" style="13" customWidth="1"/>
    <col min="4178" max="4178" width="13.453125" style="13" customWidth="1"/>
    <col min="4179" max="4179" width="0.54296875" style="13" customWidth="1"/>
    <col min="4180" max="4180" width="13.453125" style="13" customWidth="1"/>
    <col min="4181" max="4181" width="0.54296875" style="13" customWidth="1"/>
    <col min="4182" max="4182" width="13.453125" style="13" customWidth="1"/>
    <col min="4183" max="4183" width="0.54296875" style="13" customWidth="1"/>
    <col min="4184" max="4184" width="13.453125" style="13" customWidth="1"/>
    <col min="4185" max="4186" width="9.453125" style="13"/>
    <col min="4187" max="4187" width="14.54296875" style="13" bestFit="1" customWidth="1"/>
    <col min="4188" max="4188" width="18" style="13" bestFit="1" customWidth="1"/>
    <col min="4189" max="4189" width="9.453125" style="13"/>
    <col min="4190" max="4190" width="13.54296875" style="13" bestFit="1" customWidth="1"/>
    <col min="4191" max="4191" width="16.54296875" style="13" bestFit="1" customWidth="1"/>
    <col min="4192" max="4430" width="9.453125" style="13"/>
    <col min="4431" max="4431" width="37.453125" style="13" customWidth="1"/>
    <col min="4432" max="4432" width="5.453125" style="13" customWidth="1"/>
    <col min="4433" max="4433" width="0.54296875" style="13" customWidth="1"/>
    <col min="4434" max="4434" width="13.453125" style="13" customWidth="1"/>
    <col min="4435" max="4435" width="0.54296875" style="13" customWidth="1"/>
    <col min="4436" max="4436" width="13.453125" style="13" customWidth="1"/>
    <col min="4437" max="4437" width="0.54296875" style="13" customWidth="1"/>
    <col min="4438" max="4438" width="13.453125" style="13" customWidth="1"/>
    <col min="4439" max="4439" width="0.54296875" style="13" customWidth="1"/>
    <col min="4440" max="4440" width="13.453125" style="13" customWidth="1"/>
    <col min="4441" max="4442" width="9.453125" style="13"/>
    <col min="4443" max="4443" width="14.54296875" style="13" bestFit="1" customWidth="1"/>
    <col min="4444" max="4444" width="18" style="13" bestFit="1" customWidth="1"/>
    <col min="4445" max="4445" width="9.453125" style="13"/>
    <col min="4446" max="4446" width="13.54296875" style="13" bestFit="1" customWidth="1"/>
    <col min="4447" max="4447" width="16.54296875" style="13" bestFit="1" customWidth="1"/>
    <col min="4448" max="4686" width="9.453125" style="13"/>
    <col min="4687" max="4687" width="37.453125" style="13" customWidth="1"/>
    <col min="4688" max="4688" width="5.453125" style="13" customWidth="1"/>
    <col min="4689" max="4689" width="0.54296875" style="13" customWidth="1"/>
    <col min="4690" max="4690" width="13.453125" style="13" customWidth="1"/>
    <col min="4691" max="4691" width="0.54296875" style="13" customWidth="1"/>
    <col min="4692" max="4692" width="13.453125" style="13" customWidth="1"/>
    <col min="4693" max="4693" width="0.54296875" style="13" customWidth="1"/>
    <col min="4694" max="4694" width="13.453125" style="13" customWidth="1"/>
    <col min="4695" max="4695" width="0.54296875" style="13" customWidth="1"/>
    <col min="4696" max="4696" width="13.453125" style="13" customWidth="1"/>
    <col min="4697" max="4698" width="9.453125" style="13"/>
    <col min="4699" max="4699" width="14.54296875" style="13" bestFit="1" customWidth="1"/>
    <col min="4700" max="4700" width="18" style="13" bestFit="1" customWidth="1"/>
    <col min="4701" max="4701" width="9.453125" style="13"/>
    <col min="4702" max="4702" width="13.54296875" style="13" bestFit="1" customWidth="1"/>
    <col min="4703" max="4703" width="16.54296875" style="13" bestFit="1" customWidth="1"/>
    <col min="4704" max="4942" width="9.453125" style="13"/>
    <col min="4943" max="4943" width="37.453125" style="13" customWidth="1"/>
    <col min="4944" max="4944" width="5.453125" style="13" customWidth="1"/>
    <col min="4945" max="4945" width="0.54296875" style="13" customWidth="1"/>
    <col min="4946" max="4946" width="13.453125" style="13" customWidth="1"/>
    <col min="4947" max="4947" width="0.54296875" style="13" customWidth="1"/>
    <col min="4948" max="4948" width="13.453125" style="13" customWidth="1"/>
    <col min="4949" max="4949" width="0.54296875" style="13" customWidth="1"/>
    <col min="4950" max="4950" width="13.453125" style="13" customWidth="1"/>
    <col min="4951" max="4951" width="0.54296875" style="13" customWidth="1"/>
    <col min="4952" max="4952" width="13.453125" style="13" customWidth="1"/>
    <col min="4953" max="4954" width="9.453125" style="13"/>
    <col min="4955" max="4955" width="14.54296875" style="13" bestFit="1" customWidth="1"/>
    <col min="4956" max="4956" width="18" style="13" bestFit="1" customWidth="1"/>
    <col min="4957" max="4957" width="9.453125" style="13"/>
    <col min="4958" max="4958" width="13.54296875" style="13" bestFit="1" customWidth="1"/>
    <col min="4959" max="4959" width="16.54296875" style="13" bestFit="1" customWidth="1"/>
    <col min="4960" max="5198" width="9.453125" style="13"/>
    <col min="5199" max="5199" width="37.453125" style="13" customWidth="1"/>
    <col min="5200" max="5200" width="5.453125" style="13" customWidth="1"/>
    <col min="5201" max="5201" width="0.54296875" style="13" customWidth="1"/>
    <col min="5202" max="5202" width="13.453125" style="13" customWidth="1"/>
    <col min="5203" max="5203" width="0.54296875" style="13" customWidth="1"/>
    <col min="5204" max="5204" width="13.453125" style="13" customWidth="1"/>
    <col min="5205" max="5205" width="0.54296875" style="13" customWidth="1"/>
    <col min="5206" max="5206" width="13.453125" style="13" customWidth="1"/>
    <col min="5207" max="5207" width="0.54296875" style="13" customWidth="1"/>
    <col min="5208" max="5208" width="13.453125" style="13" customWidth="1"/>
    <col min="5209" max="5210" width="9.453125" style="13"/>
    <col min="5211" max="5211" width="14.54296875" style="13" bestFit="1" customWidth="1"/>
    <col min="5212" max="5212" width="18" style="13" bestFit="1" customWidth="1"/>
    <col min="5213" max="5213" width="9.453125" style="13"/>
    <col min="5214" max="5214" width="13.54296875" style="13" bestFit="1" customWidth="1"/>
    <col min="5215" max="5215" width="16.54296875" style="13" bestFit="1" customWidth="1"/>
    <col min="5216" max="5454" width="9.453125" style="13"/>
    <col min="5455" max="5455" width="37.453125" style="13" customWidth="1"/>
    <col min="5456" max="5456" width="5.453125" style="13" customWidth="1"/>
    <col min="5457" max="5457" width="0.54296875" style="13" customWidth="1"/>
    <col min="5458" max="5458" width="13.453125" style="13" customWidth="1"/>
    <col min="5459" max="5459" width="0.54296875" style="13" customWidth="1"/>
    <col min="5460" max="5460" width="13.453125" style="13" customWidth="1"/>
    <col min="5461" max="5461" width="0.54296875" style="13" customWidth="1"/>
    <col min="5462" max="5462" width="13.453125" style="13" customWidth="1"/>
    <col min="5463" max="5463" width="0.54296875" style="13" customWidth="1"/>
    <col min="5464" max="5464" width="13.453125" style="13" customWidth="1"/>
    <col min="5465" max="5466" width="9.453125" style="13"/>
    <col min="5467" max="5467" width="14.54296875" style="13" bestFit="1" customWidth="1"/>
    <col min="5468" max="5468" width="18" style="13" bestFit="1" customWidth="1"/>
    <col min="5469" max="5469" width="9.453125" style="13"/>
    <col min="5470" max="5470" width="13.54296875" style="13" bestFit="1" customWidth="1"/>
    <col min="5471" max="5471" width="16.54296875" style="13" bestFit="1" customWidth="1"/>
    <col min="5472" max="5710" width="9.453125" style="13"/>
    <col min="5711" max="5711" width="37.453125" style="13" customWidth="1"/>
    <col min="5712" max="5712" width="5.453125" style="13" customWidth="1"/>
    <col min="5713" max="5713" width="0.54296875" style="13" customWidth="1"/>
    <col min="5714" max="5714" width="13.453125" style="13" customWidth="1"/>
    <col min="5715" max="5715" width="0.54296875" style="13" customWidth="1"/>
    <col min="5716" max="5716" width="13.453125" style="13" customWidth="1"/>
    <col min="5717" max="5717" width="0.54296875" style="13" customWidth="1"/>
    <col min="5718" max="5718" width="13.453125" style="13" customWidth="1"/>
    <col min="5719" max="5719" width="0.54296875" style="13" customWidth="1"/>
    <col min="5720" max="5720" width="13.453125" style="13" customWidth="1"/>
    <col min="5721" max="5722" width="9.453125" style="13"/>
    <col min="5723" max="5723" width="14.54296875" style="13" bestFit="1" customWidth="1"/>
    <col min="5724" max="5724" width="18" style="13" bestFit="1" customWidth="1"/>
    <col min="5725" max="5725" width="9.453125" style="13"/>
    <col min="5726" max="5726" width="13.54296875" style="13" bestFit="1" customWidth="1"/>
    <col min="5727" max="5727" width="16.54296875" style="13" bestFit="1" customWidth="1"/>
    <col min="5728" max="5966" width="9.453125" style="13"/>
    <col min="5967" max="5967" width="37.453125" style="13" customWidth="1"/>
    <col min="5968" max="5968" width="5.453125" style="13" customWidth="1"/>
    <col min="5969" max="5969" width="0.54296875" style="13" customWidth="1"/>
    <col min="5970" max="5970" width="13.453125" style="13" customWidth="1"/>
    <col min="5971" max="5971" width="0.54296875" style="13" customWidth="1"/>
    <col min="5972" max="5972" width="13.453125" style="13" customWidth="1"/>
    <col min="5973" max="5973" width="0.54296875" style="13" customWidth="1"/>
    <col min="5974" max="5974" width="13.453125" style="13" customWidth="1"/>
    <col min="5975" max="5975" width="0.54296875" style="13" customWidth="1"/>
    <col min="5976" max="5976" width="13.453125" style="13" customWidth="1"/>
    <col min="5977" max="5978" width="9.453125" style="13"/>
    <col min="5979" max="5979" width="14.54296875" style="13" bestFit="1" customWidth="1"/>
    <col min="5980" max="5980" width="18" style="13" bestFit="1" customWidth="1"/>
    <col min="5981" max="5981" width="9.453125" style="13"/>
    <col min="5982" max="5982" width="13.54296875" style="13" bestFit="1" customWidth="1"/>
    <col min="5983" max="5983" width="16.54296875" style="13" bestFit="1" customWidth="1"/>
    <col min="5984" max="6222" width="9.453125" style="13"/>
    <col min="6223" max="6223" width="37.453125" style="13" customWidth="1"/>
    <col min="6224" max="6224" width="5.453125" style="13" customWidth="1"/>
    <col min="6225" max="6225" width="0.54296875" style="13" customWidth="1"/>
    <col min="6226" max="6226" width="13.453125" style="13" customWidth="1"/>
    <col min="6227" max="6227" width="0.54296875" style="13" customWidth="1"/>
    <col min="6228" max="6228" width="13.453125" style="13" customWidth="1"/>
    <col min="6229" max="6229" width="0.54296875" style="13" customWidth="1"/>
    <col min="6230" max="6230" width="13.453125" style="13" customWidth="1"/>
    <col min="6231" max="6231" width="0.54296875" style="13" customWidth="1"/>
    <col min="6232" max="6232" width="13.453125" style="13" customWidth="1"/>
    <col min="6233" max="6234" width="9.453125" style="13"/>
    <col min="6235" max="6235" width="14.54296875" style="13" bestFit="1" customWidth="1"/>
    <col min="6236" max="6236" width="18" style="13" bestFit="1" customWidth="1"/>
    <col min="6237" max="6237" width="9.453125" style="13"/>
    <col min="6238" max="6238" width="13.54296875" style="13" bestFit="1" customWidth="1"/>
    <col min="6239" max="6239" width="16.54296875" style="13" bestFit="1" customWidth="1"/>
    <col min="6240" max="6478" width="9.453125" style="13"/>
    <col min="6479" max="6479" width="37.453125" style="13" customWidth="1"/>
    <col min="6480" max="6480" width="5.453125" style="13" customWidth="1"/>
    <col min="6481" max="6481" width="0.54296875" style="13" customWidth="1"/>
    <col min="6482" max="6482" width="13.453125" style="13" customWidth="1"/>
    <col min="6483" max="6483" width="0.54296875" style="13" customWidth="1"/>
    <col min="6484" max="6484" width="13.453125" style="13" customWidth="1"/>
    <col min="6485" max="6485" width="0.54296875" style="13" customWidth="1"/>
    <col min="6486" max="6486" width="13.453125" style="13" customWidth="1"/>
    <col min="6487" max="6487" width="0.54296875" style="13" customWidth="1"/>
    <col min="6488" max="6488" width="13.453125" style="13" customWidth="1"/>
    <col min="6489" max="6490" width="9.453125" style="13"/>
    <col min="6491" max="6491" width="14.54296875" style="13" bestFit="1" customWidth="1"/>
    <col min="6492" max="6492" width="18" style="13" bestFit="1" customWidth="1"/>
    <col min="6493" max="6493" width="9.453125" style="13"/>
    <col min="6494" max="6494" width="13.54296875" style="13" bestFit="1" customWidth="1"/>
    <col min="6495" max="6495" width="16.54296875" style="13" bestFit="1" customWidth="1"/>
    <col min="6496" max="6734" width="9.453125" style="13"/>
    <col min="6735" max="6735" width="37.453125" style="13" customWidth="1"/>
    <col min="6736" max="6736" width="5.453125" style="13" customWidth="1"/>
    <col min="6737" max="6737" width="0.54296875" style="13" customWidth="1"/>
    <col min="6738" max="6738" width="13.453125" style="13" customWidth="1"/>
    <col min="6739" max="6739" width="0.54296875" style="13" customWidth="1"/>
    <col min="6740" max="6740" width="13.453125" style="13" customWidth="1"/>
    <col min="6741" max="6741" width="0.54296875" style="13" customWidth="1"/>
    <col min="6742" max="6742" width="13.453125" style="13" customWidth="1"/>
    <col min="6743" max="6743" width="0.54296875" style="13" customWidth="1"/>
    <col min="6744" max="6744" width="13.453125" style="13" customWidth="1"/>
    <col min="6745" max="6746" width="9.453125" style="13"/>
    <col min="6747" max="6747" width="14.54296875" style="13" bestFit="1" customWidth="1"/>
    <col min="6748" max="6748" width="18" style="13" bestFit="1" customWidth="1"/>
    <col min="6749" max="6749" width="9.453125" style="13"/>
    <col min="6750" max="6750" width="13.54296875" style="13" bestFit="1" customWidth="1"/>
    <col min="6751" max="6751" width="16.54296875" style="13" bestFit="1" customWidth="1"/>
    <col min="6752" max="6990" width="9.453125" style="13"/>
    <col min="6991" max="6991" width="37.453125" style="13" customWidth="1"/>
    <col min="6992" max="6992" width="5.453125" style="13" customWidth="1"/>
    <col min="6993" max="6993" width="0.54296875" style="13" customWidth="1"/>
    <col min="6994" max="6994" width="13.453125" style="13" customWidth="1"/>
    <col min="6995" max="6995" width="0.54296875" style="13" customWidth="1"/>
    <col min="6996" max="6996" width="13.453125" style="13" customWidth="1"/>
    <col min="6997" max="6997" width="0.54296875" style="13" customWidth="1"/>
    <col min="6998" max="6998" width="13.453125" style="13" customWidth="1"/>
    <col min="6999" max="6999" width="0.54296875" style="13" customWidth="1"/>
    <col min="7000" max="7000" width="13.453125" style="13" customWidth="1"/>
    <col min="7001" max="7002" width="9.453125" style="13"/>
    <col min="7003" max="7003" width="14.54296875" style="13" bestFit="1" customWidth="1"/>
    <col min="7004" max="7004" width="18" style="13" bestFit="1" customWidth="1"/>
    <col min="7005" max="7005" width="9.453125" style="13"/>
    <col min="7006" max="7006" width="13.54296875" style="13" bestFit="1" customWidth="1"/>
    <col min="7007" max="7007" width="16.54296875" style="13" bestFit="1" customWidth="1"/>
    <col min="7008" max="7246" width="9.453125" style="13"/>
    <col min="7247" max="7247" width="37.453125" style="13" customWidth="1"/>
    <col min="7248" max="7248" width="5.453125" style="13" customWidth="1"/>
    <col min="7249" max="7249" width="0.54296875" style="13" customWidth="1"/>
    <col min="7250" max="7250" width="13.453125" style="13" customWidth="1"/>
    <col min="7251" max="7251" width="0.54296875" style="13" customWidth="1"/>
    <col min="7252" max="7252" width="13.453125" style="13" customWidth="1"/>
    <col min="7253" max="7253" width="0.54296875" style="13" customWidth="1"/>
    <col min="7254" max="7254" width="13.453125" style="13" customWidth="1"/>
    <col min="7255" max="7255" width="0.54296875" style="13" customWidth="1"/>
    <col min="7256" max="7256" width="13.453125" style="13" customWidth="1"/>
    <col min="7257" max="7258" width="9.453125" style="13"/>
    <col min="7259" max="7259" width="14.54296875" style="13" bestFit="1" customWidth="1"/>
    <col min="7260" max="7260" width="18" style="13" bestFit="1" customWidth="1"/>
    <col min="7261" max="7261" width="9.453125" style="13"/>
    <col min="7262" max="7262" width="13.54296875" style="13" bestFit="1" customWidth="1"/>
    <col min="7263" max="7263" width="16.54296875" style="13" bestFit="1" customWidth="1"/>
    <col min="7264" max="7502" width="9.453125" style="13"/>
    <col min="7503" max="7503" width="37.453125" style="13" customWidth="1"/>
    <col min="7504" max="7504" width="5.453125" style="13" customWidth="1"/>
    <col min="7505" max="7505" width="0.54296875" style="13" customWidth="1"/>
    <col min="7506" max="7506" width="13.453125" style="13" customWidth="1"/>
    <col min="7507" max="7507" width="0.54296875" style="13" customWidth="1"/>
    <col min="7508" max="7508" width="13.453125" style="13" customWidth="1"/>
    <col min="7509" max="7509" width="0.54296875" style="13" customWidth="1"/>
    <col min="7510" max="7510" width="13.453125" style="13" customWidth="1"/>
    <col min="7511" max="7511" width="0.54296875" style="13" customWidth="1"/>
    <col min="7512" max="7512" width="13.453125" style="13" customWidth="1"/>
    <col min="7513" max="7514" width="9.453125" style="13"/>
    <col min="7515" max="7515" width="14.54296875" style="13" bestFit="1" customWidth="1"/>
    <col min="7516" max="7516" width="18" style="13" bestFit="1" customWidth="1"/>
    <col min="7517" max="7517" width="9.453125" style="13"/>
    <col min="7518" max="7518" width="13.54296875" style="13" bestFit="1" customWidth="1"/>
    <col min="7519" max="7519" width="16.54296875" style="13" bestFit="1" customWidth="1"/>
    <col min="7520" max="7758" width="9.453125" style="13"/>
    <col min="7759" max="7759" width="37.453125" style="13" customWidth="1"/>
    <col min="7760" max="7760" width="5.453125" style="13" customWidth="1"/>
    <col min="7761" max="7761" width="0.54296875" style="13" customWidth="1"/>
    <col min="7762" max="7762" width="13.453125" style="13" customWidth="1"/>
    <col min="7763" max="7763" width="0.54296875" style="13" customWidth="1"/>
    <col min="7764" max="7764" width="13.453125" style="13" customWidth="1"/>
    <col min="7765" max="7765" width="0.54296875" style="13" customWidth="1"/>
    <col min="7766" max="7766" width="13.453125" style="13" customWidth="1"/>
    <col min="7767" max="7767" width="0.54296875" style="13" customWidth="1"/>
    <col min="7768" max="7768" width="13.453125" style="13" customWidth="1"/>
    <col min="7769" max="7770" width="9.453125" style="13"/>
    <col min="7771" max="7771" width="14.54296875" style="13" bestFit="1" customWidth="1"/>
    <col min="7772" max="7772" width="18" style="13" bestFit="1" customWidth="1"/>
    <col min="7773" max="7773" width="9.453125" style="13"/>
    <col min="7774" max="7774" width="13.54296875" style="13" bestFit="1" customWidth="1"/>
    <col min="7775" max="7775" width="16.54296875" style="13" bestFit="1" customWidth="1"/>
    <col min="7776" max="8014" width="9.453125" style="13"/>
    <col min="8015" max="8015" width="37.453125" style="13" customWidth="1"/>
    <col min="8016" max="8016" width="5.453125" style="13" customWidth="1"/>
    <col min="8017" max="8017" width="0.54296875" style="13" customWidth="1"/>
    <col min="8018" max="8018" width="13.453125" style="13" customWidth="1"/>
    <col min="8019" max="8019" width="0.54296875" style="13" customWidth="1"/>
    <col min="8020" max="8020" width="13.453125" style="13" customWidth="1"/>
    <col min="8021" max="8021" width="0.54296875" style="13" customWidth="1"/>
    <col min="8022" max="8022" width="13.453125" style="13" customWidth="1"/>
    <col min="8023" max="8023" width="0.54296875" style="13" customWidth="1"/>
    <col min="8024" max="8024" width="13.453125" style="13" customWidth="1"/>
    <col min="8025" max="8026" width="9.453125" style="13"/>
    <col min="8027" max="8027" width="14.54296875" style="13" bestFit="1" customWidth="1"/>
    <col min="8028" max="8028" width="18" style="13" bestFit="1" customWidth="1"/>
    <col min="8029" max="8029" width="9.453125" style="13"/>
    <col min="8030" max="8030" width="13.54296875" style="13" bestFit="1" customWidth="1"/>
    <col min="8031" max="8031" width="16.54296875" style="13" bestFit="1" customWidth="1"/>
    <col min="8032" max="8270" width="9.453125" style="13"/>
    <col min="8271" max="8271" width="37.453125" style="13" customWidth="1"/>
    <col min="8272" max="8272" width="5.453125" style="13" customWidth="1"/>
    <col min="8273" max="8273" width="0.54296875" style="13" customWidth="1"/>
    <col min="8274" max="8274" width="13.453125" style="13" customWidth="1"/>
    <col min="8275" max="8275" width="0.54296875" style="13" customWidth="1"/>
    <col min="8276" max="8276" width="13.453125" style="13" customWidth="1"/>
    <col min="8277" max="8277" width="0.54296875" style="13" customWidth="1"/>
    <col min="8278" max="8278" width="13.453125" style="13" customWidth="1"/>
    <col min="8279" max="8279" width="0.54296875" style="13" customWidth="1"/>
    <col min="8280" max="8280" width="13.453125" style="13" customWidth="1"/>
    <col min="8281" max="8282" width="9.453125" style="13"/>
    <col min="8283" max="8283" width="14.54296875" style="13" bestFit="1" customWidth="1"/>
    <col min="8284" max="8284" width="18" style="13" bestFit="1" customWidth="1"/>
    <col min="8285" max="8285" width="9.453125" style="13"/>
    <col min="8286" max="8286" width="13.54296875" style="13" bestFit="1" customWidth="1"/>
    <col min="8287" max="8287" width="16.54296875" style="13" bestFit="1" customWidth="1"/>
    <col min="8288" max="8526" width="9.453125" style="13"/>
    <col min="8527" max="8527" width="37.453125" style="13" customWidth="1"/>
    <col min="8528" max="8528" width="5.453125" style="13" customWidth="1"/>
    <col min="8529" max="8529" width="0.54296875" style="13" customWidth="1"/>
    <col min="8530" max="8530" width="13.453125" style="13" customWidth="1"/>
    <col min="8531" max="8531" width="0.54296875" style="13" customWidth="1"/>
    <col min="8532" max="8532" width="13.453125" style="13" customWidth="1"/>
    <col min="8533" max="8533" width="0.54296875" style="13" customWidth="1"/>
    <col min="8534" max="8534" width="13.453125" style="13" customWidth="1"/>
    <col min="8535" max="8535" width="0.54296875" style="13" customWidth="1"/>
    <col min="8536" max="8536" width="13.453125" style="13" customWidth="1"/>
    <col min="8537" max="8538" width="9.453125" style="13"/>
    <col min="8539" max="8539" width="14.54296875" style="13" bestFit="1" customWidth="1"/>
    <col min="8540" max="8540" width="18" style="13" bestFit="1" customWidth="1"/>
    <col min="8541" max="8541" width="9.453125" style="13"/>
    <col min="8542" max="8542" width="13.54296875" style="13" bestFit="1" customWidth="1"/>
    <col min="8543" max="8543" width="16.54296875" style="13" bestFit="1" customWidth="1"/>
    <col min="8544" max="8782" width="9.453125" style="13"/>
    <col min="8783" max="8783" width="37.453125" style="13" customWidth="1"/>
    <col min="8784" max="8784" width="5.453125" style="13" customWidth="1"/>
    <col min="8785" max="8785" width="0.54296875" style="13" customWidth="1"/>
    <col min="8786" max="8786" width="13.453125" style="13" customWidth="1"/>
    <col min="8787" max="8787" width="0.54296875" style="13" customWidth="1"/>
    <col min="8788" max="8788" width="13.453125" style="13" customWidth="1"/>
    <col min="8789" max="8789" width="0.54296875" style="13" customWidth="1"/>
    <col min="8790" max="8790" width="13.453125" style="13" customWidth="1"/>
    <col min="8791" max="8791" width="0.54296875" style="13" customWidth="1"/>
    <col min="8792" max="8792" width="13.453125" style="13" customWidth="1"/>
    <col min="8793" max="8794" width="9.453125" style="13"/>
    <col min="8795" max="8795" width="14.54296875" style="13" bestFit="1" customWidth="1"/>
    <col min="8796" max="8796" width="18" style="13" bestFit="1" customWidth="1"/>
    <col min="8797" max="8797" width="9.453125" style="13"/>
    <col min="8798" max="8798" width="13.54296875" style="13" bestFit="1" customWidth="1"/>
    <col min="8799" max="8799" width="16.54296875" style="13" bestFit="1" customWidth="1"/>
    <col min="8800" max="9038" width="9.453125" style="13"/>
    <col min="9039" max="9039" width="37.453125" style="13" customWidth="1"/>
    <col min="9040" max="9040" width="5.453125" style="13" customWidth="1"/>
    <col min="9041" max="9041" width="0.54296875" style="13" customWidth="1"/>
    <col min="9042" max="9042" width="13.453125" style="13" customWidth="1"/>
    <col min="9043" max="9043" width="0.54296875" style="13" customWidth="1"/>
    <col min="9044" max="9044" width="13.453125" style="13" customWidth="1"/>
    <col min="9045" max="9045" width="0.54296875" style="13" customWidth="1"/>
    <col min="9046" max="9046" width="13.453125" style="13" customWidth="1"/>
    <col min="9047" max="9047" width="0.54296875" style="13" customWidth="1"/>
    <col min="9048" max="9048" width="13.453125" style="13" customWidth="1"/>
    <col min="9049" max="9050" width="9.453125" style="13"/>
    <col min="9051" max="9051" width="14.54296875" style="13" bestFit="1" customWidth="1"/>
    <col min="9052" max="9052" width="18" style="13" bestFit="1" customWidth="1"/>
    <col min="9053" max="9053" width="9.453125" style="13"/>
    <col min="9054" max="9054" width="13.54296875" style="13" bestFit="1" customWidth="1"/>
    <col min="9055" max="9055" width="16.54296875" style="13" bestFit="1" customWidth="1"/>
    <col min="9056" max="9294" width="9.453125" style="13"/>
    <col min="9295" max="9295" width="37.453125" style="13" customWidth="1"/>
    <col min="9296" max="9296" width="5.453125" style="13" customWidth="1"/>
    <col min="9297" max="9297" width="0.54296875" style="13" customWidth="1"/>
    <col min="9298" max="9298" width="13.453125" style="13" customWidth="1"/>
    <col min="9299" max="9299" width="0.54296875" style="13" customWidth="1"/>
    <col min="9300" max="9300" width="13.453125" style="13" customWidth="1"/>
    <col min="9301" max="9301" width="0.54296875" style="13" customWidth="1"/>
    <col min="9302" max="9302" width="13.453125" style="13" customWidth="1"/>
    <col min="9303" max="9303" width="0.54296875" style="13" customWidth="1"/>
    <col min="9304" max="9304" width="13.453125" style="13" customWidth="1"/>
    <col min="9305" max="9306" width="9.453125" style="13"/>
    <col min="9307" max="9307" width="14.54296875" style="13" bestFit="1" customWidth="1"/>
    <col min="9308" max="9308" width="18" style="13" bestFit="1" customWidth="1"/>
    <col min="9309" max="9309" width="9.453125" style="13"/>
    <col min="9310" max="9310" width="13.54296875" style="13" bestFit="1" customWidth="1"/>
    <col min="9311" max="9311" width="16.54296875" style="13" bestFit="1" customWidth="1"/>
    <col min="9312" max="9550" width="9.453125" style="13"/>
    <col min="9551" max="9551" width="37.453125" style="13" customWidth="1"/>
    <col min="9552" max="9552" width="5.453125" style="13" customWidth="1"/>
    <col min="9553" max="9553" width="0.54296875" style="13" customWidth="1"/>
    <col min="9554" max="9554" width="13.453125" style="13" customWidth="1"/>
    <col min="9555" max="9555" width="0.54296875" style="13" customWidth="1"/>
    <col min="9556" max="9556" width="13.453125" style="13" customWidth="1"/>
    <col min="9557" max="9557" width="0.54296875" style="13" customWidth="1"/>
    <col min="9558" max="9558" width="13.453125" style="13" customWidth="1"/>
    <col min="9559" max="9559" width="0.54296875" style="13" customWidth="1"/>
    <col min="9560" max="9560" width="13.453125" style="13" customWidth="1"/>
    <col min="9561" max="9562" width="9.453125" style="13"/>
    <col min="9563" max="9563" width="14.54296875" style="13" bestFit="1" customWidth="1"/>
    <col min="9564" max="9564" width="18" style="13" bestFit="1" customWidth="1"/>
    <col min="9565" max="9565" width="9.453125" style="13"/>
    <col min="9566" max="9566" width="13.54296875" style="13" bestFit="1" customWidth="1"/>
    <col min="9567" max="9567" width="16.54296875" style="13" bestFit="1" customWidth="1"/>
    <col min="9568" max="9806" width="9.453125" style="13"/>
    <col min="9807" max="9807" width="37.453125" style="13" customWidth="1"/>
    <col min="9808" max="9808" width="5.453125" style="13" customWidth="1"/>
    <col min="9809" max="9809" width="0.54296875" style="13" customWidth="1"/>
    <col min="9810" max="9810" width="13.453125" style="13" customWidth="1"/>
    <col min="9811" max="9811" width="0.54296875" style="13" customWidth="1"/>
    <col min="9812" max="9812" width="13.453125" style="13" customWidth="1"/>
    <col min="9813" max="9813" width="0.54296875" style="13" customWidth="1"/>
    <col min="9814" max="9814" width="13.453125" style="13" customWidth="1"/>
    <col min="9815" max="9815" width="0.54296875" style="13" customWidth="1"/>
    <col min="9816" max="9816" width="13.453125" style="13" customWidth="1"/>
    <col min="9817" max="9818" width="9.453125" style="13"/>
    <col min="9819" max="9819" width="14.54296875" style="13" bestFit="1" customWidth="1"/>
    <col min="9820" max="9820" width="18" style="13" bestFit="1" customWidth="1"/>
    <col min="9821" max="9821" width="9.453125" style="13"/>
    <col min="9822" max="9822" width="13.54296875" style="13" bestFit="1" customWidth="1"/>
    <col min="9823" max="9823" width="16.54296875" style="13" bestFit="1" customWidth="1"/>
    <col min="9824" max="10062" width="9.453125" style="13"/>
    <col min="10063" max="10063" width="37.453125" style="13" customWidth="1"/>
    <col min="10064" max="10064" width="5.453125" style="13" customWidth="1"/>
    <col min="10065" max="10065" width="0.54296875" style="13" customWidth="1"/>
    <col min="10066" max="10066" width="13.453125" style="13" customWidth="1"/>
    <col min="10067" max="10067" width="0.54296875" style="13" customWidth="1"/>
    <col min="10068" max="10068" width="13.453125" style="13" customWidth="1"/>
    <col min="10069" max="10069" width="0.54296875" style="13" customWidth="1"/>
    <col min="10070" max="10070" width="13.453125" style="13" customWidth="1"/>
    <col min="10071" max="10071" width="0.54296875" style="13" customWidth="1"/>
    <col min="10072" max="10072" width="13.453125" style="13" customWidth="1"/>
    <col min="10073" max="10074" width="9.453125" style="13"/>
    <col min="10075" max="10075" width="14.54296875" style="13" bestFit="1" customWidth="1"/>
    <col min="10076" max="10076" width="18" style="13" bestFit="1" customWidth="1"/>
    <col min="10077" max="10077" width="9.453125" style="13"/>
    <col min="10078" max="10078" width="13.54296875" style="13" bestFit="1" customWidth="1"/>
    <col min="10079" max="10079" width="16.54296875" style="13" bestFit="1" customWidth="1"/>
    <col min="10080" max="10318" width="9.453125" style="13"/>
    <col min="10319" max="10319" width="37.453125" style="13" customWidth="1"/>
    <col min="10320" max="10320" width="5.453125" style="13" customWidth="1"/>
    <col min="10321" max="10321" width="0.54296875" style="13" customWidth="1"/>
    <col min="10322" max="10322" width="13.453125" style="13" customWidth="1"/>
    <col min="10323" max="10323" width="0.54296875" style="13" customWidth="1"/>
    <col min="10324" max="10324" width="13.453125" style="13" customWidth="1"/>
    <col min="10325" max="10325" width="0.54296875" style="13" customWidth="1"/>
    <col min="10326" max="10326" width="13.453125" style="13" customWidth="1"/>
    <col min="10327" max="10327" width="0.54296875" style="13" customWidth="1"/>
    <col min="10328" max="10328" width="13.453125" style="13" customWidth="1"/>
    <col min="10329" max="10330" width="9.453125" style="13"/>
    <col min="10331" max="10331" width="14.54296875" style="13" bestFit="1" customWidth="1"/>
    <col min="10332" max="10332" width="18" style="13" bestFit="1" customWidth="1"/>
    <col min="10333" max="10333" width="9.453125" style="13"/>
    <col min="10334" max="10334" width="13.54296875" style="13" bestFit="1" customWidth="1"/>
    <col min="10335" max="10335" width="16.54296875" style="13" bestFit="1" customWidth="1"/>
    <col min="10336" max="10574" width="9.453125" style="13"/>
    <col min="10575" max="10575" width="37.453125" style="13" customWidth="1"/>
    <col min="10576" max="10576" width="5.453125" style="13" customWidth="1"/>
    <col min="10577" max="10577" width="0.54296875" style="13" customWidth="1"/>
    <col min="10578" max="10578" width="13.453125" style="13" customWidth="1"/>
    <col min="10579" max="10579" width="0.54296875" style="13" customWidth="1"/>
    <col min="10580" max="10580" width="13.453125" style="13" customWidth="1"/>
    <col min="10581" max="10581" width="0.54296875" style="13" customWidth="1"/>
    <col min="10582" max="10582" width="13.453125" style="13" customWidth="1"/>
    <col min="10583" max="10583" width="0.54296875" style="13" customWidth="1"/>
    <col min="10584" max="10584" width="13.453125" style="13" customWidth="1"/>
    <col min="10585" max="10586" width="9.453125" style="13"/>
    <col min="10587" max="10587" width="14.54296875" style="13" bestFit="1" customWidth="1"/>
    <col min="10588" max="10588" width="18" style="13" bestFit="1" customWidth="1"/>
    <col min="10589" max="10589" width="9.453125" style="13"/>
    <col min="10590" max="10590" width="13.54296875" style="13" bestFit="1" customWidth="1"/>
    <col min="10591" max="10591" width="16.54296875" style="13" bestFit="1" customWidth="1"/>
    <col min="10592" max="10830" width="9.453125" style="13"/>
    <col min="10831" max="10831" width="37.453125" style="13" customWidth="1"/>
    <col min="10832" max="10832" width="5.453125" style="13" customWidth="1"/>
    <col min="10833" max="10833" width="0.54296875" style="13" customWidth="1"/>
    <col min="10834" max="10834" width="13.453125" style="13" customWidth="1"/>
    <col min="10835" max="10835" width="0.54296875" style="13" customWidth="1"/>
    <col min="10836" max="10836" width="13.453125" style="13" customWidth="1"/>
    <col min="10837" max="10837" width="0.54296875" style="13" customWidth="1"/>
    <col min="10838" max="10838" width="13.453125" style="13" customWidth="1"/>
    <col min="10839" max="10839" width="0.54296875" style="13" customWidth="1"/>
    <col min="10840" max="10840" width="13.453125" style="13" customWidth="1"/>
    <col min="10841" max="10842" width="9.453125" style="13"/>
    <col min="10843" max="10843" width="14.54296875" style="13" bestFit="1" customWidth="1"/>
    <col min="10844" max="10844" width="18" style="13" bestFit="1" customWidth="1"/>
    <col min="10845" max="10845" width="9.453125" style="13"/>
    <col min="10846" max="10846" width="13.54296875" style="13" bestFit="1" customWidth="1"/>
    <col min="10847" max="10847" width="16.54296875" style="13" bestFit="1" customWidth="1"/>
    <col min="10848" max="11086" width="9.453125" style="13"/>
    <col min="11087" max="11087" width="37.453125" style="13" customWidth="1"/>
    <col min="11088" max="11088" width="5.453125" style="13" customWidth="1"/>
    <col min="11089" max="11089" width="0.54296875" style="13" customWidth="1"/>
    <col min="11090" max="11090" width="13.453125" style="13" customWidth="1"/>
    <col min="11091" max="11091" width="0.54296875" style="13" customWidth="1"/>
    <col min="11092" max="11092" width="13.453125" style="13" customWidth="1"/>
    <col min="11093" max="11093" width="0.54296875" style="13" customWidth="1"/>
    <col min="11094" max="11094" width="13.453125" style="13" customWidth="1"/>
    <col min="11095" max="11095" width="0.54296875" style="13" customWidth="1"/>
    <col min="11096" max="11096" width="13.453125" style="13" customWidth="1"/>
    <col min="11097" max="11098" width="9.453125" style="13"/>
    <col min="11099" max="11099" width="14.54296875" style="13" bestFit="1" customWidth="1"/>
    <col min="11100" max="11100" width="18" style="13" bestFit="1" customWidth="1"/>
    <col min="11101" max="11101" width="9.453125" style="13"/>
    <col min="11102" max="11102" width="13.54296875" style="13" bestFit="1" customWidth="1"/>
    <col min="11103" max="11103" width="16.54296875" style="13" bestFit="1" customWidth="1"/>
    <col min="11104" max="11342" width="9.453125" style="13"/>
    <col min="11343" max="11343" width="37.453125" style="13" customWidth="1"/>
    <col min="11344" max="11344" width="5.453125" style="13" customWidth="1"/>
    <col min="11345" max="11345" width="0.54296875" style="13" customWidth="1"/>
    <col min="11346" max="11346" width="13.453125" style="13" customWidth="1"/>
    <col min="11347" max="11347" width="0.54296875" style="13" customWidth="1"/>
    <col min="11348" max="11348" width="13.453125" style="13" customWidth="1"/>
    <col min="11349" max="11349" width="0.54296875" style="13" customWidth="1"/>
    <col min="11350" max="11350" width="13.453125" style="13" customWidth="1"/>
    <col min="11351" max="11351" width="0.54296875" style="13" customWidth="1"/>
    <col min="11352" max="11352" width="13.453125" style="13" customWidth="1"/>
    <col min="11353" max="11354" width="9.453125" style="13"/>
    <col min="11355" max="11355" width="14.54296875" style="13" bestFit="1" customWidth="1"/>
    <col min="11356" max="11356" width="18" style="13" bestFit="1" customWidth="1"/>
    <col min="11357" max="11357" width="9.453125" style="13"/>
    <col min="11358" max="11358" width="13.54296875" style="13" bestFit="1" customWidth="1"/>
    <col min="11359" max="11359" width="16.54296875" style="13" bestFit="1" customWidth="1"/>
    <col min="11360" max="11598" width="9.453125" style="13"/>
    <col min="11599" max="11599" width="37.453125" style="13" customWidth="1"/>
    <col min="11600" max="11600" width="5.453125" style="13" customWidth="1"/>
    <col min="11601" max="11601" width="0.54296875" style="13" customWidth="1"/>
    <col min="11602" max="11602" width="13.453125" style="13" customWidth="1"/>
    <col min="11603" max="11603" width="0.54296875" style="13" customWidth="1"/>
    <col min="11604" max="11604" width="13.453125" style="13" customWidth="1"/>
    <col min="11605" max="11605" width="0.54296875" style="13" customWidth="1"/>
    <col min="11606" max="11606" width="13.453125" style="13" customWidth="1"/>
    <col min="11607" max="11607" width="0.54296875" style="13" customWidth="1"/>
    <col min="11608" max="11608" width="13.453125" style="13" customWidth="1"/>
    <col min="11609" max="11610" width="9.453125" style="13"/>
    <col min="11611" max="11611" width="14.54296875" style="13" bestFit="1" customWidth="1"/>
    <col min="11612" max="11612" width="18" style="13" bestFit="1" customWidth="1"/>
    <col min="11613" max="11613" width="9.453125" style="13"/>
    <col min="11614" max="11614" width="13.54296875" style="13" bestFit="1" customWidth="1"/>
    <col min="11615" max="11615" width="16.54296875" style="13" bestFit="1" customWidth="1"/>
    <col min="11616" max="11854" width="9.453125" style="13"/>
    <col min="11855" max="11855" width="37.453125" style="13" customWidth="1"/>
    <col min="11856" max="11856" width="5.453125" style="13" customWidth="1"/>
    <col min="11857" max="11857" width="0.54296875" style="13" customWidth="1"/>
    <col min="11858" max="11858" width="13.453125" style="13" customWidth="1"/>
    <col min="11859" max="11859" width="0.54296875" style="13" customWidth="1"/>
    <col min="11860" max="11860" width="13.453125" style="13" customWidth="1"/>
    <col min="11861" max="11861" width="0.54296875" style="13" customWidth="1"/>
    <col min="11862" max="11862" width="13.453125" style="13" customWidth="1"/>
    <col min="11863" max="11863" width="0.54296875" style="13" customWidth="1"/>
    <col min="11864" max="11864" width="13.453125" style="13" customWidth="1"/>
    <col min="11865" max="11866" width="9.453125" style="13"/>
    <col min="11867" max="11867" width="14.54296875" style="13" bestFit="1" customWidth="1"/>
    <col min="11868" max="11868" width="18" style="13" bestFit="1" customWidth="1"/>
    <col min="11869" max="11869" width="9.453125" style="13"/>
    <col min="11870" max="11870" width="13.54296875" style="13" bestFit="1" customWidth="1"/>
    <col min="11871" max="11871" width="16.54296875" style="13" bestFit="1" customWidth="1"/>
    <col min="11872" max="12110" width="9.453125" style="13"/>
    <col min="12111" max="12111" width="37.453125" style="13" customWidth="1"/>
    <col min="12112" max="12112" width="5.453125" style="13" customWidth="1"/>
    <col min="12113" max="12113" width="0.54296875" style="13" customWidth="1"/>
    <col min="12114" max="12114" width="13.453125" style="13" customWidth="1"/>
    <col min="12115" max="12115" width="0.54296875" style="13" customWidth="1"/>
    <col min="12116" max="12116" width="13.453125" style="13" customWidth="1"/>
    <col min="12117" max="12117" width="0.54296875" style="13" customWidth="1"/>
    <col min="12118" max="12118" width="13.453125" style="13" customWidth="1"/>
    <col min="12119" max="12119" width="0.54296875" style="13" customWidth="1"/>
    <col min="12120" max="12120" width="13.453125" style="13" customWidth="1"/>
    <col min="12121" max="12122" width="9.453125" style="13"/>
    <col min="12123" max="12123" width="14.54296875" style="13" bestFit="1" customWidth="1"/>
    <col min="12124" max="12124" width="18" style="13" bestFit="1" customWidth="1"/>
    <col min="12125" max="12125" width="9.453125" style="13"/>
    <col min="12126" max="12126" width="13.54296875" style="13" bestFit="1" customWidth="1"/>
    <col min="12127" max="12127" width="16.54296875" style="13" bestFit="1" customWidth="1"/>
    <col min="12128" max="12366" width="9.453125" style="13"/>
    <col min="12367" max="12367" width="37.453125" style="13" customWidth="1"/>
    <col min="12368" max="12368" width="5.453125" style="13" customWidth="1"/>
    <col min="12369" max="12369" width="0.54296875" style="13" customWidth="1"/>
    <col min="12370" max="12370" width="13.453125" style="13" customWidth="1"/>
    <col min="12371" max="12371" width="0.54296875" style="13" customWidth="1"/>
    <col min="12372" max="12372" width="13.453125" style="13" customWidth="1"/>
    <col min="12373" max="12373" width="0.54296875" style="13" customWidth="1"/>
    <col min="12374" max="12374" width="13.453125" style="13" customWidth="1"/>
    <col min="12375" max="12375" width="0.54296875" style="13" customWidth="1"/>
    <col min="12376" max="12376" width="13.453125" style="13" customWidth="1"/>
    <col min="12377" max="12378" width="9.453125" style="13"/>
    <col min="12379" max="12379" width="14.54296875" style="13" bestFit="1" customWidth="1"/>
    <col min="12380" max="12380" width="18" style="13" bestFit="1" customWidth="1"/>
    <col min="12381" max="12381" width="9.453125" style="13"/>
    <col min="12382" max="12382" width="13.54296875" style="13" bestFit="1" customWidth="1"/>
    <col min="12383" max="12383" width="16.54296875" style="13" bestFit="1" customWidth="1"/>
    <col min="12384" max="12622" width="9.453125" style="13"/>
    <col min="12623" max="12623" width="37.453125" style="13" customWidth="1"/>
    <col min="12624" max="12624" width="5.453125" style="13" customWidth="1"/>
    <col min="12625" max="12625" width="0.54296875" style="13" customWidth="1"/>
    <col min="12626" max="12626" width="13.453125" style="13" customWidth="1"/>
    <col min="12627" max="12627" width="0.54296875" style="13" customWidth="1"/>
    <col min="12628" max="12628" width="13.453125" style="13" customWidth="1"/>
    <col min="12629" max="12629" width="0.54296875" style="13" customWidth="1"/>
    <col min="12630" max="12630" width="13.453125" style="13" customWidth="1"/>
    <col min="12631" max="12631" width="0.54296875" style="13" customWidth="1"/>
    <col min="12632" max="12632" width="13.453125" style="13" customWidth="1"/>
    <col min="12633" max="12634" width="9.453125" style="13"/>
    <col min="12635" max="12635" width="14.54296875" style="13" bestFit="1" customWidth="1"/>
    <col min="12636" max="12636" width="18" style="13" bestFit="1" customWidth="1"/>
    <col min="12637" max="12637" width="9.453125" style="13"/>
    <col min="12638" max="12638" width="13.54296875" style="13" bestFit="1" customWidth="1"/>
    <col min="12639" max="12639" width="16.54296875" style="13" bestFit="1" customWidth="1"/>
    <col min="12640" max="12878" width="9.453125" style="13"/>
    <col min="12879" max="12879" width="37.453125" style="13" customWidth="1"/>
    <col min="12880" max="12880" width="5.453125" style="13" customWidth="1"/>
    <col min="12881" max="12881" width="0.54296875" style="13" customWidth="1"/>
    <col min="12882" max="12882" width="13.453125" style="13" customWidth="1"/>
    <col min="12883" max="12883" width="0.54296875" style="13" customWidth="1"/>
    <col min="12884" max="12884" width="13.453125" style="13" customWidth="1"/>
    <col min="12885" max="12885" width="0.54296875" style="13" customWidth="1"/>
    <col min="12886" max="12886" width="13.453125" style="13" customWidth="1"/>
    <col min="12887" max="12887" width="0.54296875" style="13" customWidth="1"/>
    <col min="12888" max="12888" width="13.453125" style="13" customWidth="1"/>
    <col min="12889" max="12890" width="9.453125" style="13"/>
    <col min="12891" max="12891" width="14.54296875" style="13" bestFit="1" customWidth="1"/>
    <col min="12892" max="12892" width="18" style="13" bestFit="1" customWidth="1"/>
    <col min="12893" max="12893" width="9.453125" style="13"/>
    <col min="12894" max="12894" width="13.54296875" style="13" bestFit="1" customWidth="1"/>
    <col min="12895" max="12895" width="16.54296875" style="13" bestFit="1" customWidth="1"/>
    <col min="12896" max="13134" width="9.453125" style="13"/>
    <col min="13135" max="13135" width="37.453125" style="13" customWidth="1"/>
    <col min="13136" max="13136" width="5.453125" style="13" customWidth="1"/>
    <col min="13137" max="13137" width="0.54296875" style="13" customWidth="1"/>
    <col min="13138" max="13138" width="13.453125" style="13" customWidth="1"/>
    <col min="13139" max="13139" width="0.54296875" style="13" customWidth="1"/>
    <col min="13140" max="13140" width="13.453125" style="13" customWidth="1"/>
    <col min="13141" max="13141" width="0.54296875" style="13" customWidth="1"/>
    <col min="13142" max="13142" width="13.453125" style="13" customWidth="1"/>
    <col min="13143" max="13143" width="0.54296875" style="13" customWidth="1"/>
    <col min="13144" max="13144" width="13.453125" style="13" customWidth="1"/>
    <col min="13145" max="13146" width="9.453125" style="13"/>
    <col min="13147" max="13147" width="14.54296875" style="13" bestFit="1" customWidth="1"/>
    <col min="13148" max="13148" width="18" style="13" bestFit="1" customWidth="1"/>
    <col min="13149" max="13149" width="9.453125" style="13"/>
    <col min="13150" max="13150" width="13.54296875" style="13" bestFit="1" customWidth="1"/>
    <col min="13151" max="13151" width="16.54296875" style="13" bestFit="1" customWidth="1"/>
    <col min="13152" max="16384" width="9.453125" style="13"/>
  </cols>
  <sheetData>
    <row r="1" spans="1:10" s="6" customFormat="1" ht="16.5" customHeight="1" x14ac:dyDescent="0.35">
      <c r="A1" s="41" t="s">
        <v>0</v>
      </c>
      <c r="B1" s="42"/>
      <c r="C1" s="42"/>
      <c r="D1" s="43"/>
      <c r="E1" s="43"/>
      <c r="F1" s="43"/>
      <c r="G1" s="43"/>
      <c r="H1" s="44"/>
      <c r="I1" s="45"/>
      <c r="J1" s="44"/>
    </row>
    <row r="2" spans="1:10" s="6" customFormat="1" ht="16.5" customHeight="1" x14ac:dyDescent="0.35">
      <c r="A2" s="41" t="s">
        <v>92</v>
      </c>
      <c r="B2" s="42"/>
      <c r="C2" s="42"/>
      <c r="D2" s="43"/>
      <c r="E2" s="43"/>
      <c r="F2" s="43"/>
      <c r="G2" s="43"/>
      <c r="H2" s="45"/>
      <c r="I2" s="45"/>
      <c r="J2" s="45"/>
    </row>
    <row r="3" spans="1:10" ht="16.5" customHeight="1" x14ac:dyDescent="0.35">
      <c r="A3" s="46" t="s">
        <v>93</v>
      </c>
      <c r="B3" s="47"/>
      <c r="C3" s="47"/>
      <c r="D3" s="48"/>
      <c r="E3" s="48"/>
      <c r="F3" s="48"/>
      <c r="G3" s="48"/>
      <c r="H3" s="48"/>
      <c r="I3" s="48"/>
      <c r="J3" s="48"/>
    </row>
    <row r="4" spans="1:10" ht="15" customHeight="1" x14ac:dyDescent="0.35">
      <c r="A4" s="41"/>
      <c r="B4" s="42"/>
      <c r="C4" s="42"/>
      <c r="D4" s="43"/>
      <c r="E4" s="43"/>
      <c r="F4" s="43"/>
      <c r="G4" s="43"/>
      <c r="H4" s="43"/>
      <c r="I4" s="43"/>
      <c r="J4" s="43"/>
    </row>
    <row r="5" spans="1:10" ht="15" customHeight="1" x14ac:dyDescent="0.35">
      <c r="A5" s="41"/>
      <c r="B5" s="42"/>
      <c r="C5" s="42"/>
      <c r="D5" s="43"/>
      <c r="E5" s="43"/>
      <c r="F5" s="43"/>
      <c r="G5" s="43"/>
      <c r="H5" s="43"/>
      <c r="I5" s="43"/>
      <c r="J5" s="43"/>
    </row>
    <row r="6" spans="1:10" ht="15.65" customHeight="1" x14ac:dyDescent="0.35">
      <c r="A6" s="41"/>
      <c r="B6" s="42"/>
      <c r="C6" s="42"/>
      <c r="D6" s="169" t="s">
        <v>3</v>
      </c>
      <c r="E6" s="169"/>
      <c r="F6" s="169"/>
      <c r="G6" s="43"/>
      <c r="H6" s="169" t="s">
        <v>4</v>
      </c>
      <c r="I6" s="169"/>
      <c r="J6" s="169"/>
    </row>
    <row r="7" spans="1:10" ht="15.65" customHeight="1" x14ac:dyDescent="0.35">
      <c r="A7" s="50"/>
      <c r="B7" s="51"/>
      <c r="C7" s="51"/>
      <c r="D7" s="167" t="s">
        <v>5</v>
      </c>
      <c r="E7" s="167"/>
      <c r="F7" s="167"/>
      <c r="G7" s="49"/>
      <c r="H7" s="167" t="s">
        <v>5</v>
      </c>
      <c r="I7" s="167"/>
      <c r="J7" s="167"/>
    </row>
    <row r="8" spans="1:10" ht="15.65" customHeight="1" x14ac:dyDescent="0.35">
      <c r="B8" s="52"/>
      <c r="C8" s="52"/>
      <c r="D8" s="15" t="s">
        <v>10</v>
      </c>
      <c r="E8" s="15"/>
      <c r="F8" s="15" t="s">
        <v>11</v>
      </c>
      <c r="G8" s="15"/>
      <c r="H8" s="15" t="s">
        <v>10</v>
      </c>
      <c r="I8" s="15"/>
      <c r="J8" s="15" t="s">
        <v>11</v>
      </c>
    </row>
    <row r="9" spans="1:10" ht="15.65" customHeight="1" x14ac:dyDescent="0.35">
      <c r="A9" s="50"/>
      <c r="B9" s="53" t="s">
        <v>65</v>
      </c>
      <c r="C9" s="51"/>
      <c r="D9" s="48" t="s">
        <v>13</v>
      </c>
      <c r="E9" s="43"/>
      <c r="F9" s="48" t="s">
        <v>13</v>
      </c>
      <c r="G9" s="43"/>
      <c r="H9" s="48" t="s">
        <v>13</v>
      </c>
      <c r="I9" s="43"/>
      <c r="J9" s="48" t="s">
        <v>13</v>
      </c>
    </row>
    <row r="10" spans="1:10" ht="8.15" customHeight="1" x14ac:dyDescent="0.35">
      <c r="A10" s="50"/>
      <c r="B10" s="51"/>
      <c r="C10" s="51"/>
      <c r="D10" s="43"/>
      <c r="E10" s="43"/>
      <c r="F10" s="43"/>
      <c r="G10" s="43"/>
      <c r="H10" s="43"/>
      <c r="I10" s="43"/>
      <c r="J10" s="43"/>
    </row>
    <row r="11" spans="1:10" ht="15.65" customHeight="1" x14ac:dyDescent="0.35">
      <c r="A11" s="54" t="s">
        <v>94</v>
      </c>
      <c r="B11" s="55"/>
      <c r="C11" s="55"/>
      <c r="E11" s="57"/>
      <c r="G11" s="57"/>
      <c r="I11" s="57"/>
    </row>
    <row r="12" spans="1:10" ht="8.15" customHeight="1" x14ac:dyDescent="0.35">
      <c r="A12" s="54"/>
      <c r="B12" s="55"/>
      <c r="C12" s="55"/>
      <c r="E12" s="57"/>
      <c r="G12" s="57"/>
      <c r="I12" s="57"/>
    </row>
    <row r="13" spans="1:10" ht="15.65" customHeight="1" x14ac:dyDescent="0.35">
      <c r="A13" s="28" t="s">
        <v>95</v>
      </c>
      <c r="B13" s="55"/>
      <c r="C13" s="13"/>
      <c r="D13" s="56">
        <v>30743725</v>
      </c>
      <c r="E13" s="57"/>
      <c r="F13" s="56">
        <v>31269493</v>
      </c>
      <c r="G13" s="57"/>
      <c r="H13" s="56">
        <v>163023</v>
      </c>
      <c r="I13" s="57"/>
      <c r="J13" s="56">
        <v>171644</v>
      </c>
    </row>
    <row r="14" spans="1:10" ht="15.65" customHeight="1" x14ac:dyDescent="0.35">
      <c r="A14" s="58" t="s">
        <v>96</v>
      </c>
      <c r="B14" s="55"/>
      <c r="C14" s="55"/>
      <c r="D14" s="56">
        <v>1901285</v>
      </c>
      <c r="E14" s="57"/>
      <c r="F14" s="56">
        <v>1920565</v>
      </c>
      <c r="G14" s="57"/>
      <c r="H14" s="56">
        <v>0</v>
      </c>
      <c r="I14" s="57"/>
      <c r="J14" s="56">
        <v>0</v>
      </c>
    </row>
    <row r="15" spans="1:10" ht="15.65" customHeight="1" x14ac:dyDescent="0.35">
      <c r="A15" s="58" t="s">
        <v>97</v>
      </c>
      <c r="B15" s="55"/>
      <c r="C15" s="55"/>
      <c r="D15" s="56">
        <v>7716852</v>
      </c>
      <c r="E15" s="57"/>
      <c r="F15" s="56">
        <v>7435050</v>
      </c>
      <c r="G15" s="57"/>
      <c r="H15" s="56">
        <v>0</v>
      </c>
      <c r="I15" s="57"/>
      <c r="J15" s="56">
        <v>0</v>
      </c>
    </row>
    <row r="16" spans="1:10" ht="15.65" customHeight="1" x14ac:dyDescent="0.35">
      <c r="A16" s="58" t="s">
        <v>98</v>
      </c>
      <c r="B16" s="55"/>
      <c r="C16" s="55"/>
      <c r="D16" s="56">
        <v>514</v>
      </c>
      <c r="E16" s="57"/>
      <c r="F16" s="56">
        <v>18683</v>
      </c>
      <c r="G16" s="57"/>
      <c r="H16" s="56">
        <v>9651</v>
      </c>
      <c r="I16" s="57"/>
      <c r="J16" s="56">
        <v>18503</v>
      </c>
    </row>
    <row r="17" spans="1:10" ht="15.65" customHeight="1" x14ac:dyDescent="0.35">
      <c r="A17" s="58" t="s">
        <v>99</v>
      </c>
      <c r="B17" s="55"/>
      <c r="C17" s="55"/>
      <c r="D17" s="56">
        <v>187179</v>
      </c>
      <c r="E17" s="57"/>
      <c r="F17" s="56">
        <v>293915</v>
      </c>
      <c r="G17" s="57"/>
      <c r="H17" s="56">
        <v>1666356</v>
      </c>
      <c r="I17" s="57"/>
      <c r="J17" s="56">
        <v>1828070</v>
      </c>
    </row>
    <row r="18" spans="1:10" ht="15.65" customHeight="1" x14ac:dyDescent="0.35">
      <c r="A18" s="58" t="s">
        <v>100</v>
      </c>
      <c r="B18" s="55"/>
      <c r="C18" s="55"/>
      <c r="D18" s="59">
        <v>625029</v>
      </c>
      <c r="E18" s="57"/>
      <c r="F18" s="59">
        <v>674908</v>
      </c>
      <c r="G18" s="57"/>
      <c r="H18" s="59">
        <v>44929</v>
      </c>
      <c r="I18" s="57"/>
      <c r="J18" s="59">
        <v>53047</v>
      </c>
    </row>
    <row r="19" spans="1:10" ht="8.15" customHeight="1" x14ac:dyDescent="0.35">
      <c r="A19" s="54"/>
      <c r="B19" s="55"/>
      <c r="C19" s="55"/>
      <c r="E19" s="57"/>
      <c r="G19" s="57"/>
      <c r="I19" s="57"/>
    </row>
    <row r="20" spans="1:10" ht="15.65" customHeight="1" x14ac:dyDescent="0.35">
      <c r="A20" s="41" t="s">
        <v>101</v>
      </c>
      <c r="B20" s="55"/>
      <c r="C20" s="55"/>
      <c r="D20" s="59">
        <f>SUM(D13:D18)</f>
        <v>41174584</v>
      </c>
      <c r="E20" s="57"/>
      <c r="F20" s="59">
        <f>SUM(F13:F18)</f>
        <v>41612614</v>
      </c>
      <c r="G20" s="57"/>
      <c r="H20" s="59">
        <f>SUM(H13:H18)</f>
        <v>1883959</v>
      </c>
      <c r="I20" s="57"/>
      <c r="J20" s="59">
        <f>SUM(J13:J18)</f>
        <v>2071264</v>
      </c>
    </row>
    <row r="21" spans="1:10" ht="8.15" customHeight="1" x14ac:dyDescent="0.35">
      <c r="A21" s="41"/>
      <c r="C21" s="55"/>
      <c r="E21" s="57"/>
      <c r="G21" s="57"/>
      <c r="I21" s="57"/>
    </row>
    <row r="22" spans="1:10" ht="15.65" customHeight="1" x14ac:dyDescent="0.35">
      <c r="A22" s="50" t="s">
        <v>102</v>
      </c>
      <c r="B22" s="55"/>
      <c r="C22" s="55"/>
      <c r="E22" s="57"/>
      <c r="G22" s="57"/>
      <c r="I22" s="57"/>
    </row>
    <row r="23" spans="1:10" ht="8.15" customHeight="1" x14ac:dyDescent="0.35">
      <c r="A23" s="54"/>
      <c r="B23" s="55"/>
      <c r="C23" s="55"/>
      <c r="E23" s="57"/>
      <c r="G23" s="57"/>
      <c r="I23" s="57"/>
    </row>
    <row r="24" spans="1:10" ht="15.65" customHeight="1" x14ac:dyDescent="0.35">
      <c r="A24" s="58" t="s">
        <v>103</v>
      </c>
      <c r="B24" s="55"/>
      <c r="C24" s="55"/>
      <c r="D24" s="56">
        <v>19250744</v>
      </c>
      <c r="E24" s="57"/>
      <c r="F24" s="56">
        <v>19125771</v>
      </c>
      <c r="G24" s="57"/>
      <c r="H24" s="56">
        <v>65272</v>
      </c>
      <c r="I24" s="57"/>
      <c r="J24" s="56">
        <v>60695</v>
      </c>
    </row>
    <row r="25" spans="1:10" ht="15.65" customHeight="1" x14ac:dyDescent="0.35">
      <c r="A25" s="58" t="s">
        <v>104</v>
      </c>
      <c r="B25" s="55"/>
      <c r="C25" s="55"/>
      <c r="D25" s="56">
        <v>946214</v>
      </c>
      <c r="E25" s="57"/>
      <c r="F25" s="56">
        <v>1114765</v>
      </c>
      <c r="G25" s="57"/>
      <c r="H25" s="56">
        <v>0</v>
      </c>
      <c r="I25" s="57"/>
      <c r="J25" s="56">
        <v>0</v>
      </c>
    </row>
    <row r="26" spans="1:10" ht="15.65" customHeight="1" x14ac:dyDescent="0.35">
      <c r="A26" s="58" t="s">
        <v>105</v>
      </c>
      <c r="B26" s="55"/>
      <c r="C26" s="55"/>
      <c r="E26" s="57"/>
      <c r="G26" s="57"/>
      <c r="I26" s="57"/>
    </row>
    <row r="27" spans="1:10" ht="15.65" customHeight="1" x14ac:dyDescent="0.35">
      <c r="A27" s="60" t="s">
        <v>106</v>
      </c>
      <c r="B27" s="55"/>
      <c r="C27" s="55"/>
      <c r="D27" s="56">
        <v>2706009</v>
      </c>
      <c r="E27" s="57"/>
      <c r="F27" s="56">
        <v>2326987</v>
      </c>
      <c r="G27" s="13"/>
      <c r="H27" s="56">
        <v>0</v>
      </c>
      <c r="I27" s="13"/>
      <c r="J27" s="56">
        <v>0</v>
      </c>
    </row>
    <row r="28" spans="1:10" ht="15.65" customHeight="1" x14ac:dyDescent="0.35">
      <c r="A28" s="28" t="s">
        <v>107</v>
      </c>
      <c r="B28" s="55"/>
      <c r="C28" s="55"/>
      <c r="D28" s="56">
        <v>7028627</v>
      </c>
      <c r="E28" s="57"/>
      <c r="F28" s="56">
        <v>7229223</v>
      </c>
      <c r="G28" s="57"/>
      <c r="H28" s="56">
        <v>29144</v>
      </c>
      <c r="I28" s="57"/>
      <c r="J28" s="56">
        <v>32296</v>
      </c>
    </row>
    <row r="29" spans="1:10" ht="15.65" customHeight="1" x14ac:dyDescent="0.35">
      <c r="A29" s="28" t="s">
        <v>108</v>
      </c>
      <c r="B29" s="55"/>
      <c r="C29" s="55"/>
      <c r="D29" s="56">
        <v>5064872</v>
      </c>
      <c r="E29" s="57"/>
      <c r="F29" s="56">
        <v>4877165</v>
      </c>
      <c r="G29" s="57"/>
      <c r="H29" s="56">
        <v>143965</v>
      </c>
      <c r="I29" s="57"/>
      <c r="J29" s="56">
        <v>92362</v>
      </c>
    </row>
    <row r="30" spans="1:10" ht="15.65" customHeight="1" x14ac:dyDescent="0.35">
      <c r="A30" s="28" t="s">
        <v>109</v>
      </c>
      <c r="B30" s="55"/>
      <c r="C30" s="55"/>
      <c r="D30" s="57">
        <v>203072</v>
      </c>
      <c r="E30" s="57"/>
      <c r="F30" s="57">
        <v>2959606</v>
      </c>
      <c r="G30" s="57"/>
      <c r="H30" s="57">
        <v>148276</v>
      </c>
      <c r="I30" s="57"/>
      <c r="J30" s="57">
        <v>2900527</v>
      </c>
    </row>
    <row r="31" spans="1:10" ht="15.65" customHeight="1" x14ac:dyDescent="0.35">
      <c r="A31" s="28" t="s">
        <v>110</v>
      </c>
      <c r="B31" s="55"/>
      <c r="C31" s="55"/>
      <c r="D31" s="59">
        <v>2483768</v>
      </c>
      <c r="E31" s="57"/>
      <c r="F31" s="59">
        <v>3203306</v>
      </c>
      <c r="G31" s="57"/>
      <c r="H31" s="59">
        <v>887549</v>
      </c>
      <c r="I31" s="57"/>
      <c r="J31" s="59">
        <v>1471853</v>
      </c>
    </row>
    <row r="32" spans="1:10" ht="8.15" customHeight="1" x14ac:dyDescent="0.35">
      <c r="A32" s="54"/>
      <c r="B32" s="55"/>
      <c r="C32" s="55"/>
      <c r="E32" s="57"/>
      <c r="G32" s="57"/>
      <c r="I32" s="57"/>
    </row>
    <row r="33" spans="1:10" ht="15.65" customHeight="1" x14ac:dyDescent="0.35">
      <c r="A33" s="50" t="s">
        <v>111</v>
      </c>
      <c r="B33" s="55"/>
      <c r="C33" s="55"/>
      <c r="D33" s="59">
        <f>SUM(D24:D31)</f>
        <v>37683306</v>
      </c>
      <c r="E33" s="57"/>
      <c r="F33" s="59">
        <f>SUM(F24:F31)</f>
        <v>40836823</v>
      </c>
      <c r="G33" s="57"/>
      <c r="H33" s="59">
        <f>SUM(H24:H31)</f>
        <v>1274206</v>
      </c>
      <c r="I33" s="57"/>
      <c r="J33" s="59">
        <f>SUM(J24:J31)</f>
        <v>4557733</v>
      </c>
    </row>
    <row r="34" spans="1:10" ht="8.15" customHeight="1" x14ac:dyDescent="0.35">
      <c r="A34" s="41"/>
      <c r="C34" s="55"/>
      <c r="E34" s="57"/>
      <c r="G34" s="57"/>
      <c r="I34" s="57"/>
    </row>
    <row r="35" spans="1:10" ht="15.65" customHeight="1" x14ac:dyDescent="0.35">
      <c r="A35" s="41" t="s">
        <v>112</v>
      </c>
      <c r="B35" s="55"/>
      <c r="C35" s="55"/>
      <c r="D35" s="56">
        <f>D20-D33</f>
        <v>3491278</v>
      </c>
      <c r="E35" s="57"/>
      <c r="F35" s="56">
        <f>F20-F33</f>
        <v>775791</v>
      </c>
      <c r="G35" s="57"/>
      <c r="H35" s="56">
        <f>H20-H33</f>
        <v>609753</v>
      </c>
      <c r="I35" s="57"/>
      <c r="J35" s="56">
        <f>J20-J33</f>
        <v>-2486469</v>
      </c>
    </row>
    <row r="36" spans="1:10" ht="8.15" customHeight="1" x14ac:dyDescent="0.35">
      <c r="A36" s="54"/>
      <c r="B36" s="55"/>
      <c r="C36" s="55"/>
      <c r="E36" s="57"/>
      <c r="G36" s="57"/>
      <c r="I36" s="57"/>
    </row>
    <row r="37" spans="1:10" ht="15.65" customHeight="1" x14ac:dyDescent="0.35">
      <c r="A37" s="58" t="s">
        <v>113</v>
      </c>
      <c r="B37" s="55"/>
      <c r="C37" s="55"/>
      <c r="D37" s="61"/>
      <c r="E37" s="61"/>
      <c r="F37" s="61"/>
      <c r="G37" s="61"/>
      <c r="H37" s="61"/>
      <c r="I37" s="61"/>
      <c r="J37" s="61"/>
    </row>
    <row r="38" spans="1:10" ht="15.65" customHeight="1" x14ac:dyDescent="0.35">
      <c r="A38" s="60" t="s">
        <v>114</v>
      </c>
      <c r="B38" s="55"/>
      <c r="C38" s="55"/>
      <c r="D38" s="59">
        <v>397998</v>
      </c>
      <c r="E38" s="57"/>
      <c r="F38" s="59">
        <v>387642</v>
      </c>
      <c r="G38" s="57"/>
      <c r="H38" s="59">
        <v>0</v>
      </c>
      <c r="I38" s="57"/>
      <c r="J38" s="59">
        <v>0</v>
      </c>
    </row>
    <row r="39" spans="1:10" ht="8.15" customHeight="1" x14ac:dyDescent="0.35">
      <c r="A39" s="58"/>
      <c r="C39" s="55"/>
      <c r="E39" s="57"/>
      <c r="G39" s="57"/>
      <c r="I39" s="57"/>
    </row>
    <row r="40" spans="1:10" ht="15.65" customHeight="1" x14ac:dyDescent="0.35">
      <c r="A40" s="41" t="s">
        <v>115</v>
      </c>
      <c r="C40" s="55"/>
      <c r="D40" s="56">
        <f>SUM(D35:D38)</f>
        <v>3889276</v>
      </c>
      <c r="E40" s="57"/>
      <c r="F40" s="56">
        <f>SUM(F35:F38)</f>
        <v>1163433</v>
      </c>
      <c r="G40" s="57"/>
      <c r="H40" s="56">
        <f>SUM(H35:H38)</f>
        <v>609753</v>
      </c>
      <c r="I40" s="57"/>
      <c r="J40" s="56">
        <f>SUM(J35:J38)</f>
        <v>-2486469</v>
      </c>
    </row>
    <row r="41" spans="1:10" ht="15.65" customHeight="1" x14ac:dyDescent="0.35">
      <c r="A41" s="28" t="s">
        <v>116</v>
      </c>
      <c r="B41" s="55"/>
      <c r="C41" s="55"/>
      <c r="D41" s="59">
        <v>-1221302</v>
      </c>
      <c r="E41" s="57"/>
      <c r="F41" s="59">
        <v>-802009</v>
      </c>
      <c r="G41" s="57"/>
      <c r="H41" s="59">
        <v>-52572</v>
      </c>
      <c r="I41" s="57"/>
      <c r="J41" s="59">
        <v>-25757</v>
      </c>
    </row>
    <row r="42" spans="1:10" ht="8.15" customHeight="1" x14ac:dyDescent="0.35">
      <c r="A42" s="54"/>
      <c r="B42" s="55"/>
      <c r="C42" s="55"/>
      <c r="E42" s="57"/>
      <c r="G42" s="57"/>
      <c r="I42" s="57"/>
    </row>
    <row r="43" spans="1:10" ht="15.65" customHeight="1" thickBot="1" x14ac:dyDescent="0.4">
      <c r="A43" s="62" t="s">
        <v>117</v>
      </c>
      <c r="B43" s="55"/>
      <c r="C43" s="55"/>
      <c r="D43" s="63">
        <f>SUM(D40:D41)</f>
        <v>2667974</v>
      </c>
      <c r="E43" s="57"/>
      <c r="F43" s="63">
        <f>SUM(F40:F41)</f>
        <v>361424</v>
      </c>
      <c r="G43" s="57"/>
      <c r="H43" s="63">
        <f>SUM(H40:H41)</f>
        <v>557181</v>
      </c>
      <c r="I43" s="57"/>
      <c r="J43" s="63">
        <f>SUM(J40:J41)</f>
        <v>-2512226</v>
      </c>
    </row>
    <row r="44" spans="1:10" ht="8.15" customHeight="1" thickTop="1" x14ac:dyDescent="0.35">
      <c r="A44" s="62"/>
      <c r="B44" s="55"/>
      <c r="C44" s="55"/>
      <c r="D44" s="57"/>
      <c r="E44" s="57"/>
      <c r="F44" s="57"/>
      <c r="G44" s="57"/>
      <c r="H44" s="57"/>
      <c r="I44" s="57"/>
      <c r="J44" s="57"/>
    </row>
    <row r="45" spans="1:10" ht="15.65" customHeight="1" x14ac:dyDescent="0.35">
      <c r="A45" s="50" t="s">
        <v>118</v>
      </c>
      <c r="B45" s="55"/>
      <c r="C45" s="55"/>
      <c r="D45" s="57"/>
      <c r="E45" s="57"/>
      <c r="F45" s="57"/>
      <c r="G45" s="57"/>
      <c r="H45" s="57"/>
      <c r="I45" s="57"/>
      <c r="J45" s="57"/>
    </row>
    <row r="46" spans="1:10" ht="15.65" customHeight="1" x14ac:dyDescent="0.35">
      <c r="A46" s="60" t="s">
        <v>119</v>
      </c>
      <c r="B46" s="55"/>
      <c r="C46" s="55"/>
      <c r="D46" s="64">
        <v>2553479</v>
      </c>
      <c r="E46" s="57"/>
      <c r="F46" s="64">
        <v>149396</v>
      </c>
      <c r="G46" s="57"/>
      <c r="H46" s="64">
        <v>557181</v>
      </c>
      <c r="I46" s="57"/>
      <c r="J46" s="64">
        <v>-2512226</v>
      </c>
    </row>
    <row r="47" spans="1:10" ht="15.65" customHeight="1" x14ac:dyDescent="0.35">
      <c r="A47" s="60" t="s">
        <v>89</v>
      </c>
      <c r="B47" s="55"/>
      <c r="C47" s="55"/>
      <c r="D47" s="59">
        <v>114495</v>
      </c>
      <c r="E47" s="57"/>
      <c r="F47" s="59">
        <v>212028</v>
      </c>
      <c r="G47" s="57"/>
      <c r="H47" s="59">
        <v>0</v>
      </c>
      <c r="I47" s="57"/>
      <c r="J47" s="59">
        <v>0</v>
      </c>
    </row>
    <row r="48" spans="1:10" ht="8.15" customHeight="1" x14ac:dyDescent="0.35">
      <c r="B48" s="55"/>
      <c r="C48" s="55"/>
      <c r="D48" s="57"/>
      <c r="E48" s="57"/>
      <c r="F48" s="57"/>
      <c r="G48" s="57"/>
      <c r="H48" s="57"/>
      <c r="I48" s="57"/>
      <c r="J48" s="57"/>
    </row>
    <row r="49" spans="1:10" ht="15.65" customHeight="1" thickBot="1" x14ac:dyDescent="0.4">
      <c r="B49" s="55"/>
      <c r="C49" s="55"/>
      <c r="D49" s="63">
        <f>D43</f>
        <v>2667974</v>
      </c>
      <c r="E49" s="57"/>
      <c r="F49" s="63">
        <f>F43</f>
        <v>361424</v>
      </c>
      <c r="G49" s="57"/>
      <c r="H49" s="63">
        <f>H43</f>
        <v>557181</v>
      </c>
      <c r="I49" s="57"/>
      <c r="J49" s="63">
        <f>J43</f>
        <v>-2512226</v>
      </c>
    </row>
    <row r="50" spans="1:10" ht="8.15" customHeight="1" thickTop="1" x14ac:dyDescent="0.35">
      <c r="A50" s="50"/>
      <c r="B50" s="55"/>
      <c r="C50" s="55"/>
      <c r="D50" s="57"/>
      <c r="E50" s="57"/>
      <c r="F50" s="57"/>
      <c r="G50" s="57"/>
      <c r="H50" s="57"/>
      <c r="I50" s="57"/>
      <c r="J50" s="57"/>
    </row>
    <row r="51" spans="1:10" ht="15.65" customHeight="1" x14ac:dyDescent="0.35">
      <c r="A51" s="50" t="s">
        <v>120</v>
      </c>
      <c r="C51" s="55"/>
      <c r="D51" s="57"/>
      <c r="E51" s="57"/>
      <c r="F51" s="57"/>
      <c r="G51" s="57"/>
      <c r="H51" s="57"/>
      <c r="I51" s="57"/>
      <c r="J51" s="57"/>
    </row>
    <row r="52" spans="1:10" ht="15.65" customHeight="1" x14ac:dyDescent="0.35">
      <c r="A52" s="28" t="s">
        <v>121</v>
      </c>
      <c r="B52" s="55">
        <v>17</v>
      </c>
      <c r="C52" s="55"/>
      <c r="D52" s="65">
        <v>0.38</v>
      </c>
      <c r="E52" s="65"/>
      <c r="F52" s="65">
        <v>-0.06</v>
      </c>
      <c r="G52" s="65"/>
      <c r="H52" s="65">
        <v>0.03</v>
      </c>
      <c r="I52" s="65"/>
      <c r="J52" s="65">
        <v>-0.53</v>
      </c>
    </row>
    <row r="53" spans="1:10" ht="15" customHeight="1" x14ac:dyDescent="0.35">
      <c r="B53" s="55"/>
      <c r="C53" s="55"/>
      <c r="D53" s="65"/>
      <c r="E53" s="65"/>
      <c r="F53" s="65"/>
      <c r="G53" s="65"/>
      <c r="H53" s="65"/>
      <c r="I53" s="65"/>
      <c r="J53" s="65"/>
    </row>
    <row r="54" spans="1:10" ht="22.4" customHeight="1" x14ac:dyDescent="0.35">
      <c r="A54" s="170" t="s">
        <v>39</v>
      </c>
      <c r="B54" s="170"/>
      <c r="C54" s="170"/>
      <c r="D54" s="170"/>
      <c r="E54" s="170"/>
      <c r="F54" s="170"/>
      <c r="G54" s="170"/>
      <c r="H54" s="170"/>
      <c r="I54" s="170"/>
      <c r="J54" s="170"/>
    </row>
    <row r="55" spans="1:10" ht="16.5" customHeight="1" x14ac:dyDescent="0.35">
      <c r="A55" s="41" t="s">
        <v>0</v>
      </c>
      <c r="B55" s="42"/>
      <c r="C55" s="42"/>
      <c r="D55" s="43"/>
      <c r="E55" s="43"/>
      <c r="F55" s="43"/>
      <c r="G55" s="43"/>
      <c r="H55" s="44"/>
      <c r="I55" s="45"/>
      <c r="J55" s="44"/>
    </row>
    <row r="56" spans="1:10" ht="16.5" customHeight="1" x14ac:dyDescent="0.35">
      <c r="A56" s="41" t="s">
        <v>122</v>
      </c>
      <c r="B56" s="42"/>
      <c r="C56" s="42"/>
      <c r="D56" s="43"/>
      <c r="E56" s="43"/>
      <c r="F56" s="43"/>
      <c r="G56" s="43"/>
      <c r="H56" s="45"/>
      <c r="I56" s="45"/>
      <c r="J56" s="45"/>
    </row>
    <row r="57" spans="1:10" ht="16.5" customHeight="1" x14ac:dyDescent="0.35">
      <c r="A57" s="66" t="str">
        <f>+A3</f>
        <v>For the three-month period ended 30 September 2025</v>
      </c>
      <c r="B57" s="47"/>
      <c r="C57" s="47"/>
      <c r="D57" s="48"/>
      <c r="E57" s="48"/>
      <c r="F57" s="48"/>
      <c r="G57" s="48"/>
      <c r="H57" s="48"/>
      <c r="I57" s="48"/>
      <c r="J57" s="48"/>
    </row>
    <row r="58" spans="1:10" ht="16.5" customHeight="1" x14ac:dyDescent="0.35">
      <c r="B58" s="55"/>
      <c r="C58" s="55"/>
      <c r="D58" s="57"/>
      <c r="E58" s="57"/>
      <c r="F58" s="57"/>
      <c r="G58" s="57"/>
      <c r="H58" s="57"/>
      <c r="I58" s="57"/>
      <c r="J58" s="57"/>
    </row>
    <row r="59" spans="1:10" ht="16.5" customHeight="1" x14ac:dyDescent="0.35">
      <c r="B59" s="55"/>
      <c r="C59" s="55"/>
      <c r="D59" s="57"/>
      <c r="E59" s="57"/>
      <c r="F59" s="57"/>
      <c r="G59" s="57"/>
      <c r="H59" s="57"/>
      <c r="I59" s="57"/>
      <c r="J59" s="57"/>
    </row>
    <row r="60" spans="1:10" ht="16.5" customHeight="1" x14ac:dyDescent="0.35">
      <c r="A60" s="41"/>
      <c r="B60" s="42"/>
      <c r="C60" s="42"/>
      <c r="D60" s="169" t="s">
        <v>3</v>
      </c>
      <c r="E60" s="169"/>
      <c r="F60" s="169"/>
      <c r="G60" s="43"/>
      <c r="H60" s="169" t="s">
        <v>4</v>
      </c>
      <c r="I60" s="169"/>
      <c r="J60" s="169"/>
    </row>
    <row r="61" spans="1:10" ht="16.5" customHeight="1" x14ac:dyDescent="0.35">
      <c r="A61" s="50"/>
      <c r="B61" s="51"/>
      <c r="C61" s="51"/>
      <c r="D61" s="167" t="s">
        <v>5</v>
      </c>
      <c r="E61" s="167"/>
      <c r="F61" s="167"/>
      <c r="G61" s="49"/>
      <c r="H61" s="167" t="s">
        <v>5</v>
      </c>
      <c r="I61" s="167"/>
      <c r="J61" s="167"/>
    </row>
    <row r="62" spans="1:10" ht="16.5" customHeight="1" x14ac:dyDescent="0.35">
      <c r="B62" s="52"/>
      <c r="C62" s="52"/>
      <c r="D62" s="15" t="s">
        <v>10</v>
      </c>
      <c r="E62" s="15"/>
      <c r="F62" s="15" t="s">
        <v>11</v>
      </c>
      <c r="G62" s="15"/>
      <c r="H62" s="15" t="s">
        <v>10</v>
      </c>
      <c r="I62" s="15"/>
      <c r="J62" s="15" t="s">
        <v>11</v>
      </c>
    </row>
    <row r="63" spans="1:10" ht="16.5" customHeight="1" x14ac:dyDescent="0.35">
      <c r="A63" s="50"/>
      <c r="B63" s="51"/>
      <c r="C63" s="51"/>
      <c r="D63" s="48" t="s">
        <v>13</v>
      </c>
      <c r="E63" s="43"/>
      <c r="F63" s="48" t="s">
        <v>13</v>
      </c>
      <c r="G63" s="43"/>
      <c r="H63" s="48" t="s">
        <v>13</v>
      </c>
      <c r="I63" s="43"/>
      <c r="J63" s="48" t="s">
        <v>13</v>
      </c>
    </row>
    <row r="64" spans="1:10" ht="16.5" customHeight="1" x14ac:dyDescent="0.35">
      <c r="A64" s="67"/>
      <c r="B64" s="68"/>
      <c r="C64" s="69"/>
      <c r="D64" s="57"/>
      <c r="F64" s="57"/>
      <c r="H64" s="70"/>
      <c r="J64" s="70"/>
    </row>
    <row r="65" spans="1:10" ht="16.5" customHeight="1" x14ac:dyDescent="0.35">
      <c r="A65" s="67" t="s">
        <v>117</v>
      </c>
      <c r="B65" s="68"/>
      <c r="C65" s="69"/>
      <c r="D65" s="57">
        <f>D43</f>
        <v>2667974</v>
      </c>
      <c r="F65" s="57">
        <f>F43</f>
        <v>361424</v>
      </c>
      <c r="H65" s="57">
        <f>H43</f>
        <v>557181</v>
      </c>
      <c r="J65" s="57">
        <f>J43</f>
        <v>-2512226</v>
      </c>
    </row>
    <row r="66" spans="1:10" ht="16.5" customHeight="1" x14ac:dyDescent="0.35">
      <c r="A66" s="71"/>
      <c r="B66" s="68"/>
      <c r="C66" s="69"/>
      <c r="D66" s="57"/>
      <c r="E66" s="57"/>
      <c r="F66" s="57"/>
      <c r="G66" s="57"/>
      <c r="H66" s="72"/>
      <c r="I66" s="57"/>
      <c r="J66" s="72"/>
    </row>
    <row r="67" spans="1:10" ht="16.5" customHeight="1" x14ac:dyDescent="0.35">
      <c r="A67" s="6" t="s">
        <v>123</v>
      </c>
      <c r="B67" s="13"/>
      <c r="C67" s="73"/>
      <c r="D67" s="57"/>
      <c r="E67" s="43"/>
      <c r="F67" s="57"/>
      <c r="G67" s="43"/>
      <c r="H67" s="74"/>
      <c r="I67" s="43"/>
      <c r="J67" s="74"/>
    </row>
    <row r="68" spans="1:10" ht="16.5" customHeight="1" x14ac:dyDescent="0.35">
      <c r="A68" s="6" t="s">
        <v>124</v>
      </c>
      <c r="B68" s="13"/>
      <c r="C68" s="73"/>
      <c r="D68" s="57"/>
      <c r="E68" s="43"/>
      <c r="F68" s="57"/>
      <c r="G68" s="43"/>
      <c r="H68" s="74"/>
      <c r="I68" s="43"/>
      <c r="J68" s="74"/>
    </row>
    <row r="69" spans="1:10" ht="16.5" customHeight="1" x14ac:dyDescent="0.35">
      <c r="A69" s="6" t="s">
        <v>125</v>
      </c>
      <c r="B69" s="13"/>
      <c r="C69" s="73"/>
      <c r="D69" s="57"/>
      <c r="E69" s="43"/>
      <c r="F69" s="57"/>
      <c r="G69" s="43"/>
      <c r="H69" s="74"/>
      <c r="I69" s="43"/>
      <c r="J69" s="74"/>
    </row>
    <row r="70" spans="1:10" ht="16.5" customHeight="1" x14ac:dyDescent="0.35">
      <c r="A70" s="75" t="s">
        <v>126</v>
      </c>
      <c r="B70" s="73"/>
      <c r="C70" s="73"/>
      <c r="D70" s="57"/>
      <c r="E70" s="57"/>
      <c r="F70" s="57"/>
      <c r="G70" s="57"/>
      <c r="H70" s="57"/>
      <c r="I70" s="70"/>
      <c r="J70" s="57"/>
    </row>
    <row r="71" spans="1:10" ht="16.5" customHeight="1" x14ac:dyDescent="0.35">
      <c r="A71" s="76" t="s">
        <v>127</v>
      </c>
      <c r="B71" s="73"/>
      <c r="C71" s="73"/>
      <c r="D71" s="57"/>
      <c r="E71" s="57"/>
      <c r="F71" s="57"/>
      <c r="G71" s="57"/>
      <c r="H71" s="57"/>
      <c r="I71" s="70"/>
      <c r="J71" s="57"/>
    </row>
    <row r="72" spans="1:10" ht="16.5" customHeight="1" x14ac:dyDescent="0.35">
      <c r="A72" s="76" t="s">
        <v>128</v>
      </c>
      <c r="B72" s="73"/>
      <c r="C72" s="73"/>
      <c r="D72" s="56">
        <v>2216</v>
      </c>
      <c r="F72" s="57">
        <v>1564</v>
      </c>
      <c r="H72" s="56">
        <v>1990</v>
      </c>
      <c r="J72" s="57">
        <v>1733</v>
      </c>
    </row>
    <row r="73" spans="1:10" ht="16.5" customHeight="1" x14ac:dyDescent="0.35">
      <c r="A73" s="76"/>
      <c r="B73" s="73"/>
      <c r="C73" s="73"/>
      <c r="D73" s="57"/>
      <c r="F73" s="57"/>
      <c r="H73" s="57"/>
      <c r="J73" s="57"/>
    </row>
    <row r="74" spans="1:10" ht="16.5" customHeight="1" x14ac:dyDescent="0.35">
      <c r="A74" s="6" t="s">
        <v>129</v>
      </c>
      <c r="B74" s="13"/>
      <c r="C74" s="73"/>
      <c r="D74" s="57"/>
      <c r="E74" s="43"/>
      <c r="F74" s="57"/>
      <c r="G74" s="43"/>
      <c r="H74" s="57"/>
      <c r="I74" s="43"/>
      <c r="J74" s="57"/>
    </row>
    <row r="75" spans="1:10" ht="16.5" customHeight="1" x14ac:dyDescent="0.35">
      <c r="A75" s="6" t="s">
        <v>125</v>
      </c>
      <c r="B75" s="13"/>
      <c r="C75" s="73"/>
      <c r="D75" s="57"/>
      <c r="E75" s="43"/>
      <c r="F75" s="57"/>
      <c r="G75" s="43"/>
      <c r="H75" s="57"/>
      <c r="I75" s="43"/>
      <c r="J75" s="57"/>
    </row>
    <row r="76" spans="1:10" ht="16.5" customHeight="1" x14ac:dyDescent="0.35">
      <c r="A76" s="75" t="s">
        <v>130</v>
      </c>
      <c r="B76" s="73"/>
      <c r="C76" s="73"/>
      <c r="D76" s="57">
        <v>107044</v>
      </c>
      <c r="F76" s="57">
        <v>-87503</v>
      </c>
      <c r="H76" s="57">
        <v>254975</v>
      </c>
      <c r="J76" s="57">
        <v>468198</v>
      </c>
    </row>
    <row r="77" spans="1:10" ht="16.5" customHeight="1" x14ac:dyDescent="0.35">
      <c r="A77" s="75" t="s">
        <v>131</v>
      </c>
      <c r="B77" s="73"/>
      <c r="C77" s="73"/>
      <c r="D77" s="57">
        <v>-86764</v>
      </c>
      <c r="F77" s="57">
        <v>-82731</v>
      </c>
      <c r="H77" s="57">
        <v>-85613</v>
      </c>
      <c r="J77" s="57">
        <v>-75851</v>
      </c>
    </row>
    <row r="78" spans="1:10" ht="16.5" customHeight="1" x14ac:dyDescent="0.35">
      <c r="A78" s="75" t="s">
        <v>132</v>
      </c>
      <c r="B78" s="73"/>
      <c r="C78" s="73"/>
      <c r="D78" s="59">
        <v>-637859</v>
      </c>
      <c r="F78" s="59">
        <v>-3160190</v>
      </c>
      <c r="H78" s="59">
        <v>0</v>
      </c>
      <c r="J78" s="59">
        <v>0</v>
      </c>
    </row>
    <row r="79" spans="1:10" ht="16.5" customHeight="1" x14ac:dyDescent="0.35">
      <c r="A79" s="13"/>
      <c r="B79" s="73"/>
      <c r="C79" s="73"/>
      <c r="D79" s="57"/>
      <c r="F79" s="57"/>
      <c r="H79" s="57"/>
      <c r="I79" s="57"/>
      <c r="J79" s="57"/>
    </row>
    <row r="80" spans="1:10" ht="16.5" customHeight="1" x14ac:dyDescent="0.35">
      <c r="A80" s="6" t="s">
        <v>133</v>
      </c>
      <c r="B80" s="13"/>
      <c r="C80" s="73"/>
      <c r="D80" s="74"/>
      <c r="E80" s="43"/>
      <c r="F80" s="74"/>
      <c r="G80" s="43"/>
      <c r="H80" s="74"/>
      <c r="I80" s="43"/>
      <c r="J80" s="74"/>
    </row>
    <row r="81" spans="1:10" ht="16.5" customHeight="1" x14ac:dyDescent="0.35">
      <c r="A81" s="6" t="s">
        <v>134</v>
      </c>
      <c r="B81" s="73"/>
      <c r="C81" s="73"/>
      <c r="D81" s="59">
        <f>SUM(D70:D78)</f>
        <v>-615363</v>
      </c>
      <c r="E81" s="57"/>
      <c r="F81" s="59">
        <f>SUM(F70:F78)</f>
        <v>-3328860</v>
      </c>
      <c r="G81" s="57"/>
      <c r="H81" s="59">
        <f>SUM(H70:H78)</f>
        <v>171352</v>
      </c>
      <c r="I81" s="57"/>
      <c r="J81" s="59">
        <f>SUM(J70:J78)</f>
        <v>394080</v>
      </c>
    </row>
    <row r="82" spans="1:10" ht="16.5" customHeight="1" x14ac:dyDescent="0.35">
      <c r="A82" s="67"/>
      <c r="B82" s="67"/>
      <c r="C82" s="73"/>
      <c r="D82" s="74"/>
      <c r="E82" s="43"/>
      <c r="F82" s="74"/>
      <c r="G82" s="43"/>
      <c r="H82" s="74"/>
      <c r="I82" s="43"/>
      <c r="J82" s="74"/>
    </row>
    <row r="83" spans="1:10" ht="16.5" customHeight="1" thickBot="1" x14ac:dyDescent="0.4">
      <c r="A83" s="71" t="s">
        <v>135</v>
      </c>
      <c r="B83" s="13"/>
      <c r="C83" s="73"/>
      <c r="D83" s="63">
        <f>D65+D81</f>
        <v>2052611</v>
      </c>
      <c r="E83" s="43"/>
      <c r="F83" s="63">
        <f>F65+F81</f>
        <v>-2967436</v>
      </c>
      <c r="G83" s="43"/>
      <c r="H83" s="63">
        <f>H65+H81</f>
        <v>728533</v>
      </c>
      <c r="I83" s="57"/>
      <c r="J83" s="63">
        <f>J65+J81</f>
        <v>-2118146</v>
      </c>
    </row>
    <row r="84" spans="1:10" ht="16.5" customHeight="1" thickTop="1" x14ac:dyDescent="0.35">
      <c r="A84" s="13"/>
      <c r="B84" s="13"/>
      <c r="C84" s="73"/>
      <c r="D84" s="74"/>
      <c r="E84" s="43"/>
      <c r="F84" s="74"/>
      <c r="G84" s="43"/>
      <c r="H84" s="74"/>
      <c r="I84" s="43"/>
      <c r="J84" s="74"/>
    </row>
    <row r="85" spans="1:10" ht="16.5" customHeight="1" x14ac:dyDescent="0.35">
      <c r="A85" s="13"/>
      <c r="B85" s="13"/>
      <c r="C85" s="77"/>
      <c r="D85" s="78"/>
      <c r="E85" s="57"/>
      <c r="F85" s="78"/>
      <c r="G85" s="57"/>
      <c r="H85" s="72"/>
      <c r="I85" s="57"/>
      <c r="J85" s="72"/>
    </row>
    <row r="86" spans="1:10" ht="16.5" customHeight="1" x14ac:dyDescent="0.35">
      <c r="A86" s="6" t="s">
        <v>136</v>
      </c>
      <c r="B86" s="13"/>
      <c r="C86" s="73"/>
      <c r="D86" s="74"/>
      <c r="E86" s="43"/>
      <c r="F86" s="74"/>
      <c r="G86" s="43"/>
      <c r="H86" s="74"/>
      <c r="I86" s="43"/>
      <c r="J86" s="74"/>
    </row>
    <row r="87" spans="1:10" ht="16.5" customHeight="1" x14ac:dyDescent="0.35">
      <c r="A87" s="13" t="s">
        <v>137</v>
      </c>
      <c r="B87" s="73"/>
      <c r="C87" s="73"/>
      <c r="D87" s="64">
        <v>2077012</v>
      </c>
      <c r="F87" s="64">
        <v>-2345768</v>
      </c>
      <c r="H87" s="64">
        <v>728533</v>
      </c>
      <c r="J87" s="64">
        <v>-2118146</v>
      </c>
    </row>
    <row r="88" spans="1:10" ht="16.5" customHeight="1" x14ac:dyDescent="0.35">
      <c r="A88" s="13" t="s">
        <v>138</v>
      </c>
      <c r="B88" s="73"/>
      <c r="C88" s="73"/>
      <c r="D88" s="59">
        <v>-24401</v>
      </c>
      <c r="E88" s="43"/>
      <c r="F88" s="59">
        <v>-621668</v>
      </c>
      <c r="G88" s="43"/>
      <c r="H88" s="59">
        <v>0</v>
      </c>
      <c r="I88" s="43"/>
      <c r="J88" s="59">
        <v>0</v>
      </c>
    </row>
    <row r="89" spans="1:10" ht="16.5" customHeight="1" x14ac:dyDescent="0.35">
      <c r="B89" s="55"/>
      <c r="C89" s="55"/>
      <c r="D89" s="57"/>
      <c r="E89" s="57"/>
      <c r="F89" s="57"/>
      <c r="G89" s="57"/>
      <c r="H89" s="57"/>
      <c r="I89" s="57"/>
      <c r="J89" s="57"/>
    </row>
    <row r="90" spans="1:10" ht="16.5" customHeight="1" thickBot="1" x14ac:dyDescent="0.4">
      <c r="A90" s="68"/>
      <c r="B90" s="77"/>
      <c r="C90" s="77"/>
      <c r="D90" s="63">
        <f>D83</f>
        <v>2052611</v>
      </c>
      <c r="E90" s="57"/>
      <c r="F90" s="63">
        <f>F83</f>
        <v>-2967436</v>
      </c>
      <c r="G90" s="57"/>
      <c r="H90" s="63">
        <f>H83</f>
        <v>728533</v>
      </c>
      <c r="I90" s="57"/>
      <c r="J90" s="63">
        <f>J83</f>
        <v>-2118146</v>
      </c>
    </row>
    <row r="91" spans="1:10" ht="16.5" customHeight="1" thickTop="1" x14ac:dyDescent="0.35">
      <c r="A91" s="71"/>
      <c r="B91" s="68"/>
      <c r="C91" s="69"/>
      <c r="D91" s="78"/>
      <c r="E91" s="57"/>
      <c r="F91" s="72"/>
      <c r="G91" s="57"/>
      <c r="H91" s="57"/>
      <c r="I91" s="57"/>
      <c r="J91" s="57"/>
    </row>
    <row r="92" spans="1:10" ht="16.5" customHeight="1" x14ac:dyDescent="0.35">
      <c r="A92" s="71"/>
      <c r="B92" s="68"/>
      <c r="C92" s="69"/>
      <c r="D92" s="72"/>
      <c r="E92" s="57"/>
      <c r="F92" s="72"/>
      <c r="G92" s="57"/>
      <c r="H92" s="72"/>
      <c r="I92" s="57"/>
      <c r="J92" s="57"/>
    </row>
    <row r="93" spans="1:10" ht="16.5" customHeight="1" x14ac:dyDescent="0.35">
      <c r="A93" s="71"/>
      <c r="B93" s="68"/>
      <c r="C93" s="69"/>
      <c r="D93" s="72"/>
      <c r="E93" s="57"/>
      <c r="F93" s="72"/>
      <c r="G93" s="57"/>
      <c r="H93" s="57"/>
      <c r="I93" s="57"/>
      <c r="J93" s="57"/>
    </row>
    <row r="94" spans="1:10" ht="16.5" customHeight="1" x14ac:dyDescent="0.35">
      <c r="A94" s="71"/>
      <c r="B94" s="68"/>
      <c r="C94" s="69"/>
      <c r="D94" s="72"/>
      <c r="E94" s="57"/>
      <c r="F94" s="72"/>
      <c r="G94" s="57"/>
      <c r="H94" s="57"/>
      <c r="I94" s="57"/>
      <c r="J94" s="57"/>
    </row>
    <row r="95" spans="1:10" ht="16.5" customHeight="1" x14ac:dyDescent="0.35">
      <c r="A95" s="71"/>
      <c r="B95" s="68"/>
      <c r="C95" s="69"/>
      <c r="D95" s="72"/>
      <c r="E95" s="57"/>
      <c r="F95" s="72"/>
      <c r="G95" s="57"/>
      <c r="H95" s="57"/>
      <c r="I95" s="57"/>
      <c r="J95" s="57"/>
    </row>
    <row r="96" spans="1:10" ht="16.5" customHeight="1" x14ac:dyDescent="0.35">
      <c r="A96" s="71"/>
      <c r="B96" s="68"/>
      <c r="C96" s="69"/>
      <c r="D96" s="72"/>
      <c r="E96" s="57"/>
      <c r="F96" s="72"/>
      <c r="G96" s="57"/>
      <c r="H96" s="57"/>
      <c r="I96" s="57"/>
      <c r="J96" s="57"/>
    </row>
    <row r="97" spans="1:10" ht="16.5" customHeight="1" x14ac:dyDescent="0.35">
      <c r="A97" s="71"/>
      <c r="B97" s="68"/>
      <c r="C97" s="69"/>
      <c r="D97" s="72"/>
      <c r="E97" s="57"/>
      <c r="F97" s="72"/>
      <c r="G97" s="57"/>
      <c r="H97" s="57"/>
      <c r="I97" s="57"/>
      <c r="J97" s="57"/>
    </row>
    <row r="98" spans="1:10" ht="17.25" customHeight="1" x14ac:dyDescent="0.35">
      <c r="A98" s="71"/>
      <c r="B98" s="68"/>
      <c r="C98" s="69"/>
      <c r="D98" s="72"/>
      <c r="E98" s="57"/>
      <c r="F98" s="72"/>
      <c r="G98" s="57"/>
      <c r="H98" s="57"/>
      <c r="I98" s="57"/>
      <c r="J98" s="57"/>
    </row>
    <row r="99" spans="1:10" ht="2.15" customHeight="1" x14ac:dyDescent="0.35">
      <c r="A99" s="71"/>
      <c r="B99" s="68"/>
      <c r="C99" s="69"/>
      <c r="D99" s="72"/>
      <c r="E99" s="57"/>
      <c r="F99" s="72"/>
      <c r="G99" s="57"/>
      <c r="H99" s="57"/>
      <c r="I99" s="57"/>
      <c r="J99" s="57"/>
    </row>
    <row r="100" spans="1:10" ht="22.4" customHeight="1" x14ac:dyDescent="0.35">
      <c r="A100" s="168" t="str">
        <f>A54</f>
        <v>The accompanying notes are an integral part of these interim financial information.</v>
      </c>
      <c r="B100" s="168"/>
      <c r="C100" s="168"/>
      <c r="D100" s="168"/>
      <c r="E100" s="168"/>
      <c r="F100" s="168"/>
      <c r="G100" s="168"/>
      <c r="H100" s="168"/>
      <c r="I100" s="168"/>
      <c r="J100" s="168"/>
    </row>
  </sheetData>
  <mergeCells count="10">
    <mergeCell ref="D61:F61"/>
    <mergeCell ref="H61:J61"/>
    <mergeCell ref="A100:J100"/>
    <mergeCell ref="D6:F6"/>
    <mergeCell ref="H6:J6"/>
    <mergeCell ref="D7:F7"/>
    <mergeCell ref="H7:J7"/>
    <mergeCell ref="A54:J54"/>
    <mergeCell ref="D60:F60"/>
    <mergeCell ref="H60:J60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 scaleWithDoc="0">
    <oddFooter>&amp;R&amp;"Cordia New,Regular"&amp;13&amp;P</oddFooter>
  </headerFooter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D7DF3-8735-48CA-A147-E1E64F3C8543}">
  <dimension ref="A1:J99"/>
  <sheetViews>
    <sheetView showZeros="0" topLeftCell="A53" zoomScaleNormal="100" zoomScaleSheetLayoutView="90" workbookViewId="0">
      <selection activeCell="A68" sqref="A68"/>
    </sheetView>
  </sheetViews>
  <sheetFormatPr defaultColWidth="9.453125" defaultRowHeight="16.5" customHeight="1" x14ac:dyDescent="0.35"/>
  <cols>
    <col min="1" max="1" width="39.7265625" style="28" customWidth="1"/>
    <col min="2" max="2" width="5.453125" style="28" customWidth="1"/>
    <col min="3" max="3" width="0.54296875" style="28" customWidth="1"/>
    <col min="4" max="4" width="10.54296875" style="56" customWidth="1"/>
    <col min="5" max="5" width="0.54296875" style="56" customWidth="1"/>
    <col min="6" max="6" width="10.54296875" style="56" customWidth="1"/>
    <col min="7" max="7" width="0.54296875" style="56" customWidth="1"/>
    <col min="8" max="8" width="10.54296875" style="56" customWidth="1"/>
    <col min="9" max="9" width="0.54296875" style="56" customWidth="1"/>
    <col min="10" max="10" width="10.54296875" style="56" customWidth="1"/>
    <col min="11" max="80" width="9.453125" style="13"/>
    <col min="81" max="81" width="37.453125" style="13" customWidth="1"/>
    <col min="82" max="82" width="5.453125" style="13" customWidth="1"/>
    <col min="83" max="83" width="0.54296875" style="13" customWidth="1"/>
    <col min="84" max="84" width="13.453125" style="13" customWidth="1"/>
    <col min="85" max="85" width="0.54296875" style="13" customWidth="1"/>
    <col min="86" max="86" width="13.453125" style="13" customWidth="1"/>
    <col min="87" max="87" width="0.54296875" style="13" customWidth="1"/>
    <col min="88" max="88" width="13.453125" style="13" customWidth="1"/>
    <col min="89" max="89" width="0.54296875" style="13" customWidth="1"/>
    <col min="90" max="90" width="13.453125" style="13" customWidth="1"/>
    <col min="91" max="92" width="9.453125" style="13"/>
    <col min="93" max="93" width="14.54296875" style="13" bestFit="1" customWidth="1"/>
    <col min="94" max="94" width="18" style="13" bestFit="1" customWidth="1"/>
    <col min="95" max="95" width="9.453125" style="13"/>
    <col min="96" max="96" width="13.54296875" style="13" bestFit="1" customWidth="1"/>
    <col min="97" max="97" width="16.54296875" style="13" bestFit="1" customWidth="1"/>
    <col min="98" max="336" width="9.453125" style="13"/>
    <col min="337" max="337" width="37.453125" style="13" customWidth="1"/>
    <col min="338" max="338" width="5.453125" style="13" customWidth="1"/>
    <col min="339" max="339" width="0.54296875" style="13" customWidth="1"/>
    <col min="340" max="340" width="13.453125" style="13" customWidth="1"/>
    <col min="341" max="341" width="0.54296875" style="13" customWidth="1"/>
    <col min="342" max="342" width="13.453125" style="13" customWidth="1"/>
    <col min="343" max="343" width="0.54296875" style="13" customWidth="1"/>
    <col min="344" max="344" width="13.453125" style="13" customWidth="1"/>
    <col min="345" max="345" width="0.54296875" style="13" customWidth="1"/>
    <col min="346" max="346" width="13.453125" style="13" customWidth="1"/>
    <col min="347" max="348" width="9.453125" style="13"/>
    <col min="349" max="349" width="14.54296875" style="13" bestFit="1" customWidth="1"/>
    <col min="350" max="350" width="18" style="13" bestFit="1" customWidth="1"/>
    <col min="351" max="351" width="9.453125" style="13"/>
    <col min="352" max="352" width="13.54296875" style="13" bestFit="1" customWidth="1"/>
    <col min="353" max="353" width="16.54296875" style="13" bestFit="1" customWidth="1"/>
    <col min="354" max="592" width="9.453125" style="13"/>
    <col min="593" max="593" width="37.453125" style="13" customWidth="1"/>
    <col min="594" max="594" width="5.453125" style="13" customWidth="1"/>
    <col min="595" max="595" width="0.54296875" style="13" customWidth="1"/>
    <col min="596" max="596" width="13.453125" style="13" customWidth="1"/>
    <col min="597" max="597" width="0.54296875" style="13" customWidth="1"/>
    <col min="598" max="598" width="13.453125" style="13" customWidth="1"/>
    <col min="599" max="599" width="0.54296875" style="13" customWidth="1"/>
    <col min="600" max="600" width="13.453125" style="13" customWidth="1"/>
    <col min="601" max="601" width="0.54296875" style="13" customWidth="1"/>
    <col min="602" max="602" width="13.453125" style="13" customWidth="1"/>
    <col min="603" max="604" width="9.453125" style="13"/>
    <col min="605" max="605" width="14.54296875" style="13" bestFit="1" customWidth="1"/>
    <col min="606" max="606" width="18" style="13" bestFit="1" customWidth="1"/>
    <col min="607" max="607" width="9.453125" style="13"/>
    <col min="608" max="608" width="13.54296875" style="13" bestFit="1" customWidth="1"/>
    <col min="609" max="609" width="16.54296875" style="13" bestFit="1" customWidth="1"/>
    <col min="610" max="848" width="9.453125" style="13"/>
    <col min="849" max="849" width="37.453125" style="13" customWidth="1"/>
    <col min="850" max="850" width="5.453125" style="13" customWidth="1"/>
    <col min="851" max="851" width="0.54296875" style="13" customWidth="1"/>
    <col min="852" max="852" width="13.453125" style="13" customWidth="1"/>
    <col min="853" max="853" width="0.54296875" style="13" customWidth="1"/>
    <col min="854" max="854" width="13.453125" style="13" customWidth="1"/>
    <col min="855" max="855" width="0.54296875" style="13" customWidth="1"/>
    <col min="856" max="856" width="13.453125" style="13" customWidth="1"/>
    <col min="857" max="857" width="0.54296875" style="13" customWidth="1"/>
    <col min="858" max="858" width="13.453125" style="13" customWidth="1"/>
    <col min="859" max="860" width="9.453125" style="13"/>
    <col min="861" max="861" width="14.54296875" style="13" bestFit="1" customWidth="1"/>
    <col min="862" max="862" width="18" style="13" bestFit="1" customWidth="1"/>
    <col min="863" max="863" width="9.453125" style="13"/>
    <col min="864" max="864" width="13.54296875" style="13" bestFit="1" customWidth="1"/>
    <col min="865" max="865" width="16.54296875" style="13" bestFit="1" customWidth="1"/>
    <col min="866" max="1104" width="9.453125" style="13"/>
    <col min="1105" max="1105" width="37.453125" style="13" customWidth="1"/>
    <col min="1106" max="1106" width="5.453125" style="13" customWidth="1"/>
    <col min="1107" max="1107" width="0.54296875" style="13" customWidth="1"/>
    <col min="1108" max="1108" width="13.453125" style="13" customWidth="1"/>
    <col min="1109" max="1109" width="0.54296875" style="13" customWidth="1"/>
    <col min="1110" max="1110" width="13.453125" style="13" customWidth="1"/>
    <col min="1111" max="1111" width="0.54296875" style="13" customWidth="1"/>
    <col min="1112" max="1112" width="13.453125" style="13" customWidth="1"/>
    <col min="1113" max="1113" width="0.54296875" style="13" customWidth="1"/>
    <col min="1114" max="1114" width="13.453125" style="13" customWidth="1"/>
    <col min="1115" max="1116" width="9.453125" style="13"/>
    <col min="1117" max="1117" width="14.54296875" style="13" bestFit="1" customWidth="1"/>
    <col min="1118" max="1118" width="18" style="13" bestFit="1" customWidth="1"/>
    <col min="1119" max="1119" width="9.453125" style="13"/>
    <col min="1120" max="1120" width="13.54296875" style="13" bestFit="1" customWidth="1"/>
    <col min="1121" max="1121" width="16.54296875" style="13" bestFit="1" customWidth="1"/>
    <col min="1122" max="1360" width="9.453125" style="13"/>
    <col min="1361" max="1361" width="37.453125" style="13" customWidth="1"/>
    <col min="1362" max="1362" width="5.453125" style="13" customWidth="1"/>
    <col min="1363" max="1363" width="0.54296875" style="13" customWidth="1"/>
    <col min="1364" max="1364" width="13.453125" style="13" customWidth="1"/>
    <col min="1365" max="1365" width="0.54296875" style="13" customWidth="1"/>
    <col min="1366" max="1366" width="13.453125" style="13" customWidth="1"/>
    <col min="1367" max="1367" width="0.54296875" style="13" customWidth="1"/>
    <col min="1368" max="1368" width="13.453125" style="13" customWidth="1"/>
    <col min="1369" max="1369" width="0.54296875" style="13" customWidth="1"/>
    <col min="1370" max="1370" width="13.453125" style="13" customWidth="1"/>
    <col min="1371" max="1372" width="9.453125" style="13"/>
    <col min="1373" max="1373" width="14.54296875" style="13" bestFit="1" customWidth="1"/>
    <col min="1374" max="1374" width="18" style="13" bestFit="1" customWidth="1"/>
    <col min="1375" max="1375" width="9.453125" style="13"/>
    <col min="1376" max="1376" width="13.54296875" style="13" bestFit="1" customWidth="1"/>
    <col min="1377" max="1377" width="16.54296875" style="13" bestFit="1" customWidth="1"/>
    <col min="1378" max="1616" width="9.453125" style="13"/>
    <col min="1617" max="1617" width="37.453125" style="13" customWidth="1"/>
    <col min="1618" max="1618" width="5.453125" style="13" customWidth="1"/>
    <col min="1619" max="1619" width="0.54296875" style="13" customWidth="1"/>
    <col min="1620" max="1620" width="13.453125" style="13" customWidth="1"/>
    <col min="1621" max="1621" width="0.54296875" style="13" customWidth="1"/>
    <col min="1622" max="1622" width="13.453125" style="13" customWidth="1"/>
    <col min="1623" max="1623" width="0.54296875" style="13" customWidth="1"/>
    <col min="1624" max="1624" width="13.453125" style="13" customWidth="1"/>
    <col min="1625" max="1625" width="0.54296875" style="13" customWidth="1"/>
    <col min="1626" max="1626" width="13.453125" style="13" customWidth="1"/>
    <col min="1627" max="1628" width="9.453125" style="13"/>
    <col min="1629" max="1629" width="14.54296875" style="13" bestFit="1" customWidth="1"/>
    <col min="1630" max="1630" width="18" style="13" bestFit="1" customWidth="1"/>
    <col min="1631" max="1631" width="9.453125" style="13"/>
    <col min="1632" max="1632" width="13.54296875" style="13" bestFit="1" customWidth="1"/>
    <col min="1633" max="1633" width="16.54296875" style="13" bestFit="1" customWidth="1"/>
    <col min="1634" max="1872" width="9.453125" style="13"/>
    <col min="1873" max="1873" width="37.453125" style="13" customWidth="1"/>
    <col min="1874" max="1874" width="5.453125" style="13" customWidth="1"/>
    <col min="1875" max="1875" width="0.54296875" style="13" customWidth="1"/>
    <col min="1876" max="1876" width="13.453125" style="13" customWidth="1"/>
    <col min="1877" max="1877" width="0.54296875" style="13" customWidth="1"/>
    <col min="1878" max="1878" width="13.453125" style="13" customWidth="1"/>
    <col min="1879" max="1879" width="0.54296875" style="13" customWidth="1"/>
    <col min="1880" max="1880" width="13.453125" style="13" customWidth="1"/>
    <col min="1881" max="1881" width="0.54296875" style="13" customWidth="1"/>
    <col min="1882" max="1882" width="13.453125" style="13" customWidth="1"/>
    <col min="1883" max="1884" width="9.453125" style="13"/>
    <col min="1885" max="1885" width="14.54296875" style="13" bestFit="1" customWidth="1"/>
    <col min="1886" max="1886" width="18" style="13" bestFit="1" customWidth="1"/>
    <col min="1887" max="1887" width="9.453125" style="13"/>
    <col min="1888" max="1888" width="13.54296875" style="13" bestFit="1" customWidth="1"/>
    <col min="1889" max="1889" width="16.54296875" style="13" bestFit="1" customWidth="1"/>
    <col min="1890" max="2128" width="9.453125" style="13"/>
    <col min="2129" max="2129" width="37.453125" style="13" customWidth="1"/>
    <col min="2130" max="2130" width="5.453125" style="13" customWidth="1"/>
    <col min="2131" max="2131" width="0.54296875" style="13" customWidth="1"/>
    <col min="2132" max="2132" width="13.453125" style="13" customWidth="1"/>
    <col min="2133" max="2133" width="0.54296875" style="13" customWidth="1"/>
    <col min="2134" max="2134" width="13.453125" style="13" customWidth="1"/>
    <col min="2135" max="2135" width="0.54296875" style="13" customWidth="1"/>
    <col min="2136" max="2136" width="13.453125" style="13" customWidth="1"/>
    <col min="2137" max="2137" width="0.54296875" style="13" customWidth="1"/>
    <col min="2138" max="2138" width="13.453125" style="13" customWidth="1"/>
    <col min="2139" max="2140" width="9.453125" style="13"/>
    <col min="2141" max="2141" width="14.54296875" style="13" bestFit="1" customWidth="1"/>
    <col min="2142" max="2142" width="18" style="13" bestFit="1" customWidth="1"/>
    <col min="2143" max="2143" width="9.453125" style="13"/>
    <col min="2144" max="2144" width="13.54296875" style="13" bestFit="1" customWidth="1"/>
    <col min="2145" max="2145" width="16.54296875" style="13" bestFit="1" customWidth="1"/>
    <col min="2146" max="2384" width="9.453125" style="13"/>
    <col min="2385" max="2385" width="37.453125" style="13" customWidth="1"/>
    <col min="2386" max="2386" width="5.453125" style="13" customWidth="1"/>
    <col min="2387" max="2387" width="0.54296875" style="13" customWidth="1"/>
    <col min="2388" max="2388" width="13.453125" style="13" customWidth="1"/>
    <col min="2389" max="2389" width="0.54296875" style="13" customWidth="1"/>
    <col min="2390" max="2390" width="13.453125" style="13" customWidth="1"/>
    <col min="2391" max="2391" width="0.54296875" style="13" customWidth="1"/>
    <col min="2392" max="2392" width="13.453125" style="13" customWidth="1"/>
    <col min="2393" max="2393" width="0.54296875" style="13" customWidth="1"/>
    <col min="2394" max="2394" width="13.453125" style="13" customWidth="1"/>
    <col min="2395" max="2396" width="9.453125" style="13"/>
    <col min="2397" max="2397" width="14.54296875" style="13" bestFit="1" customWidth="1"/>
    <col min="2398" max="2398" width="18" style="13" bestFit="1" customWidth="1"/>
    <col min="2399" max="2399" width="9.453125" style="13"/>
    <col min="2400" max="2400" width="13.54296875" style="13" bestFit="1" customWidth="1"/>
    <col min="2401" max="2401" width="16.54296875" style="13" bestFit="1" customWidth="1"/>
    <col min="2402" max="2640" width="9.453125" style="13"/>
    <col min="2641" max="2641" width="37.453125" style="13" customWidth="1"/>
    <col min="2642" max="2642" width="5.453125" style="13" customWidth="1"/>
    <col min="2643" max="2643" width="0.54296875" style="13" customWidth="1"/>
    <col min="2644" max="2644" width="13.453125" style="13" customWidth="1"/>
    <col min="2645" max="2645" width="0.54296875" style="13" customWidth="1"/>
    <col min="2646" max="2646" width="13.453125" style="13" customWidth="1"/>
    <col min="2647" max="2647" width="0.54296875" style="13" customWidth="1"/>
    <col min="2648" max="2648" width="13.453125" style="13" customWidth="1"/>
    <col min="2649" max="2649" width="0.54296875" style="13" customWidth="1"/>
    <col min="2650" max="2650" width="13.453125" style="13" customWidth="1"/>
    <col min="2651" max="2652" width="9.453125" style="13"/>
    <col min="2653" max="2653" width="14.54296875" style="13" bestFit="1" customWidth="1"/>
    <col min="2654" max="2654" width="18" style="13" bestFit="1" customWidth="1"/>
    <col min="2655" max="2655" width="9.453125" style="13"/>
    <col min="2656" max="2656" width="13.54296875" style="13" bestFit="1" customWidth="1"/>
    <col min="2657" max="2657" width="16.54296875" style="13" bestFit="1" customWidth="1"/>
    <col min="2658" max="2896" width="9.453125" style="13"/>
    <col min="2897" max="2897" width="37.453125" style="13" customWidth="1"/>
    <col min="2898" max="2898" width="5.453125" style="13" customWidth="1"/>
    <col min="2899" max="2899" width="0.54296875" style="13" customWidth="1"/>
    <col min="2900" max="2900" width="13.453125" style="13" customWidth="1"/>
    <col min="2901" max="2901" width="0.54296875" style="13" customWidth="1"/>
    <col min="2902" max="2902" width="13.453125" style="13" customWidth="1"/>
    <col min="2903" max="2903" width="0.54296875" style="13" customWidth="1"/>
    <col min="2904" max="2904" width="13.453125" style="13" customWidth="1"/>
    <col min="2905" max="2905" width="0.54296875" style="13" customWidth="1"/>
    <col min="2906" max="2906" width="13.453125" style="13" customWidth="1"/>
    <col min="2907" max="2908" width="9.453125" style="13"/>
    <col min="2909" max="2909" width="14.54296875" style="13" bestFit="1" customWidth="1"/>
    <col min="2910" max="2910" width="18" style="13" bestFit="1" customWidth="1"/>
    <col min="2911" max="2911" width="9.453125" style="13"/>
    <col min="2912" max="2912" width="13.54296875" style="13" bestFit="1" customWidth="1"/>
    <col min="2913" max="2913" width="16.54296875" style="13" bestFit="1" customWidth="1"/>
    <col min="2914" max="3152" width="9.453125" style="13"/>
    <col min="3153" max="3153" width="37.453125" style="13" customWidth="1"/>
    <col min="3154" max="3154" width="5.453125" style="13" customWidth="1"/>
    <col min="3155" max="3155" width="0.54296875" style="13" customWidth="1"/>
    <col min="3156" max="3156" width="13.453125" style="13" customWidth="1"/>
    <col min="3157" max="3157" width="0.54296875" style="13" customWidth="1"/>
    <col min="3158" max="3158" width="13.453125" style="13" customWidth="1"/>
    <col min="3159" max="3159" width="0.54296875" style="13" customWidth="1"/>
    <col min="3160" max="3160" width="13.453125" style="13" customWidth="1"/>
    <col min="3161" max="3161" width="0.54296875" style="13" customWidth="1"/>
    <col min="3162" max="3162" width="13.453125" style="13" customWidth="1"/>
    <col min="3163" max="3164" width="9.453125" style="13"/>
    <col min="3165" max="3165" width="14.54296875" style="13" bestFit="1" customWidth="1"/>
    <col min="3166" max="3166" width="18" style="13" bestFit="1" customWidth="1"/>
    <col min="3167" max="3167" width="9.453125" style="13"/>
    <col min="3168" max="3168" width="13.54296875" style="13" bestFit="1" customWidth="1"/>
    <col min="3169" max="3169" width="16.54296875" style="13" bestFit="1" customWidth="1"/>
    <col min="3170" max="3408" width="9.453125" style="13"/>
    <col min="3409" max="3409" width="37.453125" style="13" customWidth="1"/>
    <col min="3410" max="3410" width="5.453125" style="13" customWidth="1"/>
    <col min="3411" max="3411" width="0.54296875" style="13" customWidth="1"/>
    <col min="3412" max="3412" width="13.453125" style="13" customWidth="1"/>
    <col min="3413" max="3413" width="0.54296875" style="13" customWidth="1"/>
    <col min="3414" max="3414" width="13.453125" style="13" customWidth="1"/>
    <col min="3415" max="3415" width="0.54296875" style="13" customWidth="1"/>
    <col min="3416" max="3416" width="13.453125" style="13" customWidth="1"/>
    <col min="3417" max="3417" width="0.54296875" style="13" customWidth="1"/>
    <col min="3418" max="3418" width="13.453125" style="13" customWidth="1"/>
    <col min="3419" max="3420" width="9.453125" style="13"/>
    <col min="3421" max="3421" width="14.54296875" style="13" bestFit="1" customWidth="1"/>
    <col min="3422" max="3422" width="18" style="13" bestFit="1" customWidth="1"/>
    <col min="3423" max="3423" width="9.453125" style="13"/>
    <col min="3424" max="3424" width="13.54296875" style="13" bestFit="1" customWidth="1"/>
    <col min="3425" max="3425" width="16.54296875" style="13" bestFit="1" customWidth="1"/>
    <col min="3426" max="3664" width="9.453125" style="13"/>
    <col min="3665" max="3665" width="37.453125" style="13" customWidth="1"/>
    <col min="3666" max="3666" width="5.453125" style="13" customWidth="1"/>
    <col min="3667" max="3667" width="0.54296875" style="13" customWidth="1"/>
    <col min="3668" max="3668" width="13.453125" style="13" customWidth="1"/>
    <col min="3669" max="3669" width="0.54296875" style="13" customWidth="1"/>
    <col min="3670" max="3670" width="13.453125" style="13" customWidth="1"/>
    <col min="3671" max="3671" width="0.54296875" style="13" customWidth="1"/>
    <col min="3672" max="3672" width="13.453125" style="13" customWidth="1"/>
    <col min="3673" max="3673" width="0.54296875" style="13" customWidth="1"/>
    <col min="3674" max="3674" width="13.453125" style="13" customWidth="1"/>
    <col min="3675" max="3676" width="9.453125" style="13"/>
    <col min="3677" max="3677" width="14.54296875" style="13" bestFit="1" customWidth="1"/>
    <col min="3678" max="3678" width="18" style="13" bestFit="1" customWidth="1"/>
    <col min="3679" max="3679" width="9.453125" style="13"/>
    <col min="3680" max="3680" width="13.54296875" style="13" bestFit="1" customWidth="1"/>
    <col min="3681" max="3681" width="16.54296875" style="13" bestFit="1" customWidth="1"/>
    <col min="3682" max="3920" width="9.453125" style="13"/>
    <col min="3921" max="3921" width="37.453125" style="13" customWidth="1"/>
    <col min="3922" max="3922" width="5.453125" style="13" customWidth="1"/>
    <col min="3923" max="3923" width="0.54296875" style="13" customWidth="1"/>
    <col min="3924" max="3924" width="13.453125" style="13" customWidth="1"/>
    <col min="3925" max="3925" width="0.54296875" style="13" customWidth="1"/>
    <col min="3926" max="3926" width="13.453125" style="13" customWidth="1"/>
    <col min="3927" max="3927" width="0.54296875" style="13" customWidth="1"/>
    <col min="3928" max="3928" width="13.453125" style="13" customWidth="1"/>
    <col min="3929" max="3929" width="0.54296875" style="13" customWidth="1"/>
    <col min="3930" max="3930" width="13.453125" style="13" customWidth="1"/>
    <col min="3931" max="3932" width="9.453125" style="13"/>
    <col min="3933" max="3933" width="14.54296875" style="13" bestFit="1" customWidth="1"/>
    <col min="3934" max="3934" width="18" style="13" bestFit="1" customWidth="1"/>
    <col min="3935" max="3935" width="9.453125" style="13"/>
    <col min="3936" max="3936" width="13.54296875" style="13" bestFit="1" customWidth="1"/>
    <col min="3937" max="3937" width="16.54296875" style="13" bestFit="1" customWidth="1"/>
    <col min="3938" max="4176" width="9.453125" style="13"/>
    <col min="4177" max="4177" width="37.453125" style="13" customWidth="1"/>
    <col min="4178" max="4178" width="5.453125" style="13" customWidth="1"/>
    <col min="4179" max="4179" width="0.54296875" style="13" customWidth="1"/>
    <col min="4180" max="4180" width="13.453125" style="13" customWidth="1"/>
    <col min="4181" max="4181" width="0.54296875" style="13" customWidth="1"/>
    <col min="4182" max="4182" width="13.453125" style="13" customWidth="1"/>
    <col min="4183" max="4183" width="0.54296875" style="13" customWidth="1"/>
    <col min="4184" max="4184" width="13.453125" style="13" customWidth="1"/>
    <col min="4185" max="4185" width="0.54296875" style="13" customWidth="1"/>
    <col min="4186" max="4186" width="13.453125" style="13" customWidth="1"/>
    <col min="4187" max="4188" width="9.453125" style="13"/>
    <col min="4189" max="4189" width="14.54296875" style="13" bestFit="1" customWidth="1"/>
    <col min="4190" max="4190" width="18" style="13" bestFit="1" customWidth="1"/>
    <col min="4191" max="4191" width="9.453125" style="13"/>
    <col min="4192" max="4192" width="13.54296875" style="13" bestFit="1" customWidth="1"/>
    <col min="4193" max="4193" width="16.54296875" style="13" bestFit="1" customWidth="1"/>
    <col min="4194" max="4432" width="9.453125" style="13"/>
    <col min="4433" max="4433" width="37.453125" style="13" customWidth="1"/>
    <col min="4434" max="4434" width="5.453125" style="13" customWidth="1"/>
    <col min="4435" max="4435" width="0.54296875" style="13" customWidth="1"/>
    <col min="4436" max="4436" width="13.453125" style="13" customWidth="1"/>
    <col min="4437" max="4437" width="0.54296875" style="13" customWidth="1"/>
    <col min="4438" max="4438" width="13.453125" style="13" customWidth="1"/>
    <col min="4439" max="4439" width="0.54296875" style="13" customWidth="1"/>
    <col min="4440" max="4440" width="13.453125" style="13" customWidth="1"/>
    <col min="4441" max="4441" width="0.54296875" style="13" customWidth="1"/>
    <col min="4442" max="4442" width="13.453125" style="13" customWidth="1"/>
    <col min="4443" max="4444" width="9.453125" style="13"/>
    <col min="4445" max="4445" width="14.54296875" style="13" bestFit="1" customWidth="1"/>
    <col min="4446" max="4446" width="18" style="13" bestFit="1" customWidth="1"/>
    <col min="4447" max="4447" width="9.453125" style="13"/>
    <col min="4448" max="4448" width="13.54296875" style="13" bestFit="1" customWidth="1"/>
    <col min="4449" max="4449" width="16.54296875" style="13" bestFit="1" customWidth="1"/>
    <col min="4450" max="4688" width="9.453125" style="13"/>
    <col min="4689" max="4689" width="37.453125" style="13" customWidth="1"/>
    <col min="4690" max="4690" width="5.453125" style="13" customWidth="1"/>
    <col min="4691" max="4691" width="0.54296875" style="13" customWidth="1"/>
    <col min="4692" max="4692" width="13.453125" style="13" customWidth="1"/>
    <col min="4693" max="4693" width="0.54296875" style="13" customWidth="1"/>
    <col min="4694" max="4694" width="13.453125" style="13" customWidth="1"/>
    <col min="4695" max="4695" width="0.54296875" style="13" customWidth="1"/>
    <col min="4696" max="4696" width="13.453125" style="13" customWidth="1"/>
    <col min="4697" max="4697" width="0.54296875" style="13" customWidth="1"/>
    <col min="4698" max="4698" width="13.453125" style="13" customWidth="1"/>
    <col min="4699" max="4700" width="9.453125" style="13"/>
    <col min="4701" max="4701" width="14.54296875" style="13" bestFit="1" customWidth="1"/>
    <col min="4702" max="4702" width="18" style="13" bestFit="1" customWidth="1"/>
    <col min="4703" max="4703" width="9.453125" style="13"/>
    <col min="4704" max="4704" width="13.54296875" style="13" bestFit="1" customWidth="1"/>
    <col min="4705" max="4705" width="16.54296875" style="13" bestFit="1" customWidth="1"/>
    <col min="4706" max="4944" width="9.453125" style="13"/>
    <col min="4945" max="4945" width="37.453125" style="13" customWidth="1"/>
    <col min="4946" max="4946" width="5.453125" style="13" customWidth="1"/>
    <col min="4947" max="4947" width="0.54296875" style="13" customWidth="1"/>
    <col min="4948" max="4948" width="13.453125" style="13" customWidth="1"/>
    <col min="4949" max="4949" width="0.54296875" style="13" customWidth="1"/>
    <col min="4950" max="4950" width="13.453125" style="13" customWidth="1"/>
    <col min="4951" max="4951" width="0.54296875" style="13" customWidth="1"/>
    <col min="4952" max="4952" width="13.453125" style="13" customWidth="1"/>
    <col min="4953" max="4953" width="0.54296875" style="13" customWidth="1"/>
    <col min="4954" max="4954" width="13.453125" style="13" customWidth="1"/>
    <col min="4955" max="4956" width="9.453125" style="13"/>
    <col min="4957" max="4957" width="14.54296875" style="13" bestFit="1" customWidth="1"/>
    <col min="4958" max="4958" width="18" style="13" bestFit="1" customWidth="1"/>
    <col min="4959" max="4959" width="9.453125" style="13"/>
    <col min="4960" max="4960" width="13.54296875" style="13" bestFit="1" customWidth="1"/>
    <col min="4961" max="4961" width="16.54296875" style="13" bestFit="1" customWidth="1"/>
    <col min="4962" max="5200" width="9.453125" style="13"/>
    <col min="5201" max="5201" width="37.453125" style="13" customWidth="1"/>
    <col min="5202" max="5202" width="5.453125" style="13" customWidth="1"/>
    <col min="5203" max="5203" width="0.54296875" style="13" customWidth="1"/>
    <col min="5204" max="5204" width="13.453125" style="13" customWidth="1"/>
    <col min="5205" max="5205" width="0.54296875" style="13" customWidth="1"/>
    <col min="5206" max="5206" width="13.453125" style="13" customWidth="1"/>
    <col min="5207" max="5207" width="0.54296875" style="13" customWidth="1"/>
    <col min="5208" max="5208" width="13.453125" style="13" customWidth="1"/>
    <col min="5209" max="5209" width="0.54296875" style="13" customWidth="1"/>
    <col min="5210" max="5210" width="13.453125" style="13" customWidth="1"/>
    <col min="5211" max="5212" width="9.453125" style="13"/>
    <col min="5213" max="5213" width="14.54296875" style="13" bestFit="1" customWidth="1"/>
    <col min="5214" max="5214" width="18" style="13" bestFit="1" customWidth="1"/>
    <col min="5215" max="5215" width="9.453125" style="13"/>
    <col min="5216" max="5216" width="13.54296875" style="13" bestFit="1" customWidth="1"/>
    <col min="5217" max="5217" width="16.54296875" style="13" bestFit="1" customWidth="1"/>
    <col min="5218" max="5456" width="9.453125" style="13"/>
    <col min="5457" max="5457" width="37.453125" style="13" customWidth="1"/>
    <col min="5458" max="5458" width="5.453125" style="13" customWidth="1"/>
    <col min="5459" max="5459" width="0.54296875" style="13" customWidth="1"/>
    <col min="5460" max="5460" width="13.453125" style="13" customWidth="1"/>
    <col min="5461" max="5461" width="0.54296875" style="13" customWidth="1"/>
    <col min="5462" max="5462" width="13.453125" style="13" customWidth="1"/>
    <col min="5463" max="5463" width="0.54296875" style="13" customWidth="1"/>
    <col min="5464" max="5464" width="13.453125" style="13" customWidth="1"/>
    <col min="5465" max="5465" width="0.54296875" style="13" customWidth="1"/>
    <col min="5466" max="5466" width="13.453125" style="13" customWidth="1"/>
    <col min="5467" max="5468" width="9.453125" style="13"/>
    <col min="5469" max="5469" width="14.54296875" style="13" bestFit="1" customWidth="1"/>
    <col min="5470" max="5470" width="18" style="13" bestFit="1" customWidth="1"/>
    <col min="5471" max="5471" width="9.453125" style="13"/>
    <col min="5472" max="5472" width="13.54296875" style="13" bestFit="1" customWidth="1"/>
    <col min="5473" max="5473" width="16.54296875" style="13" bestFit="1" customWidth="1"/>
    <col min="5474" max="5712" width="9.453125" style="13"/>
    <col min="5713" max="5713" width="37.453125" style="13" customWidth="1"/>
    <col min="5714" max="5714" width="5.453125" style="13" customWidth="1"/>
    <col min="5715" max="5715" width="0.54296875" style="13" customWidth="1"/>
    <col min="5716" max="5716" width="13.453125" style="13" customWidth="1"/>
    <col min="5717" max="5717" width="0.54296875" style="13" customWidth="1"/>
    <col min="5718" max="5718" width="13.453125" style="13" customWidth="1"/>
    <col min="5719" max="5719" width="0.54296875" style="13" customWidth="1"/>
    <col min="5720" max="5720" width="13.453125" style="13" customWidth="1"/>
    <col min="5721" max="5721" width="0.54296875" style="13" customWidth="1"/>
    <col min="5722" max="5722" width="13.453125" style="13" customWidth="1"/>
    <col min="5723" max="5724" width="9.453125" style="13"/>
    <col min="5725" max="5725" width="14.54296875" style="13" bestFit="1" customWidth="1"/>
    <col min="5726" max="5726" width="18" style="13" bestFit="1" customWidth="1"/>
    <col min="5727" max="5727" width="9.453125" style="13"/>
    <col min="5728" max="5728" width="13.54296875" style="13" bestFit="1" customWidth="1"/>
    <col min="5729" max="5729" width="16.54296875" style="13" bestFit="1" customWidth="1"/>
    <col min="5730" max="5968" width="9.453125" style="13"/>
    <col min="5969" max="5969" width="37.453125" style="13" customWidth="1"/>
    <col min="5970" max="5970" width="5.453125" style="13" customWidth="1"/>
    <col min="5971" max="5971" width="0.54296875" style="13" customWidth="1"/>
    <col min="5972" max="5972" width="13.453125" style="13" customWidth="1"/>
    <col min="5973" max="5973" width="0.54296875" style="13" customWidth="1"/>
    <col min="5974" max="5974" width="13.453125" style="13" customWidth="1"/>
    <col min="5975" max="5975" width="0.54296875" style="13" customWidth="1"/>
    <col min="5976" max="5976" width="13.453125" style="13" customWidth="1"/>
    <col min="5977" max="5977" width="0.54296875" style="13" customWidth="1"/>
    <col min="5978" max="5978" width="13.453125" style="13" customWidth="1"/>
    <col min="5979" max="5980" width="9.453125" style="13"/>
    <col min="5981" max="5981" width="14.54296875" style="13" bestFit="1" customWidth="1"/>
    <col min="5982" max="5982" width="18" style="13" bestFit="1" customWidth="1"/>
    <col min="5983" max="5983" width="9.453125" style="13"/>
    <col min="5984" max="5984" width="13.54296875" style="13" bestFit="1" customWidth="1"/>
    <col min="5985" max="5985" width="16.54296875" style="13" bestFit="1" customWidth="1"/>
    <col min="5986" max="6224" width="9.453125" style="13"/>
    <col min="6225" max="6225" width="37.453125" style="13" customWidth="1"/>
    <col min="6226" max="6226" width="5.453125" style="13" customWidth="1"/>
    <col min="6227" max="6227" width="0.54296875" style="13" customWidth="1"/>
    <col min="6228" max="6228" width="13.453125" style="13" customWidth="1"/>
    <col min="6229" max="6229" width="0.54296875" style="13" customWidth="1"/>
    <col min="6230" max="6230" width="13.453125" style="13" customWidth="1"/>
    <col min="6231" max="6231" width="0.54296875" style="13" customWidth="1"/>
    <col min="6232" max="6232" width="13.453125" style="13" customWidth="1"/>
    <col min="6233" max="6233" width="0.54296875" style="13" customWidth="1"/>
    <col min="6234" max="6234" width="13.453125" style="13" customWidth="1"/>
    <col min="6235" max="6236" width="9.453125" style="13"/>
    <col min="6237" max="6237" width="14.54296875" style="13" bestFit="1" customWidth="1"/>
    <col min="6238" max="6238" width="18" style="13" bestFit="1" customWidth="1"/>
    <col min="6239" max="6239" width="9.453125" style="13"/>
    <col min="6240" max="6240" width="13.54296875" style="13" bestFit="1" customWidth="1"/>
    <col min="6241" max="6241" width="16.54296875" style="13" bestFit="1" customWidth="1"/>
    <col min="6242" max="6480" width="9.453125" style="13"/>
    <col min="6481" max="6481" width="37.453125" style="13" customWidth="1"/>
    <col min="6482" max="6482" width="5.453125" style="13" customWidth="1"/>
    <col min="6483" max="6483" width="0.54296875" style="13" customWidth="1"/>
    <col min="6484" max="6484" width="13.453125" style="13" customWidth="1"/>
    <col min="6485" max="6485" width="0.54296875" style="13" customWidth="1"/>
    <col min="6486" max="6486" width="13.453125" style="13" customWidth="1"/>
    <col min="6487" max="6487" width="0.54296875" style="13" customWidth="1"/>
    <col min="6488" max="6488" width="13.453125" style="13" customWidth="1"/>
    <col min="6489" max="6489" width="0.54296875" style="13" customWidth="1"/>
    <col min="6490" max="6490" width="13.453125" style="13" customWidth="1"/>
    <col min="6491" max="6492" width="9.453125" style="13"/>
    <col min="6493" max="6493" width="14.54296875" style="13" bestFit="1" customWidth="1"/>
    <col min="6494" max="6494" width="18" style="13" bestFit="1" customWidth="1"/>
    <col min="6495" max="6495" width="9.453125" style="13"/>
    <col min="6496" max="6496" width="13.54296875" style="13" bestFit="1" customWidth="1"/>
    <col min="6497" max="6497" width="16.54296875" style="13" bestFit="1" customWidth="1"/>
    <col min="6498" max="6736" width="9.453125" style="13"/>
    <col min="6737" max="6737" width="37.453125" style="13" customWidth="1"/>
    <col min="6738" max="6738" width="5.453125" style="13" customWidth="1"/>
    <col min="6739" max="6739" width="0.54296875" style="13" customWidth="1"/>
    <col min="6740" max="6740" width="13.453125" style="13" customWidth="1"/>
    <col min="6741" max="6741" width="0.54296875" style="13" customWidth="1"/>
    <col min="6742" max="6742" width="13.453125" style="13" customWidth="1"/>
    <col min="6743" max="6743" width="0.54296875" style="13" customWidth="1"/>
    <col min="6744" max="6744" width="13.453125" style="13" customWidth="1"/>
    <col min="6745" max="6745" width="0.54296875" style="13" customWidth="1"/>
    <col min="6746" max="6746" width="13.453125" style="13" customWidth="1"/>
    <col min="6747" max="6748" width="9.453125" style="13"/>
    <col min="6749" max="6749" width="14.54296875" style="13" bestFit="1" customWidth="1"/>
    <col min="6750" max="6750" width="18" style="13" bestFit="1" customWidth="1"/>
    <col min="6751" max="6751" width="9.453125" style="13"/>
    <col min="6752" max="6752" width="13.54296875" style="13" bestFit="1" customWidth="1"/>
    <col min="6753" max="6753" width="16.54296875" style="13" bestFit="1" customWidth="1"/>
    <col min="6754" max="6992" width="9.453125" style="13"/>
    <col min="6993" max="6993" width="37.453125" style="13" customWidth="1"/>
    <col min="6994" max="6994" width="5.453125" style="13" customWidth="1"/>
    <col min="6995" max="6995" width="0.54296875" style="13" customWidth="1"/>
    <col min="6996" max="6996" width="13.453125" style="13" customWidth="1"/>
    <col min="6997" max="6997" width="0.54296875" style="13" customWidth="1"/>
    <col min="6998" max="6998" width="13.453125" style="13" customWidth="1"/>
    <col min="6999" max="6999" width="0.54296875" style="13" customWidth="1"/>
    <col min="7000" max="7000" width="13.453125" style="13" customWidth="1"/>
    <col min="7001" max="7001" width="0.54296875" style="13" customWidth="1"/>
    <col min="7002" max="7002" width="13.453125" style="13" customWidth="1"/>
    <col min="7003" max="7004" width="9.453125" style="13"/>
    <col min="7005" max="7005" width="14.54296875" style="13" bestFit="1" customWidth="1"/>
    <col min="7006" max="7006" width="18" style="13" bestFit="1" customWidth="1"/>
    <col min="7007" max="7007" width="9.453125" style="13"/>
    <col min="7008" max="7008" width="13.54296875" style="13" bestFit="1" customWidth="1"/>
    <col min="7009" max="7009" width="16.54296875" style="13" bestFit="1" customWidth="1"/>
    <col min="7010" max="7248" width="9.453125" style="13"/>
    <col min="7249" max="7249" width="37.453125" style="13" customWidth="1"/>
    <col min="7250" max="7250" width="5.453125" style="13" customWidth="1"/>
    <col min="7251" max="7251" width="0.54296875" style="13" customWidth="1"/>
    <col min="7252" max="7252" width="13.453125" style="13" customWidth="1"/>
    <col min="7253" max="7253" width="0.54296875" style="13" customWidth="1"/>
    <col min="7254" max="7254" width="13.453125" style="13" customWidth="1"/>
    <col min="7255" max="7255" width="0.54296875" style="13" customWidth="1"/>
    <col min="7256" max="7256" width="13.453125" style="13" customWidth="1"/>
    <col min="7257" max="7257" width="0.54296875" style="13" customWidth="1"/>
    <col min="7258" max="7258" width="13.453125" style="13" customWidth="1"/>
    <col min="7259" max="7260" width="9.453125" style="13"/>
    <col min="7261" max="7261" width="14.54296875" style="13" bestFit="1" customWidth="1"/>
    <col min="7262" max="7262" width="18" style="13" bestFit="1" customWidth="1"/>
    <col min="7263" max="7263" width="9.453125" style="13"/>
    <col min="7264" max="7264" width="13.54296875" style="13" bestFit="1" customWidth="1"/>
    <col min="7265" max="7265" width="16.54296875" style="13" bestFit="1" customWidth="1"/>
    <col min="7266" max="7504" width="9.453125" style="13"/>
    <col min="7505" max="7505" width="37.453125" style="13" customWidth="1"/>
    <col min="7506" max="7506" width="5.453125" style="13" customWidth="1"/>
    <col min="7507" max="7507" width="0.54296875" style="13" customWidth="1"/>
    <col min="7508" max="7508" width="13.453125" style="13" customWidth="1"/>
    <col min="7509" max="7509" width="0.54296875" style="13" customWidth="1"/>
    <col min="7510" max="7510" width="13.453125" style="13" customWidth="1"/>
    <col min="7511" max="7511" width="0.54296875" style="13" customWidth="1"/>
    <col min="7512" max="7512" width="13.453125" style="13" customWidth="1"/>
    <col min="7513" max="7513" width="0.54296875" style="13" customWidth="1"/>
    <col min="7514" max="7514" width="13.453125" style="13" customWidth="1"/>
    <col min="7515" max="7516" width="9.453125" style="13"/>
    <col min="7517" max="7517" width="14.54296875" style="13" bestFit="1" customWidth="1"/>
    <col min="7518" max="7518" width="18" style="13" bestFit="1" customWidth="1"/>
    <col min="7519" max="7519" width="9.453125" style="13"/>
    <col min="7520" max="7520" width="13.54296875" style="13" bestFit="1" customWidth="1"/>
    <col min="7521" max="7521" width="16.54296875" style="13" bestFit="1" customWidth="1"/>
    <col min="7522" max="7760" width="9.453125" style="13"/>
    <col min="7761" max="7761" width="37.453125" style="13" customWidth="1"/>
    <col min="7762" max="7762" width="5.453125" style="13" customWidth="1"/>
    <col min="7763" max="7763" width="0.54296875" style="13" customWidth="1"/>
    <col min="7764" max="7764" width="13.453125" style="13" customWidth="1"/>
    <col min="7765" max="7765" width="0.54296875" style="13" customWidth="1"/>
    <col min="7766" max="7766" width="13.453125" style="13" customWidth="1"/>
    <col min="7767" max="7767" width="0.54296875" style="13" customWidth="1"/>
    <col min="7768" max="7768" width="13.453125" style="13" customWidth="1"/>
    <col min="7769" max="7769" width="0.54296875" style="13" customWidth="1"/>
    <col min="7770" max="7770" width="13.453125" style="13" customWidth="1"/>
    <col min="7771" max="7772" width="9.453125" style="13"/>
    <col min="7773" max="7773" width="14.54296875" style="13" bestFit="1" customWidth="1"/>
    <col min="7774" max="7774" width="18" style="13" bestFit="1" customWidth="1"/>
    <col min="7775" max="7775" width="9.453125" style="13"/>
    <col min="7776" max="7776" width="13.54296875" style="13" bestFit="1" customWidth="1"/>
    <col min="7777" max="7777" width="16.54296875" style="13" bestFit="1" customWidth="1"/>
    <col min="7778" max="8016" width="9.453125" style="13"/>
    <col min="8017" max="8017" width="37.453125" style="13" customWidth="1"/>
    <col min="8018" max="8018" width="5.453125" style="13" customWidth="1"/>
    <col min="8019" max="8019" width="0.54296875" style="13" customWidth="1"/>
    <col min="8020" max="8020" width="13.453125" style="13" customWidth="1"/>
    <col min="8021" max="8021" width="0.54296875" style="13" customWidth="1"/>
    <col min="8022" max="8022" width="13.453125" style="13" customWidth="1"/>
    <col min="8023" max="8023" width="0.54296875" style="13" customWidth="1"/>
    <col min="8024" max="8024" width="13.453125" style="13" customWidth="1"/>
    <col min="8025" max="8025" width="0.54296875" style="13" customWidth="1"/>
    <col min="8026" max="8026" width="13.453125" style="13" customWidth="1"/>
    <col min="8027" max="8028" width="9.453125" style="13"/>
    <col min="8029" max="8029" width="14.54296875" style="13" bestFit="1" customWidth="1"/>
    <col min="8030" max="8030" width="18" style="13" bestFit="1" customWidth="1"/>
    <col min="8031" max="8031" width="9.453125" style="13"/>
    <col min="8032" max="8032" width="13.54296875" style="13" bestFit="1" customWidth="1"/>
    <col min="8033" max="8033" width="16.54296875" style="13" bestFit="1" customWidth="1"/>
    <col min="8034" max="8272" width="9.453125" style="13"/>
    <col min="8273" max="8273" width="37.453125" style="13" customWidth="1"/>
    <col min="8274" max="8274" width="5.453125" style="13" customWidth="1"/>
    <col min="8275" max="8275" width="0.54296875" style="13" customWidth="1"/>
    <col min="8276" max="8276" width="13.453125" style="13" customWidth="1"/>
    <col min="8277" max="8277" width="0.54296875" style="13" customWidth="1"/>
    <col min="8278" max="8278" width="13.453125" style="13" customWidth="1"/>
    <col min="8279" max="8279" width="0.54296875" style="13" customWidth="1"/>
    <col min="8280" max="8280" width="13.453125" style="13" customWidth="1"/>
    <col min="8281" max="8281" width="0.54296875" style="13" customWidth="1"/>
    <col min="8282" max="8282" width="13.453125" style="13" customWidth="1"/>
    <col min="8283" max="8284" width="9.453125" style="13"/>
    <col min="8285" max="8285" width="14.54296875" style="13" bestFit="1" customWidth="1"/>
    <col min="8286" max="8286" width="18" style="13" bestFit="1" customWidth="1"/>
    <col min="8287" max="8287" width="9.453125" style="13"/>
    <col min="8288" max="8288" width="13.54296875" style="13" bestFit="1" customWidth="1"/>
    <col min="8289" max="8289" width="16.54296875" style="13" bestFit="1" customWidth="1"/>
    <col min="8290" max="8528" width="9.453125" style="13"/>
    <col min="8529" max="8529" width="37.453125" style="13" customWidth="1"/>
    <col min="8530" max="8530" width="5.453125" style="13" customWidth="1"/>
    <col min="8531" max="8531" width="0.54296875" style="13" customWidth="1"/>
    <col min="8532" max="8532" width="13.453125" style="13" customWidth="1"/>
    <col min="8533" max="8533" width="0.54296875" style="13" customWidth="1"/>
    <col min="8534" max="8534" width="13.453125" style="13" customWidth="1"/>
    <col min="8535" max="8535" width="0.54296875" style="13" customWidth="1"/>
    <col min="8536" max="8536" width="13.453125" style="13" customWidth="1"/>
    <col min="8537" max="8537" width="0.54296875" style="13" customWidth="1"/>
    <col min="8538" max="8538" width="13.453125" style="13" customWidth="1"/>
    <col min="8539" max="8540" width="9.453125" style="13"/>
    <col min="8541" max="8541" width="14.54296875" style="13" bestFit="1" customWidth="1"/>
    <col min="8542" max="8542" width="18" style="13" bestFit="1" customWidth="1"/>
    <col min="8543" max="8543" width="9.453125" style="13"/>
    <col min="8544" max="8544" width="13.54296875" style="13" bestFit="1" customWidth="1"/>
    <col min="8545" max="8545" width="16.54296875" style="13" bestFit="1" customWidth="1"/>
    <col min="8546" max="8784" width="9.453125" style="13"/>
    <col min="8785" max="8785" width="37.453125" style="13" customWidth="1"/>
    <col min="8786" max="8786" width="5.453125" style="13" customWidth="1"/>
    <col min="8787" max="8787" width="0.54296875" style="13" customWidth="1"/>
    <col min="8788" max="8788" width="13.453125" style="13" customWidth="1"/>
    <col min="8789" max="8789" width="0.54296875" style="13" customWidth="1"/>
    <col min="8790" max="8790" width="13.453125" style="13" customWidth="1"/>
    <col min="8791" max="8791" width="0.54296875" style="13" customWidth="1"/>
    <col min="8792" max="8792" width="13.453125" style="13" customWidth="1"/>
    <col min="8793" max="8793" width="0.54296875" style="13" customWidth="1"/>
    <col min="8794" max="8794" width="13.453125" style="13" customWidth="1"/>
    <col min="8795" max="8796" width="9.453125" style="13"/>
    <col min="8797" max="8797" width="14.54296875" style="13" bestFit="1" customWidth="1"/>
    <col min="8798" max="8798" width="18" style="13" bestFit="1" customWidth="1"/>
    <col min="8799" max="8799" width="9.453125" style="13"/>
    <col min="8800" max="8800" width="13.54296875" style="13" bestFit="1" customWidth="1"/>
    <col min="8801" max="8801" width="16.54296875" style="13" bestFit="1" customWidth="1"/>
    <col min="8802" max="9040" width="9.453125" style="13"/>
    <col min="9041" max="9041" width="37.453125" style="13" customWidth="1"/>
    <col min="9042" max="9042" width="5.453125" style="13" customWidth="1"/>
    <col min="9043" max="9043" width="0.54296875" style="13" customWidth="1"/>
    <col min="9044" max="9044" width="13.453125" style="13" customWidth="1"/>
    <col min="9045" max="9045" width="0.54296875" style="13" customWidth="1"/>
    <col min="9046" max="9046" width="13.453125" style="13" customWidth="1"/>
    <col min="9047" max="9047" width="0.54296875" style="13" customWidth="1"/>
    <col min="9048" max="9048" width="13.453125" style="13" customWidth="1"/>
    <col min="9049" max="9049" width="0.54296875" style="13" customWidth="1"/>
    <col min="9050" max="9050" width="13.453125" style="13" customWidth="1"/>
    <col min="9051" max="9052" width="9.453125" style="13"/>
    <col min="9053" max="9053" width="14.54296875" style="13" bestFit="1" customWidth="1"/>
    <col min="9054" max="9054" width="18" style="13" bestFit="1" customWidth="1"/>
    <col min="9055" max="9055" width="9.453125" style="13"/>
    <col min="9056" max="9056" width="13.54296875" style="13" bestFit="1" customWidth="1"/>
    <col min="9057" max="9057" width="16.54296875" style="13" bestFit="1" customWidth="1"/>
    <col min="9058" max="9296" width="9.453125" style="13"/>
    <col min="9297" max="9297" width="37.453125" style="13" customWidth="1"/>
    <col min="9298" max="9298" width="5.453125" style="13" customWidth="1"/>
    <col min="9299" max="9299" width="0.54296875" style="13" customWidth="1"/>
    <col min="9300" max="9300" width="13.453125" style="13" customWidth="1"/>
    <col min="9301" max="9301" width="0.54296875" style="13" customWidth="1"/>
    <col min="9302" max="9302" width="13.453125" style="13" customWidth="1"/>
    <col min="9303" max="9303" width="0.54296875" style="13" customWidth="1"/>
    <col min="9304" max="9304" width="13.453125" style="13" customWidth="1"/>
    <col min="9305" max="9305" width="0.54296875" style="13" customWidth="1"/>
    <col min="9306" max="9306" width="13.453125" style="13" customWidth="1"/>
    <col min="9307" max="9308" width="9.453125" style="13"/>
    <col min="9309" max="9309" width="14.54296875" style="13" bestFit="1" customWidth="1"/>
    <col min="9310" max="9310" width="18" style="13" bestFit="1" customWidth="1"/>
    <col min="9311" max="9311" width="9.453125" style="13"/>
    <col min="9312" max="9312" width="13.54296875" style="13" bestFit="1" customWidth="1"/>
    <col min="9313" max="9313" width="16.54296875" style="13" bestFit="1" customWidth="1"/>
    <col min="9314" max="9552" width="9.453125" style="13"/>
    <col min="9553" max="9553" width="37.453125" style="13" customWidth="1"/>
    <col min="9554" max="9554" width="5.453125" style="13" customWidth="1"/>
    <col min="9555" max="9555" width="0.54296875" style="13" customWidth="1"/>
    <col min="9556" max="9556" width="13.453125" style="13" customWidth="1"/>
    <col min="9557" max="9557" width="0.54296875" style="13" customWidth="1"/>
    <col min="9558" max="9558" width="13.453125" style="13" customWidth="1"/>
    <col min="9559" max="9559" width="0.54296875" style="13" customWidth="1"/>
    <col min="9560" max="9560" width="13.453125" style="13" customWidth="1"/>
    <col min="9561" max="9561" width="0.54296875" style="13" customWidth="1"/>
    <col min="9562" max="9562" width="13.453125" style="13" customWidth="1"/>
    <col min="9563" max="9564" width="9.453125" style="13"/>
    <col min="9565" max="9565" width="14.54296875" style="13" bestFit="1" customWidth="1"/>
    <col min="9566" max="9566" width="18" style="13" bestFit="1" customWidth="1"/>
    <col min="9567" max="9567" width="9.453125" style="13"/>
    <col min="9568" max="9568" width="13.54296875" style="13" bestFit="1" customWidth="1"/>
    <col min="9569" max="9569" width="16.54296875" style="13" bestFit="1" customWidth="1"/>
    <col min="9570" max="9808" width="9.453125" style="13"/>
    <col min="9809" max="9809" width="37.453125" style="13" customWidth="1"/>
    <col min="9810" max="9810" width="5.453125" style="13" customWidth="1"/>
    <col min="9811" max="9811" width="0.54296875" style="13" customWidth="1"/>
    <col min="9812" max="9812" width="13.453125" style="13" customWidth="1"/>
    <col min="9813" max="9813" width="0.54296875" style="13" customWidth="1"/>
    <col min="9814" max="9814" width="13.453125" style="13" customWidth="1"/>
    <col min="9815" max="9815" width="0.54296875" style="13" customWidth="1"/>
    <col min="9816" max="9816" width="13.453125" style="13" customWidth="1"/>
    <col min="9817" max="9817" width="0.54296875" style="13" customWidth="1"/>
    <col min="9818" max="9818" width="13.453125" style="13" customWidth="1"/>
    <col min="9819" max="9820" width="9.453125" style="13"/>
    <col min="9821" max="9821" width="14.54296875" style="13" bestFit="1" customWidth="1"/>
    <col min="9822" max="9822" width="18" style="13" bestFit="1" customWidth="1"/>
    <col min="9823" max="9823" width="9.453125" style="13"/>
    <col min="9824" max="9824" width="13.54296875" style="13" bestFit="1" customWidth="1"/>
    <col min="9825" max="9825" width="16.54296875" style="13" bestFit="1" customWidth="1"/>
    <col min="9826" max="10064" width="9.453125" style="13"/>
    <col min="10065" max="10065" width="37.453125" style="13" customWidth="1"/>
    <col min="10066" max="10066" width="5.453125" style="13" customWidth="1"/>
    <col min="10067" max="10067" width="0.54296875" style="13" customWidth="1"/>
    <col min="10068" max="10068" width="13.453125" style="13" customWidth="1"/>
    <col min="10069" max="10069" width="0.54296875" style="13" customWidth="1"/>
    <col min="10070" max="10070" width="13.453125" style="13" customWidth="1"/>
    <col min="10071" max="10071" width="0.54296875" style="13" customWidth="1"/>
    <col min="10072" max="10072" width="13.453125" style="13" customWidth="1"/>
    <col min="10073" max="10073" width="0.54296875" style="13" customWidth="1"/>
    <col min="10074" max="10074" width="13.453125" style="13" customWidth="1"/>
    <col min="10075" max="10076" width="9.453125" style="13"/>
    <col min="10077" max="10077" width="14.54296875" style="13" bestFit="1" customWidth="1"/>
    <col min="10078" max="10078" width="18" style="13" bestFit="1" customWidth="1"/>
    <col min="10079" max="10079" width="9.453125" style="13"/>
    <col min="10080" max="10080" width="13.54296875" style="13" bestFit="1" customWidth="1"/>
    <col min="10081" max="10081" width="16.54296875" style="13" bestFit="1" customWidth="1"/>
    <col min="10082" max="10320" width="9.453125" style="13"/>
    <col min="10321" max="10321" width="37.453125" style="13" customWidth="1"/>
    <col min="10322" max="10322" width="5.453125" style="13" customWidth="1"/>
    <col min="10323" max="10323" width="0.54296875" style="13" customWidth="1"/>
    <col min="10324" max="10324" width="13.453125" style="13" customWidth="1"/>
    <col min="10325" max="10325" width="0.54296875" style="13" customWidth="1"/>
    <col min="10326" max="10326" width="13.453125" style="13" customWidth="1"/>
    <col min="10327" max="10327" width="0.54296875" style="13" customWidth="1"/>
    <col min="10328" max="10328" width="13.453125" style="13" customWidth="1"/>
    <col min="10329" max="10329" width="0.54296875" style="13" customWidth="1"/>
    <col min="10330" max="10330" width="13.453125" style="13" customWidth="1"/>
    <col min="10331" max="10332" width="9.453125" style="13"/>
    <col min="10333" max="10333" width="14.54296875" style="13" bestFit="1" customWidth="1"/>
    <col min="10334" max="10334" width="18" style="13" bestFit="1" customWidth="1"/>
    <col min="10335" max="10335" width="9.453125" style="13"/>
    <col min="10336" max="10336" width="13.54296875" style="13" bestFit="1" customWidth="1"/>
    <col min="10337" max="10337" width="16.54296875" style="13" bestFit="1" customWidth="1"/>
    <col min="10338" max="10576" width="9.453125" style="13"/>
    <col min="10577" max="10577" width="37.453125" style="13" customWidth="1"/>
    <col min="10578" max="10578" width="5.453125" style="13" customWidth="1"/>
    <col min="10579" max="10579" width="0.54296875" style="13" customWidth="1"/>
    <col min="10580" max="10580" width="13.453125" style="13" customWidth="1"/>
    <col min="10581" max="10581" width="0.54296875" style="13" customWidth="1"/>
    <col min="10582" max="10582" width="13.453125" style="13" customWidth="1"/>
    <col min="10583" max="10583" width="0.54296875" style="13" customWidth="1"/>
    <col min="10584" max="10584" width="13.453125" style="13" customWidth="1"/>
    <col min="10585" max="10585" width="0.54296875" style="13" customWidth="1"/>
    <col min="10586" max="10586" width="13.453125" style="13" customWidth="1"/>
    <col min="10587" max="10588" width="9.453125" style="13"/>
    <col min="10589" max="10589" width="14.54296875" style="13" bestFit="1" customWidth="1"/>
    <col min="10590" max="10590" width="18" style="13" bestFit="1" customWidth="1"/>
    <col min="10591" max="10591" width="9.453125" style="13"/>
    <col min="10592" max="10592" width="13.54296875" style="13" bestFit="1" customWidth="1"/>
    <col min="10593" max="10593" width="16.54296875" style="13" bestFit="1" customWidth="1"/>
    <col min="10594" max="10832" width="9.453125" style="13"/>
    <col min="10833" max="10833" width="37.453125" style="13" customWidth="1"/>
    <col min="10834" max="10834" width="5.453125" style="13" customWidth="1"/>
    <col min="10835" max="10835" width="0.54296875" style="13" customWidth="1"/>
    <col min="10836" max="10836" width="13.453125" style="13" customWidth="1"/>
    <col min="10837" max="10837" width="0.54296875" style="13" customWidth="1"/>
    <col min="10838" max="10838" width="13.453125" style="13" customWidth="1"/>
    <col min="10839" max="10839" width="0.54296875" style="13" customWidth="1"/>
    <col min="10840" max="10840" width="13.453125" style="13" customWidth="1"/>
    <col min="10841" max="10841" width="0.54296875" style="13" customWidth="1"/>
    <col min="10842" max="10842" width="13.453125" style="13" customWidth="1"/>
    <col min="10843" max="10844" width="9.453125" style="13"/>
    <col min="10845" max="10845" width="14.54296875" style="13" bestFit="1" customWidth="1"/>
    <col min="10846" max="10846" width="18" style="13" bestFit="1" customWidth="1"/>
    <col min="10847" max="10847" width="9.453125" style="13"/>
    <col min="10848" max="10848" width="13.54296875" style="13" bestFit="1" customWidth="1"/>
    <col min="10849" max="10849" width="16.54296875" style="13" bestFit="1" customWidth="1"/>
    <col min="10850" max="11088" width="9.453125" style="13"/>
    <col min="11089" max="11089" width="37.453125" style="13" customWidth="1"/>
    <col min="11090" max="11090" width="5.453125" style="13" customWidth="1"/>
    <col min="11091" max="11091" width="0.54296875" style="13" customWidth="1"/>
    <col min="11092" max="11092" width="13.453125" style="13" customWidth="1"/>
    <col min="11093" max="11093" width="0.54296875" style="13" customWidth="1"/>
    <col min="11094" max="11094" width="13.453125" style="13" customWidth="1"/>
    <col min="11095" max="11095" width="0.54296875" style="13" customWidth="1"/>
    <col min="11096" max="11096" width="13.453125" style="13" customWidth="1"/>
    <col min="11097" max="11097" width="0.54296875" style="13" customWidth="1"/>
    <col min="11098" max="11098" width="13.453125" style="13" customWidth="1"/>
    <col min="11099" max="11100" width="9.453125" style="13"/>
    <col min="11101" max="11101" width="14.54296875" style="13" bestFit="1" customWidth="1"/>
    <col min="11102" max="11102" width="18" style="13" bestFit="1" customWidth="1"/>
    <col min="11103" max="11103" width="9.453125" style="13"/>
    <col min="11104" max="11104" width="13.54296875" style="13" bestFit="1" customWidth="1"/>
    <col min="11105" max="11105" width="16.54296875" style="13" bestFit="1" customWidth="1"/>
    <col min="11106" max="11344" width="9.453125" style="13"/>
    <col min="11345" max="11345" width="37.453125" style="13" customWidth="1"/>
    <col min="11346" max="11346" width="5.453125" style="13" customWidth="1"/>
    <col min="11347" max="11347" width="0.54296875" style="13" customWidth="1"/>
    <col min="11348" max="11348" width="13.453125" style="13" customWidth="1"/>
    <col min="11349" max="11349" width="0.54296875" style="13" customWidth="1"/>
    <col min="11350" max="11350" width="13.453125" style="13" customWidth="1"/>
    <col min="11351" max="11351" width="0.54296875" style="13" customWidth="1"/>
    <col min="11352" max="11352" width="13.453125" style="13" customWidth="1"/>
    <col min="11353" max="11353" width="0.54296875" style="13" customWidth="1"/>
    <col min="11354" max="11354" width="13.453125" style="13" customWidth="1"/>
    <col min="11355" max="11356" width="9.453125" style="13"/>
    <col min="11357" max="11357" width="14.54296875" style="13" bestFit="1" customWidth="1"/>
    <col min="11358" max="11358" width="18" style="13" bestFit="1" customWidth="1"/>
    <col min="11359" max="11359" width="9.453125" style="13"/>
    <col min="11360" max="11360" width="13.54296875" style="13" bestFit="1" customWidth="1"/>
    <col min="11361" max="11361" width="16.54296875" style="13" bestFit="1" customWidth="1"/>
    <col min="11362" max="11600" width="9.453125" style="13"/>
    <col min="11601" max="11601" width="37.453125" style="13" customWidth="1"/>
    <col min="11602" max="11602" width="5.453125" style="13" customWidth="1"/>
    <col min="11603" max="11603" width="0.54296875" style="13" customWidth="1"/>
    <col min="11604" max="11604" width="13.453125" style="13" customWidth="1"/>
    <col min="11605" max="11605" width="0.54296875" style="13" customWidth="1"/>
    <col min="11606" max="11606" width="13.453125" style="13" customWidth="1"/>
    <col min="11607" max="11607" width="0.54296875" style="13" customWidth="1"/>
    <col min="11608" max="11608" width="13.453125" style="13" customWidth="1"/>
    <col min="11609" max="11609" width="0.54296875" style="13" customWidth="1"/>
    <col min="11610" max="11610" width="13.453125" style="13" customWidth="1"/>
    <col min="11611" max="11612" width="9.453125" style="13"/>
    <col min="11613" max="11613" width="14.54296875" style="13" bestFit="1" customWidth="1"/>
    <col min="11614" max="11614" width="18" style="13" bestFit="1" customWidth="1"/>
    <col min="11615" max="11615" width="9.453125" style="13"/>
    <col min="11616" max="11616" width="13.54296875" style="13" bestFit="1" customWidth="1"/>
    <col min="11617" max="11617" width="16.54296875" style="13" bestFit="1" customWidth="1"/>
    <col min="11618" max="11856" width="9.453125" style="13"/>
    <col min="11857" max="11857" width="37.453125" style="13" customWidth="1"/>
    <col min="11858" max="11858" width="5.453125" style="13" customWidth="1"/>
    <col min="11859" max="11859" width="0.54296875" style="13" customWidth="1"/>
    <col min="11860" max="11860" width="13.453125" style="13" customWidth="1"/>
    <col min="11861" max="11861" width="0.54296875" style="13" customWidth="1"/>
    <col min="11862" max="11862" width="13.453125" style="13" customWidth="1"/>
    <col min="11863" max="11863" width="0.54296875" style="13" customWidth="1"/>
    <col min="11864" max="11864" width="13.453125" style="13" customWidth="1"/>
    <col min="11865" max="11865" width="0.54296875" style="13" customWidth="1"/>
    <col min="11866" max="11866" width="13.453125" style="13" customWidth="1"/>
    <col min="11867" max="11868" width="9.453125" style="13"/>
    <col min="11869" max="11869" width="14.54296875" style="13" bestFit="1" customWidth="1"/>
    <col min="11870" max="11870" width="18" style="13" bestFit="1" customWidth="1"/>
    <col min="11871" max="11871" width="9.453125" style="13"/>
    <col min="11872" max="11872" width="13.54296875" style="13" bestFit="1" customWidth="1"/>
    <col min="11873" max="11873" width="16.54296875" style="13" bestFit="1" customWidth="1"/>
    <col min="11874" max="12112" width="9.453125" style="13"/>
    <col min="12113" max="12113" width="37.453125" style="13" customWidth="1"/>
    <col min="12114" max="12114" width="5.453125" style="13" customWidth="1"/>
    <col min="12115" max="12115" width="0.54296875" style="13" customWidth="1"/>
    <col min="12116" max="12116" width="13.453125" style="13" customWidth="1"/>
    <col min="12117" max="12117" width="0.54296875" style="13" customWidth="1"/>
    <col min="12118" max="12118" width="13.453125" style="13" customWidth="1"/>
    <col min="12119" max="12119" width="0.54296875" style="13" customWidth="1"/>
    <col min="12120" max="12120" width="13.453125" style="13" customWidth="1"/>
    <col min="12121" max="12121" width="0.54296875" style="13" customWidth="1"/>
    <col min="12122" max="12122" width="13.453125" style="13" customWidth="1"/>
    <col min="12123" max="12124" width="9.453125" style="13"/>
    <col min="12125" max="12125" width="14.54296875" style="13" bestFit="1" customWidth="1"/>
    <col min="12126" max="12126" width="18" style="13" bestFit="1" customWidth="1"/>
    <col min="12127" max="12127" width="9.453125" style="13"/>
    <col min="12128" max="12128" width="13.54296875" style="13" bestFit="1" customWidth="1"/>
    <col min="12129" max="12129" width="16.54296875" style="13" bestFit="1" customWidth="1"/>
    <col min="12130" max="12368" width="9.453125" style="13"/>
    <col min="12369" max="12369" width="37.453125" style="13" customWidth="1"/>
    <col min="12370" max="12370" width="5.453125" style="13" customWidth="1"/>
    <col min="12371" max="12371" width="0.54296875" style="13" customWidth="1"/>
    <col min="12372" max="12372" width="13.453125" style="13" customWidth="1"/>
    <col min="12373" max="12373" width="0.54296875" style="13" customWidth="1"/>
    <col min="12374" max="12374" width="13.453125" style="13" customWidth="1"/>
    <col min="12375" max="12375" width="0.54296875" style="13" customWidth="1"/>
    <col min="12376" max="12376" width="13.453125" style="13" customWidth="1"/>
    <col min="12377" max="12377" width="0.54296875" style="13" customWidth="1"/>
    <col min="12378" max="12378" width="13.453125" style="13" customWidth="1"/>
    <col min="12379" max="12380" width="9.453125" style="13"/>
    <col min="12381" max="12381" width="14.54296875" style="13" bestFit="1" customWidth="1"/>
    <col min="12382" max="12382" width="18" style="13" bestFit="1" customWidth="1"/>
    <col min="12383" max="12383" width="9.453125" style="13"/>
    <col min="12384" max="12384" width="13.54296875" style="13" bestFit="1" customWidth="1"/>
    <col min="12385" max="12385" width="16.54296875" style="13" bestFit="1" customWidth="1"/>
    <col min="12386" max="12624" width="9.453125" style="13"/>
    <col min="12625" max="12625" width="37.453125" style="13" customWidth="1"/>
    <col min="12626" max="12626" width="5.453125" style="13" customWidth="1"/>
    <col min="12627" max="12627" width="0.54296875" style="13" customWidth="1"/>
    <col min="12628" max="12628" width="13.453125" style="13" customWidth="1"/>
    <col min="12629" max="12629" width="0.54296875" style="13" customWidth="1"/>
    <col min="12630" max="12630" width="13.453125" style="13" customWidth="1"/>
    <col min="12631" max="12631" width="0.54296875" style="13" customWidth="1"/>
    <col min="12632" max="12632" width="13.453125" style="13" customWidth="1"/>
    <col min="12633" max="12633" width="0.54296875" style="13" customWidth="1"/>
    <col min="12634" max="12634" width="13.453125" style="13" customWidth="1"/>
    <col min="12635" max="12636" width="9.453125" style="13"/>
    <col min="12637" max="12637" width="14.54296875" style="13" bestFit="1" customWidth="1"/>
    <col min="12638" max="12638" width="18" style="13" bestFit="1" customWidth="1"/>
    <col min="12639" max="12639" width="9.453125" style="13"/>
    <col min="12640" max="12640" width="13.54296875" style="13" bestFit="1" customWidth="1"/>
    <col min="12641" max="12641" width="16.54296875" style="13" bestFit="1" customWidth="1"/>
    <col min="12642" max="12880" width="9.453125" style="13"/>
    <col min="12881" max="12881" width="37.453125" style="13" customWidth="1"/>
    <col min="12882" max="12882" width="5.453125" style="13" customWidth="1"/>
    <col min="12883" max="12883" width="0.54296875" style="13" customWidth="1"/>
    <col min="12884" max="12884" width="13.453125" style="13" customWidth="1"/>
    <col min="12885" max="12885" width="0.54296875" style="13" customWidth="1"/>
    <col min="12886" max="12886" width="13.453125" style="13" customWidth="1"/>
    <col min="12887" max="12887" width="0.54296875" style="13" customWidth="1"/>
    <col min="12888" max="12888" width="13.453125" style="13" customWidth="1"/>
    <col min="12889" max="12889" width="0.54296875" style="13" customWidth="1"/>
    <col min="12890" max="12890" width="13.453125" style="13" customWidth="1"/>
    <col min="12891" max="12892" width="9.453125" style="13"/>
    <col min="12893" max="12893" width="14.54296875" style="13" bestFit="1" customWidth="1"/>
    <col min="12894" max="12894" width="18" style="13" bestFit="1" customWidth="1"/>
    <col min="12895" max="12895" width="9.453125" style="13"/>
    <col min="12896" max="12896" width="13.54296875" style="13" bestFit="1" customWidth="1"/>
    <col min="12897" max="12897" width="16.54296875" style="13" bestFit="1" customWidth="1"/>
    <col min="12898" max="13136" width="9.453125" style="13"/>
    <col min="13137" max="13137" width="37.453125" style="13" customWidth="1"/>
    <col min="13138" max="13138" width="5.453125" style="13" customWidth="1"/>
    <col min="13139" max="13139" width="0.54296875" style="13" customWidth="1"/>
    <col min="13140" max="13140" width="13.453125" style="13" customWidth="1"/>
    <col min="13141" max="13141" width="0.54296875" style="13" customWidth="1"/>
    <col min="13142" max="13142" width="13.453125" style="13" customWidth="1"/>
    <col min="13143" max="13143" width="0.54296875" style="13" customWidth="1"/>
    <col min="13144" max="13144" width="13.453125" style="13" customWidth="1"/>
    <col min="13145" max="13145" width="0.54296875" style="13" customWidth="1"/>
    <col min="13146" max="13146" width="13.453125" style="13" customWidth="1"/>
    <col min="13147" max="13148" width="9.453125" style="13"/>
    <col min="13149" max="13149" width="14.54296875" style="13" bestFit="1" customWidth="1"/>
    <col min="13150" max="13150" width="18" style="13" bestFit="1" customWidth="1"/>
    <col min="13151" max="13151" width="9.453125" style="13"/>
    <col min="13152" max="13152" width="13.54296875" style="13" bestFit="1" customWidth="1"/>
    <col min="13153" max="13153" width="16.54296875" style="13" bestFit="1" customWidth="1"/>
    <col min="13154" max="16384" width="9.453125" style="13"/>
  </cols>
  <sheetData>
    <row r="1" spans="1:10" s="6" customFormat="1" ht="16.5" customHeight="1" x14ac:dyDescent="0.35">
      <c r="A1" s="41" t="s">
        <v>0</v>
      </c>
      <c r="B1" s="42"/>
      <c r="C1" s="42"/>
      <c r="D1" s="43"/>
      <c r="E1" s="43"/>
      <c r="F1" s="43"/>
      <c r="G1" s="43"/>
      <c r="H1" s="44"/>
      <c r="I1" s="45"/>
      <c r="J1" s="44"/>
    </row>
    <row r="2" spans="1:10" s="6" customFormat="1" ht="16.5" customHeight="1" x14ac:dyDescent="0.35">
      <c r="A2" s="41" t="s">
        <v>92</v>
      </c>
      <c r="B2" s="42"/>
      <c r="C2" s="42"/>
      <c r="D2" s="43"/>
      <c r="E2" s="43"/>
      <c r="F2" s="43"/>
      <c r="G2" s="43"/>
      <c r="H2" s="45"/>
      <c r="I2" s="45"/>
      <c r="J2" s="45"/>
    </row>
    <row r="3" spans="1:10" ht="16.5" customHeight="1" x14ac:dyDescent="0.35">
      <c r="A3" s="46" t="s">
        <v>139</v>
      </c>
      <c r="B3" s="47"/>
      <c r="C3" s="47"/>
      <c r="D3" s="48"/>
      <c r="E3" s="48"/>
      <c r="F3" s="48"/>
      <c r="G3" s="48"/>
      <c r="H3" s="48"/>
      <c r="I3" s="48"/>
      <c r="J3" s="48"/>
    </row>
    <row r="4" spans="1:10" ht="15" customHeight="1" x14ac:dyDescent="0.35">
      <c r="A4" s="41"/>
      <c r="B4" s="42"/>
      <c r="C4" s="42"/>
      <c r="D4" s="43"/>
      <c r="E4" s="43"/>
      <c r="F4" s="43"/>
      <c r="G4" s="43"/>
      <c r="H4" s="43"/>
      <c r="I4" s="43"/>
      <c r="J4" s="43"/>
    </row>
    <row r="5" spans="1:10" ht="15" customHeight="1" x14ac:dyDescent="0.35">
      <c r="A5" s="41"/>
      <c r="B5" s="42"/>
      <c r="C5" s="42"/>
      <c r="D5" s="43"/>
      <c r="E5" s="43"/>
      <c r="F5" s="43"/>
      <c r="G5" s="43"/>
      <c r="H5" s="43"/>
      <c r="I5" s="43"/>
      <c r="J5" s="43"/>
    </row>
    <row r="6" spans="1:10" ht="15.65" customHeight="1" x14ac:dyDescent="0.35">
      <c r="A6" s="41"/>
      <c r="B6" s="42"/>
      <c r="C6" s="42"/>
      <c r="D6" s="169" t="s">
        <v>3</v>
      </c>
      <c r="E6" s="169"/>
      <c r="F6" s="169"/>
      <c r="G6" s="43"/>
      <c r="H6" s="169" t="s">
        <v>4</v>
      </c>
      <c r="I6" s="169"/>
      <c r="J6" s="169"/>
    </row>
    <row r="7" spans="1:10" ht="15.65" customHeight="1" x14ac:dyDescent="0.35">
      <c r="A7" s="50"/>
      <c r="B7" s="51"/>
      <c r="C7" s="51"/>
      <c r="D7" s="167" t="s">
        <v>5</v>
      </c>
      <c r="E7" s="167"/>
      <c r="F7" s="167"/>
      <c r="G7" s="49"/>
      <c r="H7" s="167" t="s">
        <v>5</v>
      </c>
      <c r="I7" s="167"/>
      <c r="J7" s="167"/>
    </row>
    <row r="8" spans="1:10" ht="15.65" customHeight="1" x14ac:dyDescent="0.35">
      <c r="B8" s="52"/>
      <c r="C8" s="52"/>
      <c r="D8" s="15" t="s">
        <v>10</v>
      </c>
      <c r="E8" s="15"/>
      <c r="F8" s="15" t="s">
        <v>11</v>
      </c>
      <c r="G8" s="15"/>
      <c r="H8" s="15" t="s">
        <v>10</v>
      </c>
      <c r="I8" s="15"/>
      <c r="J8" s="15" t="s">
        <v>11</v>
      </c>
    </row>
    <row r="9" spans="1:10" ht="15.65" customHeight="1" x14ac:dyDescent="0.35">
      <c r="A9" s="50"/>
      <c r="B9" s="53" t="s">
        <v>12</v>
      </c>
      <c r="C9" s="51"/>
      <c r="D9" s="48" t="s">
        <v>13</v>
      </c>
      <c r="E9" s="43"/>
      <c r="F9" s="48" t="s">
        <v>13</v>
      </c>
      <c r="G9" s="43"/>
      <c r="H9" s="48" t="s">
        <v>13</v>
      </c>
      <c r="I9" s="43"/>
      <c r="J9" s="48" t="s">
        <v>13</v>
      </c>
    </row>
    <row r="10" spans="1:10" ht="8.15" customHeight="1" x14ac:dyDescent="0.35">
      <c r="A10" s="50"/>
      <c r="B10" s="51"/>
      <c r="C10" s="51"/>
      <c r="D10" s="43"/>
      <c r="E10" s="43"/>
      <c r="F10" s="43"/>
      <c r="G10" s="43"/>
      <c r="H10" s="43"/>
      <c r="I10" s="43"/>
      <c r="J10" s="43"/>
    </row>
    <row r="11" spans="1:10" ht="15.65" customHeight="1" x14ac:dyDescent="0.35">
      <c r="A11" s="54" t="s">
        <v>94</v>
      </c>
      <c r="B11" s="55">
        <v>7</v>
      </c>
      <c r="C11" s="55"/>
      <c r="E11" s="57"/>
      <c r="G11" s="57"/>
      <c r="I11" s="57"/>
    </row>
    <row r="12" spans="1:10" ht="8.15" customHeight="1" x14ac:dyDescent="0.35">
      <c r="A12" s="54"/>
      <c r="B12" s="55"/>
      <c r="C12" s="55"/>
      <c r="E12" s="57"/>
      <c r="G12" s="57"/>
      <c r="I12" s="57"/>
    </row>
    <row r="13" spans="1:10" ht="15.65" customHeight="1" x14ac:dyDescent="0.35">
      <c r="A13" s="28" t="s">
        <v>95</v>
      </c>
      <c r="B13" s="55"/>
      <c r="C13" s="13"/>
      <c r="D13" s="56">
        <v>89368936</v>
      </c>
      <c r="E13" s="57"/>
      <c r="F13" s="56">
        <v>91867115</v>
      </c>
      <c r="G13" s="57"/>
      <c r="H13" s="56">
        <v>589396</v>
      </c>
      <c r="I13" s="57"/>
      <c r="J13" s="56">
        <v>552064</v>
      </c>
    </row>
    <row r="14" spans="1:10" ht="15.65" customHeight="1" x14ac:dyDescent="0.35">
      <c r="A14" s="58" t="s">
        <v>96</v>
      </c>
      <c r="B14" s="55"/>
      <c r="C14" s="55"/>
      <c r="D14" s="56">
        <v>5659446</v>
      </c>
      <c r="E14" s="57"/>
      <c r="F14" s="56">
        <v>6379394</v>
      </c>
      <c r="G14" s="57"/>
      <c r="H14" s="56">
        <v>0</v>
      </c>
      <c r="I14" s="57"/>
      <c r="J14" s="56">
        <v>0</v>
      </c>
    </row>
    <row r="15" spans="1:10" ht="15.65" customHeight="1" x14ac:dyDescent="0.35">
      <c r="A15" s="58" t="s">
        <v>97</v>
      </c>
      <c r="B15" s="55"/>
      <c r="C15" s="55"/>
      <c r="D15" s="56">
        <v>22984856</v>
      </c>
      <c r="E15" s="57"/>
      <c r="F15" s="56">
        <v>22616351</v>
      </c>
      <c r="G15" s="57"/>
      <c r="H15" s="56">
        <v>0</v>
      </c>
      <c r="I15" s="57"/>
      <c r="J15" s="56">
        <v>0</v>
      </c>
    </row>
    <row r="16" spans="1:10" ht="15.65" customHeight="1" x14ac:dyDescent="0.35">
      <c r="A16" s="58" t="s">
        <v>98</v>
      </c>
      <c r="B16" s="55"/>
      <c r="C16" s="55"/>
      <c r="D16" s="56">
        <v>514</v>
      </c>
      <c r="E16" s="57"/>
      <c r="F16" s="56">
        <v>28554</v>
      </c>
      <c r="G16" s="57"/>
      <c r="H16" s="56">
        <v>139173</v>
      </c>
      <c r="I16" s="57"/>
      <c r="J16" s="56">
        <v>157677</v>
      </c>
    </row>
    <row r="17" spans="1:10" ht="15.65" customHeight="1" x14ac:dyDescent="0.35">
      <c r="A17" s="58" t="s">
        <v>99</v>
      </c>
      <c r="B17" s="55"/>
      <c r="C17" s="55"/>
      <c r="D17" s="56">
        <v>713445</v>
      </c>
      <c r="E17" s="57"/>
      <c r="F17" s="56">
        <v>969598</v>
      </c>
      <c r="G17" s="57"/>
      <c r="H17" s="56">
        <v>4999328</v>
      </c>
      <c r="I17" s="57"/>
      <c r="J17" s="56">
        <v>5572519</v>
      </c>
    </row>
    <row r="18" spans="1:10" ht="15.65" customHeight="1" x14ac:dyDescent="0.35">
      <c r="A18" s="58" t="s">
        <v>100</v>
      </c>
      <c r="B18" s="55"/>
      <c r="C18" s="55"/>
      <c r="D18" s="59">
        <v>3211768</v>
      </c>
      <c r="E18" s="57"/>
      <c r="F18" s="59">
        <v>1872961</v>
      </c>
      <c r="G18" s="57"/>
      <c r="H18" s="59">
        <v>138370</v>
      </c>
      <c r="I18" s="57"/>
      <c r="J18" s="59">
        <v>151134</v>
      </c>
    </row>
    <row r="19" spans="1:10" ht="8.15" customHeight="1" x14ac:dyDescent="0.35">
      <c r="A19" s="54"/>
      <c r="B19" s="55"/>
      <c r="C19" s="55"/>
      <c r="E19" s="57"/>
      <c r="G19" s="57"/>
      <c r="I19" s="57"/>
    </row>
    <row r="20" spans="1:10" ht="15.65" customHeight="1" x14ac:dyDescent="0.35">
      <c r="A20" s="41" t="s">
        <v>101</v>
      </c>
      <c r="B20" s="55"/>
      <c r="C20" s="55"/>
      <c r="D20" s="59">
        <f>SUM(D13:D18)</f>
        <v>121938965</v>
      </c>
      <c r="E20" s="57"/>
      <c r="F20" s="59">
        <f>SUM(F13:F18)</f>
        <v>123733973</v>
      </c>
      <c r="G20" s="57"/>
      <c r="H20" s="59">
        <f>SUM(H13:H18)</f>
        <v>5866267</v>
      </c>
      <c r="I20" s="57"/>
      <c r="J20" s="59">
        <f>SUM(J13:J18)</f>
        <v>6433394</v>
      </c>
    </row>
    <row r="21" spans="1:10" ht="8.15" customHeight="1" x14ac:dyDescent="0.35">
      <c r="A21" s="41"/>
      <c r="C21" s="55"/>
      <c r="E21" s="57"/>
      <c r="G21" s="57"/>
      <c r="I21" s="57"/>
    </row>
    <row r="22" spans="1:10" ht="15.65" customHeight="1" x14ac:dyDescent="0.35">
      <c r="A22" s="50" t="s">
        <v>102</v>
      </c>
      <c r="B22" s="55"/>
      <c r="C22" s="55"/>
      <c r="E22" s="57"/>
      <c r="G22" s="57"/>
      <c r="I22" s="57"/>
    </row>
    <row r="23" spans="1:10" ht="8.15" customHeight="1" x14ac:dyDescent="0.35">
      <c r="A23" s="54"/>
      <c r="B23" s="55"/>
      <c r="C23" s="55"/>
      <c r="E23" s="57"/>
      <c r="G23" s="57"/>
      <c r="I23" s="57"/>
    </row>
    <row r="24" spans="1:10" ht="15.65" customHeight="1" x14ac:dyDescent="0.35">
      <c r="A24" s="58" t="s">
        <v>103</v>
      </c>
      <c r="B24" s="55"/>
      <c r="C24" s="55"/>
      <c r="D24" s="56">
        <v>56374641</v>
      </c>
      <c r="E24" s="57"/>
      <c r="F24" s="56">
        <v>57337854</v>
      </c>
      <c r="G24" s="57"/>
      <c r="H24" s="56">
        <v>204237</v>
      </c>
      <c r="I24" s="57"/>
      <c r="J24" s="56">
        <v>187690</v>
      </c>
    </row>
    <row r="25" spans="1:10" ht="15.65" customHeight="1" x14ac:dyDescent="0.35">
      <c r="A25" s="58" t="s">
        <v>104</v>
      </c>
      <c r="B25" s="55"/>
      <c r="C25" s="55"/>
      <c r="D25" s="56">
        <v>3058806</v>
      </c>
      <c r="E25" s="57"/>
      <c r="F25" s="56">
        <v>3579219</v>
      </c>
      <c r="G25" s="57"/>
      <c r="H25" s="56">
        <v>0</v>
      </c>
      <c r="I25" s="57"/>
      <c r="J25" s="56">
        <v>0</v>
      </c>
    </row>
    <row r="26" spans="1:10" ht="15.65" customHeight="1" x14ac:dyDescent="0.35">
      <c r="A26" s="58" t="s">
        <v>105</v>
      </c>
      <c r="B26" s="55"/>
      <c r="C26" s="55"/>
      <c r="E26" s="57"/>
      <c r="G26" s="13"/>
      <c r="H26" s="13"/>
      <c r="I26" s="13"/>
      <c r="J26" s="13"/>
    </row>
    <row r="27" spans="1:10" ht="15.65" customHeight="1" x14ac:dyDescent="0.35">
      <c r="A27" s="60" t="s">
        <v>106</v>
      </c>
      <c r="B27" s="55"/>
      <c r="C27" s="55"/>
      <c r="D27" s="56">
        <v>7692445</v>
      </c>
      <c r="E27" s="57"/>
      <c r="F27" s="56">
        <v>6952416</v>
      </c>
      <c r="G27" s="57"/>
      <c r="H27" s="56">
        <v>0</v>
      </c>
      <c r="I27" s="57"/>
      <c r="J27" s="56">
        <v>0</v>
      </c>
    </row>
    <row r="28" spans="1:10" ht="15.65" customHeight="1" x14ac:dyDescent="0.35">
      <c r="A28" s="28" t="s">
        <v>107</v>
      </c>
      <c r="B28" s="55"/>
      <c r="C28" s="55"/>
      <c r="D28" s="56">
        <v>21043434</v>
      </c>
      <c r="E28" s="57"/>
      <c r="F28" s="56">
        <v>21116126</v>
      </c>
      <c r="G28" s="57"/>
      <c r="H28" s="56">
        <v>89844</v>
      </c>
      <c r="I28" s="57"/>
      <c r="J28" s="56">
        <v>110207</v>
      </c>
    </row>
    <row r="29" spans="1:10" ht="15.65" customHeight="1" x14ac:dyDescent="0.35">
      <c r="A29" s="28" t="s">
        <v>108</v>
      </c>
      <c r="B29" s="55"/>
      <c r="C29" s="55"/>
      <c r="D29" s="56">
        <v>17132833</v>
      </c>
      <c r="E29" s="57"/>
      <c r="F29" s="56">
        <v>17275635</v>
      </c>
      <c r="G29" s="57"/>
      <c r="H29" s="56">
        <v>661362</v>
      </c>
      <c r="I29" s="57"/>
      <c r="J29" s="56">
        <v>770710</v>
      </c>
    </row>
    <row r="30" spans="1:10" ht="15.65" customHeight="1" x14ac:dyDescent="0.35">
      <c r="A30" s="28" t="s">
        <v>109</v>
      </c>
      <c r="B30" s="55"/>
      <c r="C30" s="55"/>
      <c r="D30" s="56">
        <v>871227</v>
      </c>
      <c r="E30" s="57"/>
      <c r="F30" s="56">
        <v>1895352</v>
      </c>
      <c r="G30" s="57"/>
      <c r="H30" s="57">
        <v>1057614</v>
      </c>
      <c r="I30" s="57"/>
      <c r="J30" s="57">
        <v>1585542</v>
      </c>
    </row>
    <row r="31" spans="1:10" ht="15.65" customHeight="1" x14ac:dyDescent="0.35">
      <c r="A31" s="28" t="s">
        <v>110</v>
      </c>
      <c r="B31" s="55"/>
      <c r="C31" s="55"/>
      <c r="D31" s="59">
        <v>7374714</v>
      </c>
      <c r="E31" s="57"/>
      <c r="F31" s="59">
        <v>9118639</v>
      </c>
      <c r="G31" s="57"/>
      <c r="H31" s="59">
        <v>2644744</v>
      </c>
      <c r="I31" s="57"/>
      <c r="J31" s="59">
        <v>3828101</v>
      </c>
    </row>
    <row r="32" spans="1:10" ht="8.15" customHeight="1" x14ac:dyDescent="0.35">
      <c r="A32" s="54"/>
      <c r="B32" s="55"/>
      <c r="C32" s="55"/>
      <c r="E32" s="57"/>
      <c r="G32" s="57"/>
      <c r="I32" s="57"/>
    </row>
    <row r="33" spans="1:10" ht="15.65" customHeight="1" x14ac:dyDescent="0.35">
      <c r="A33" s="50" t="s">
        <v>111</v>
      </c>
      <c r="B33" s="55"/>
      <c r="C33" s="55"/>
      <c r="D33" s="59">
        <f>SUM(D24:D31)</f>
        <v>113548100</v>
      </c>
      <c r="E33" s="57"/>
      <c r="F33" s="59">
        <f>SUM(F24:F31)</f>
        <v>117275241</v>
      </c>
      <c r="G33" s="57"/>
      <c r="H33" s="59">
        <f>SUM(H24:H31)</f>
        <v>4657801</v>
      </c>
      <c r="I33" s="57"/>
      <c r="J33" s="59">
        <f>SUM(J24:J31)</f>
        <v>6482250</v>
      </c>
    </row>
    <row r="34" spans="1:10" ht="8.15" customHeight="1" x14ac:dyDescent="0.35">
      <c r="A34" s="41"/>
      <c r="C34" s="55"/>
      <c r="E34" s="57"/>
      <c r="G34" s="57"/>
      <c r="I34" s="57"/>
    </row>
    <row r="35" spans="1:10" ht="15.65" customHeight="1" x14ac:dyDescent="0.35">
      <c r="A35" s="41" t="s">
        <v>112</v>
      </c>
      <c r="B35" s="55"/>
      <c r="C35" s="55"/>
      <c r="D35" s="56">
        <f>D20-D33</f>
        <v>8390865</v>
      </c>
      <c r="E35" s="57"/>
      <c r="F35" s="56">
        <f>F20-F33</f>
        <v>6458732</v>
      </c>
      <c r="G35" s="57"/>
      <c r="H35" s="56">
        <f>H20-H33</f>
        <v>1208466</v>
      </c>
      <c r="I35" s="57"/>
      <c r="J35" s="56">
        <f>J20-J33</f>
        <v>-48856</v>
      </c>
    </row>
    <row r="36" spans="1:10" ht="8.15" customHeight="1" x14ac:dyDescent="0.35">
      <c r="A36" s="54"/>
      <c r="B36" s="55"/>
      <c r="C36" s="55"/>
      <c r="E36" s="57"/>
      <c r="G36" s="57"/>
      <c r="I36" s="57"/>
    </row>
    <row r="37" spans="1:10" ht="15.65" customHeight="1" x14ac:dyDescent="0.35">
      <c r="A37" s="58" t="s">
        <v>113</v>
      </c>
      <c r="B37" s="55"/>
      <c r="C37" s="55"/>
      <c r="D37" s="61"/>
      <c r="E37" s="61"/>
      <c r="F37" s="61"/>
      <c r="G37" s="61"/>
      <c r="H37" s="61"/>
      <c r="I37" s="61"/>
      <c r="J37" s="61"/>
    </row>
    <row r="38" spans="1:10" ht="15.65" customHeight="1" x14ac:dyDescent="0.35">
      <c r="A38" s="60" t="s">
        <v>114</v>
      </c>
      <c r="B38" s="55"/>
      <c r="C38" s="55"/>
      <c r="D38" s="59">
        <v>994045</v>
      </c>
      <c r="E38" s="57"/>
      <c r="F38" s="59">
        <v>738796</v>
      </c>
      <c r="G38" s="57"/>
      <c r="H38" s="59">
        <v>0</v>
      </c>
      <c r="I38" s="57"/>
      <c r="J38" s="59">
        <v>0</v>
      </c>
    </row>
    <row r="39" spans="1:10" ht="8.15" customHeight="1" x14ac:dyDescent="0.35">
      <c r="A39" s="58"/>
      <c r="C39" s="55"/>
      <c r="E39" s="57"/>
      <c r="G39" s="57"/>
      <c r="I39" s="57"/>
    </row>
    <row r="40" spans="1:10" ht="15.65" customHeight="1" x14ac:dyDescent="0.35">
      <c r="A40" s="41" t="s">
        <v>115</v>
      </c>
      <c r="C40" s="55"/>
      <c r="D40" s="56">
        <f>SUM(D35:D38)</f>
        <v>9384910</v>
      </c>
      <c r="E40" s="57"/>
      <c r="F40" s="56">
        <f>SUM(F35:F38)</f>
        <v>7197528</v>
      </c>
      <c r="G40" s="57"/>
      <c r="H40" s="56">
        <f>SUM(H35:H38)</f>
        <v>1208466</v>
      </c>
      <c r="I40" s="57"/>
      <c r="J40" s="56">
        <f>SUM(J35:J38)</f>
        <v>-48856</v>
      </c>
    </row>
    <row r="41" spans="1:10" ht="15.65" customHeight="1" x14ac:dyDescent="0.35">
      <c r="A41" s="28" t="s">
        <v>116</v>
      </c>
      <c r="B41" s="55"/>
      <c r="C41" s="55"/>
      <c r="D41" s="59">
        <v>-2782872</v>
      </c>
      <c r="E41" s="57"/>
      <c r="F41" s="59">
        <v>-2516135</v>
      </c>
      <c r="G41" s="57"/>
      <c r="H41" s="59">
        <v>72274</v>
      </c>
      <c r="I41" s="57"/>
      <c r="J41" s="59">
        <v>-30657</v>
      </c>
    </row>
    <row r="42" spans="1:10" ht="8.15" customHeight="1" x14ac:dyDescent="0.35">
      <c r="A42" s="54"/>
      <c r="B42" s="55"/>
      <c r="C42" s="55"/>
      <c r="E42" s="57"/>
      <c r="G42" s="57"/>
      <c r="I42" s="57"/>
    </row>
    <row r="43" spans="1:10" ht="15.65" customHeight="1" thickBot="1" x14ac:dyDescent="0.4">
      <c r="A43" s="62" t="s">
        <v>117</v>
      </c>
      <c r="B43" s="55"/>
      <c r="C43" s="55"/>
      <c r="D43" s="63">
        <f>SUM(D40:D41)</f>
        <v>6602038</v>
      </c>
      <c r="E43" s="57"/>
      <c r="F43" s="63">
        <f>SUM(F40:F41)</f>
        <v>4681393</v>
      </c>
      <c r="G43" s="57"/>
      <c r="H43" s="63">
        <f>SUM(H40:H41)</f>
        <v>1280740</v>
      </c>
      <c r="I43" s="57"/>
      <c r="J43" s="63">
        <f>SUM(J40:J41)</f>
        <v>-79513</v>
      </c>
    </row>
    <row r="44" spans="1:10" ht="8.15" customHeight="1" thickTop="1" x14ac:dyDescent="0.35">
      <c r="A44" s="62"/>
      <c r="B44" s="55"/>
      <c r="C44" s="55"/>
      <c r="D44" s="57"/>
      <c r="E44" s="57"/>
      <c r="F44" s="57"/>
      <c r="G44" s="57"/>
      <c r="H44" s="57"/>
      <c r="I44" s="57"/>
      <c r="J44" s="57"/>
    </row>
    <row r="45" spans="1:10" ht="15.65" customHeight="1" x14ac:dyDescent="0.35">
      <c r="A45" s="50" t="s">
        <v>118</v>
      </c>
      <c r="B45" s="55"/>
      <c r="C45" s="55"/>
      <c r="D45" s="57"/>
      <c r="E45" s="57"/>
      <c r="F45" s="57"/>
      <c r="G45" s="57"/>
      <c r="H45" s="57"/>
      <c r="I45" s="57"/>
      <c r="J45" s="57"/>
    </row>
    <row r="46" spans="1:10" ht="15.65" customHeight="1" x14ac:dyDescent="0.35">
      <c r="A46" s="60" t="s">
        <v>119</v>
      </c>
      <c r="B46" s="55"/>
      <c r="C46" s="55"/>
      <c r="D46" s="64">
        <f>D49-D47</f>
        <v>6055850</v>
      </c>
      <c r="E46" s="57"/>
      <c r="F46" s="64">
        <f>F49-F47</f>
        <v>4118692</v>
      </c>
      <c r="G46" s="57"/>
      <c r="H46" s="64">
        <f>H49-H47</f>
        <v>1280740</v>
      </c>
      <c r="I46" s="57"/>
      <c r="J46" s="64">
        <f>J49-J47</f>
        <v>-79513</v>
      </c>
    </row>
    <row r="47" spans="1:10" ht="15.65" customHeight="1" x14ac:dyDescent="0.35">
      <c r="A47" s="60" t="s">
        <v>89</v>
      </c>
      <c r="B47" s="55"/>
      <c r="C47" s="55"/>
      <c r="D47" s="59">
        <v>546188</v>
      </c>
      <c r="E47" s="57"/>
      <c r="F47" s="59">
        <v>562701</v>
      </c>
      <c r="G47" s="57"/>
      <c r="H47" s="59">
        <v>0</v>
      </c>
      <c r="I47" s="57"/>
      <c r="J47" s="59">
        <v>0</v>
      </c>
    </row>
    <row r="48" spans="1:10" ht="8.15" customHeight="1" x14ac:dyDescent="0.35">
      <c r="B48" s="55"/>
      <c r="C48" s="55"/>
      <c r="D48" s="57"/>
      <c r="E48" s="57"/>
      <c r="F48" s="57"/>
      <c r="G48" s="57"/>
      <c r="H48" s="57"/>
      <c r="I48" s="57"/>
      <c r="J48" s="57"/>
    </row>
    <row r="49" spans="1:10" ht="15.65" customHeight="1" thickBot="1" x14ac:dyDescent="0.4">
      <c r="B49" s="55"/>
      <c r="C49" s="55"/>
      <c r="D49" s="63">
        <f>D43</f>
        <v>6602038</v>
      </c>
      <c r="E49" s="57"/>
      <c r="F49" s="63">
        <f>F43</f>
        <v>4681393</v>
      </c>
      <c r="G49" s="57"/>
      <c r="H49" s="63">
        <f>H43</f>
        <v>1280740</v>
      </c>
      <c r="I49" s="57"/>
      <c r="J49" s="63">
        <f>J43</f>
        <v>-79513</v>
      </c>
    </row>
    <row r="50" spans="1:10" ht="8.15" customHeight="1" thickTop="1" x14ac:dyDescent="0.35">
      <c r="A50" s="50"/>
      <c r="B50" s="55"/>
      <c r="C50" s="55"/>
      <c r="D50" s="57"/>
      <c r="E50" s="57"/>
      <c r="F50" s="57"/>
      <c r="G50" s="57"/>
      <c r="H50" s="57"/>
      <c r="I50" s="57"/>
      <c r="J50" s="57"/>
    </row>
    <row r="51" spans="1:10" ht="15.65" customHeight="1" x14ac:dyDescent="0.35">
      <c r="A51" s="50" t="s">
        <v>120</v>
      </c>
      <c r="C51" s="55"/>
      <c r="D51" s="57"/>
      <c r="E51" s="57"/>
      <c r="F51" s="57"/>
      <c r="G51" s="57"/>
      <c r="H51" s="57"/>
      <c r="I51" s="57"/>
      <c r="J51" s="57"/>
    </row>
    <row r="52" spans="1:10" ht="15.65" customHeight="1" x14ac:dyDescent="0.35">
      <c r="A52" s="28" t="s">
        <v>121</v>
      </c>
      <c r="B52" s="55">
        <v>17</v>
      </c>
      <c r="C52" s="55"/>
      <c r="D52" s="65">
        <v>0.85</v>
      </c>
      <c r="E52" s="65"/>
      <c r="F52" s="65">
        <v>0.5</v>
      </c>
      <c r="G52" s="65"/>
      <c r="H52" s="65">
        <v>0.01</v>
      </c>
      <c r="I52" s="65"/>
      <c r="J52" s="65">
        <v>-0.25</v>
      </c>
    </row>
    <row r="53" spans="1:10" ht="15" customHeight="1" x14ac:dyDescent="0.35">
      <c r="B53" s="55"/>
      <c r="C53" s="55"/>
      <c r="D53" s="65"/>
      <c r="E53" s="65"/>
      <c r="F53" s="65"/>
      <c r="G53" s="65"/>
      <c r="H53" s="65"/>
      <c r="I53" s="65"/>
      <c r="J53" s="65"/>
    </row>
    <row r="54" spans="1:10" ht="22.4" customHeight="1" x14ac:dyDescent="0.35">
      <c r="A54" s="170" t="s">
        <v>39</v>
      </c>
      <c r="B54" s="170"/>
      <c r="C54" s="170"/>
      <c r="D54" s="170"/>
      <c r="E54" s="170"/>
      <c r="F54" s="170"/>
      <c r="G54" s="170"/>
      <c r="H54" s="170"/>
      <c r="I54" s="170"/>
      <c r="J54" s="170"/>
    </row>
    <row r="55" spans="1:10" ht="16.5" customHeight="1" x14ac:dyDescent="0.35">
      <c r="A55" s="41" t="s">
        <v>0</v>
      </c>
      <c r="B55" s="42"/>
      <c r="C55" s="42"/>
      <c r="D55" s="43"/>
      <c r="E55" s="43"/>
      <c r="F55" s="43"/>
      <c r="G55" s="43"/>
      <c r="H55" s="44"/>
      <c r="I55" s="45"/>
      <c r="J55" s="44"/>
    </row>
    <row r="56" spans="1:10" ht="16.5" customHeight="1" x14ac:dyDescent="0.35">
      <c r="A56" s="41" t="s">
        <v>122</v>
      </c>
      <c r="B56" s="42"/>
      <c r="C56" s="42"/>
      <c r="D56" s="43"/>
      <c r="E56" s="43"/>
      <c r="F56" s="43"/>
      <c r="G56" s="43"/>
      <c r="H56" s="45"/>
      <c r="I56" s="45"/>
      <c r="J56" s="45"/>
    </row>
    <row r="57" spans="1:10" ht="16.5" customHeight="1" x14ac:dyDescent="0.35">
      <c r="A57" s="66" t="str">
        <f>+A3</f>
        <v>For the nine-month period ended 30 September 2025</v>
      </c>
      <c r="B57" s="47"/>
      <c r="C57" s="47"/>
      <c r="D57" s="48"/>
      <c r="E57" s="48"/>
      <c r="F57" s="48"/>
      <c r="G57" s="48"/>
      <c r="H57" s="48"/>
      <c r="I57" s="48"/>
      <c r="J57" s="48"/>
    </row>
    <row r="58" spans="1:10" ht="16.5" customHeight="1" x14ac:dyDescent="0.35">
      <c r="B58" s="55"/>
      <c r="C58" s="55"/>
      <c r="D58" s="57"/>
      <c r="E58" s="57"/>
      <c r="F58" s="57"/>
      <c r="G58" s="57"/>
      <c r="H58" s="57"/>
      <c r="I58" s="57"/>
      <c r="J58" s="57"/>
    </row>
    <row r="59" spans="1:10" ht="16.5" customHeight="1" x14ac:dyDescent="0.35">
      <c r="B59" s="55"/>
      <c r="C59" s="55"/>
      <c r="D59" s="57"/>
      <c r="E59" s="57"/>
      <c r="F59" s="57"/>
      <c r="G59" s="57"/>
      <c r="H59" s="57"/>
      <c r="I59" s="57"/>
      <c r="J59" s="57"/>
    </row>
    <row r="60" spans="1:10" ht="16.5" customHeight="1" x14ac:dyDescent="0.35">
      <c r="A60" s="41"/>
      <c r="B60" s="42"/>
      <c r="C60" s="42"/>
      <c r="D60" s="169" t="s">
        <v>3</v>
      </c>
      <c r="E60" s="169"/>
      <c r="F60" s="169"/>
      <c r="G60" s="43"/>
      <c r="H60" s="169" t="s">
        <v>4</v>
      </c>
      <c r="I60" s="169"/>
      <c r="J60" s="169"/>
    </row>
    <row r="61" spans="1:10" ht="16.5" customHeight="1" x14ac:dyDescent="0.35">
      <c r="A61" s="50"/>
      <c r="B61" s="51"/>
      <c r="C61" s="51"/>
      <c r="D61" s="167" t="s">
        <v>5</v>
      </c>
      <c r="E61" s="167"/>
      <c r="F61" s="167"/>
      <c r="G61" s="49"/>
      <c r="H61" s="167" t="s">
        <v>5</v>
      </c>
      <c r="I61" s="167"/>
      <c r="J61" s="167"/>
    </row>
    <row r="62" spans="1:10" ht="16.5" customHeight="1" x14ac:dyDescent="0.35">
      <c r="B62" s="52"/>
      <c r="C62" s="52"/>
      <c r="D62" s="15" t="s">
        <v>10</v>
      </c>
      <c r="E62" s="15"/>
      <c r="F62" s="15" t="s">
        <v>11</v>
      </c>
      <c r="G62" s="15"/>
      <c r="H62" s="15" t="s">
        <v>10</v>
      </c>
      <c r="I62" s="15"/>
      <c r="J62" s="15" t="s">
        <v>11</v>
      </c>
    </row>
    <row r="63" spans="1:10" ht="16.5" customHeight="1" x14ac:dyDescent="0.35">
      <c r="A63" s="50"/>
      <c r="B63" s="51"/>
      <c r="C63" s="51"/>
      <c r="D63" s="48" t="s">
        <v>13</v>
      </c>
      <c r="E63" s="43"/>
      <c r="F63" s="48" t="s">
        <v>13</v>
      </c>
      <c r="G63" s="43"/>
      <c r="H63" s="48" t="s">
        <v>13</v>
      </c>
      <c r="I63" s="43"/>
      <c r="J63" s="48" t="s">
        <v>13</v>
      </c>
    </row>
    <row r="64" spans="1:10" ht="16.5" customHeight="1" x14ac:dyDescent="0.35">
      <c r="A64" s="67"/>
      <c r="B64" s="68"/>
      <c r="C64" s="69"/>
      <c r="D64" s="57"/>
      <c r="F64" s="57"/>
      <c r="H64" s="70"/>
      <c r="J64" s="70"/>
    </row>
    <row r="65" spans="1:10" ht="16.5" customHeight="1" x14ac:dyDescent="0.35">
      <c r="A65" s="67" t="s">
        <v>117</v>
      </c>
      <c r="B65" s="68"/>
      <c r="C65" s="69"/>
      <c r="D65" s="57">
        <f>D43</f>
        <v>6602038</v>
      </c>
      <c r="F65" s="57">
        <f>F43</f>
        <v>4681393</v>
      </c>
      <c r="H65" s="57">
        <f>H43</f>
        <v>1280740</v>
      </c>
      <c r="J65" s="57">
        <f>J43</f>
        <v>-79513</v>
      </c>
    </row>
    <row r="66" spans="1:10" ht="16.5" customHeight="1" x14ac:dyDescent="0.35">
      <c r="A66" s="71"/>
      <c r="B66" s="68"/>
      <c r="C66" s="69"/>
      <c r="D66" s="72"/>
      <c r="E66" s="57"/>
      <c r="F66" s="72"/>
      <c r="G66" s="57"/>
      <c r="H66" s="72"/>
      <c r="I66" s="57"/>
      <c r="J66" s="72"/>
    </row>
    <row r="67" spans="1:10" ht="16.5" customHeight="1" x14ac:dyDescent="0.35">
      <c r="A67" s="6" t="s">
        <v>123</v>
      </c>
      <c r="B67" s="13"/>
      <c r="C67" s="73"/>
      <c r="D67" s="57"/>
      <c r="E67" s="43"/>
      <c r="F67" s="57"/>
      <c r="G67" s="43"/>
      <c r="H67" s="74"/>
      <c r="I67" s="43"/>
      <c r="J67" s="74"/>
    </row>
    <row r="68" spans="1:10" ht="16.5" customHeight="1" x14ac:dyDescent="0.35">
      <c r="A68" s="6" t="s">
        <v>124</v>
      </c>
      <c r="B68" s="13"/>
      <c r="C68" s="73"/>
      <c r="D68" s="57"/>
      <c r="E68" s="43"/>
      <c r="F68" s="57"/>
      <c r="G68" s="43"/>
      <c r="H68" s="74"/>
      <c r="I68" s="43"/>
      <c r="J68" s="74"/>
    </row>
    <row r="69" spans="1:10" ht="16.5" customHeight="1" x14ac:dyDescent="0.35">
      <c r="A69" s="6" t="s">
        <v>125</v>
      </c>
      <c r="B69" s="13"/>
      <c r="C69" s="73"/>
      <c r="D69" s="57"/>
      <c r="E69" s="43"/>
      <c r="F69" s="57"/>
      <c r="G69" s="43"/>
      <c r="H69" s="74"/>
      <c r="I69" s="43"/>
      <c r="J69" s="74"/>
    </row>
    <row r="70" spans="1:10" ht="16.5" customHeight="1" x14ac:dyDescent="0.35">
      <c r="A70" s="75" t="s">
        <v>140</v>
      </c>
      <c r="B70" s="13"/>
      <c r="C70" s="73"/>
      <c r="D70" s="57">
        <v>0</v>
      </c>
      <c r="F70" s="57">
        <v>1782997</v>
      </c>
      <c r="H70" s="57">
        <v>0</v>
      </c>
      <c r="J70" s="57">
        <v>0</v>
      </c>
    </row>
    <row r="71" spans="1:10" ht="16.5" customHeight="1" x14ac:dyDescent="0.35">
      <c r="A71" s="75" t="s">
        <v>126</v>
      </c>
      <c r="B71" s="73"/>
      <c r="C71" s="73"/>
      <c r="D71" s="70"/>
      <c r="E71" s="57"/>
      <c r="F71" s="70"/>
      <c r="G71" s="57"/>
      <c r="H71" s="70"/>
      <c r="I71" s="70"/>
      <c r="J71" s="70"/>
    </row>
    <row r="72" spans="1:10" ht="16.5" customHeight="1" x14ac:dyDescent="0.35">
      <c r="A72" s="76" t="s">
        <v>127</v>
      </c>
      <c r="B72" s="73"/>
      <c r="C72" s="73"/>
      <c r="D72" s="70"/>
      <c r="E72" s="57"/>
      <c r="F72" s="70"/>
      <c r="G72" s="57"/>
      <c r="H72" s="70"/>
      <c r="I72" s="70"/>
      <c r="J72" s="70"/>
    </row>
    <row r="73" spans="1:10" ht="16.5" customHeight="1" x14ac:dyDescent="0.35">
      <c r="A73" s="76" t="s">
        <v>128</v>
      </c>
      <c r="B73" s="73"/>
      <c r="C73" s="73"/>
      <c r="D73" s="57">
        <v>617</v>
      </c>
      <c r="F73" s="57">
        <v>-1034</v>
      </c>
      <c r="H73" s="57">
        <v>-362</v>
      </c>
      <c r="J73" s="57">
        <v>-255</v>
      </c>
    </row>
    <row r="74" spans="1:10" ht="16.5" customHeight="1" x14ac:dyDescent="0.35">
      <c r="A74" s="76"/>
      <c r="B74" s="73"/>
      <c r="C74" s="73"/>
      <c r="D74" s="57"/>
      <c r="F74" s="57"/>
      <c r="H74" s="57"/>
      <c r="J74" s="57"/>
    </row>
    <row r="75" spans="1:10" ht="16.5" customHeight="1" x14ac:dyDescent="0.35">
      <c r="A75" s="6" t="s">
        <v>129</v>
      </c>
      <c r="B75" s="13"/>
      <c r="C75" s="73"/>
      <c r="D75" s="74"/>
      <c r="E75" s="43"/>
      <c r="F75" s="74"/>
      <c r="G75" s="43"/>
      <c r="H75" s="74"/>
      <c r="I75" s="43"/>
      <c r="J75" s="74"/>
    </row>
    <row r="76" spans="1:10" ht="16.5" customHeight="1" x14ac:dyDescent="0.35">
      <c r="A76" s="6" t="s">
        <v>125</v>
      </c>
      <c r="B76" s="13"/>
      <c r="C76" s="73"/>
      <c r="D76" s="74"/>
      <c r="E76" s="43"/>
      <c r="F76" s="74"/>
      <c r="G76" s="43"/>
      <c r="H76" s="74"/>
      <c r="I76" s="43"/>
      <c r="J76" s="74"/>
    </row>
    <row r="77" spans="1:10" ht="16.5" customHeight="1" x14ac:dyDescent="0.35">
      <c r="A77" s="75" t="s">
        <v>130</v>
      </c>
      <c r="B77" s="73"/>
      <c r="C77" s="73"/>
      <c r="D77" s="57">
        <v>228383</v>
      </c>
      <c r="F77" s="57">
        <v>48163</v>
      </c>
      <c r="H77" s="57">
        <v>846979</v>
      </c>
      <c r="J77" s="57">
        <v>846499</v>
      </c>
    </row>
    <row r="78" spans="1:10" ht="16.5" customHeight="1" x14ac:dyDescent="0.35">
      <c r="A78" s="75" t="s">
        <v>131</v>
      </c>
      <c r="B78" s="73"/>
      <c r="C78" s="73"/>
      <c r="D78" s="57">
        <v>-304517</v>
      </c>
      <c r="F78" s="57">
        <v>-197773</v>
      </c>
      <c r="H78" s="57">
        <v>-295651</v>
      </c>
      <c r="J78" s="57">
        <v>-186994</v>
      </c>
    </row>
    <row r="79" spans="1:10" ht="16.5" customHeight="1" x14ac:dyDescent="0.35">
      <c r="A79" s="75" t="s">
        <v>132</v>
      </c>
      <c r="B79" s="73"/>
      <c r="C79" s="73"/>
      <c r="D79" s="23">
        <v>-1234279</v>
      </c>
      <c r="F79" s="23">
        <v>-1432230</v>
      </c>
      <c r="H79" s="59">
        <v>0</v>
      </c>
      <c r="J79" s="59">
        <v>0</v>
      </c>
    </row>
    <row r="80" spans="1:10" ht="16.5" customHeight="1" x14ac:dyDescent="0.35">
      <c r="A80" s="13"/>
      <c r="B80" s="73"/>
      <c r="C80" s="73"/>
      <c r="D80" s="57"/>
      <c r="F80" s="57"/>
      <c r="H80" s="57"/>
      <c r="I80" s="57"/>
      <c r="J80" s="57"/>
    </row>
    <row r="81" spans="1:10" ht="16.5" customHeight="1" x14ac:dyDescent="0.35">
      <c r="A81" s="6" t="s">
        <v>133</v>
      </c>
      <c r="B81" s="13"/>
      <c r="C81" s="73"/>
      <c r="D81" s="74"/>
      <c r="E81" s="43"/>
      <c r="F81" s="74"/>
      <c r="G81" s="43"/>
      <c r="H81" s="74"/>
      <c r="I81" s="43"/>
      <c r="J81" s="74"/>
    </row>
    <row r="82" spans="1:10" ht="16.5" customHeight="1" x14ac:dyDescent="0.35">
      <c r="A82" s="6" t="s">
        <v>134</v>
      </c>
      <c r="B82" s="73"/>
      <c r="C82" s="73"/>
      <c r="D82" s="59">
        <f>SUM(D70:D79)</f>
        <v>-1309796</v>
      </c>
      <c r="E82" s="57"/>
      <c r="F82" s="59">
        <f>SUM(F70:F79)</f>
        <v>200123</v>
      </c>
      <c r="G82" s="57"/>
      <c r="H82" s="59">
        <f>SUM(H70:H79)</f>
        <v>550966</v>
      </c>
      <c r="I82" s="57"/>
      <c r="J82" s="59">
        <f>SUM(J70:J79)</f>
        <v>659250</v>
      </c>
    </row>
    <row r="83" spans="1:10" ht="16.5" customHeight="1" x14ac:dyDescent="0.35">
      <c r="A83" s="67"/>
      <c r="B83" s="67"/>
      <c r="C83" s="73"/>
      <c r="D83" s="74"/>
      <c r="E83" s="43"/>
      <c r="F83" s="74"/>
      <c r="G83" s="43"/>
      <c r="H83" s="74"/>
      <c r="I83" s="43"/>
      <c r="J83" s="74"/>
    </row>
    <row r="84" spans="1:10" ht="16.5" customHeight="1" thickBot="1" x14ac:dyDescent="0.4">
      <c r="A84" s="71" t="s">
        <v>135</v>
      </c>
      <c r="B84" s="13"/>
      <c r="C84" s="73"/>
      <c r="D84" s="79">
        <v>5292242</v>
      </c>
      <c r="E84" s="43"/>
      <c r="F84" s="63">
        <f>SUM(F65,F82)</f>
        <v>4881516</v>
      </c>
      <c r="G84" s="43"/>
      <c r="H84" s="63">
        <f>H65+H82</f>
        <v>1831706</v>
      </c>
      <c r="I84" s="57"/>
      <c r="J84" s="63">
        <f>J65+J82</f>
        <v>579737</v>
      </c>
    </row>
    <row r="85" spans="1:10" ht="16.5" customHeight="1" thickTop="1" x14ac:dyDescent="0.35">
      <c r="A85" s="13"/>
      <c r="B85" s="13"/>
      <c r="C85" s="73"/>
      <c r="D85" s="74"/>
      <c r="E85" s="43"/>
      <c r="F85" s="74"/>
      <c r="G85" s="43"/>
      <c r="H85" s="74"/>
      <c r="I85" s="43"/>
      <c r="J85" s="74"/>
    </row>
    <row r="86" spans="1:10" ht="16.5" customHeight="1" x14ac:dyDescent="0.35">
      <c r="A86" s="13"/>
      <c r="B86" s="13"/>
      <c r="C86" s="77"/>
      <c r="D86" s="78"/>
      <c r="E86" s="57"/>
      <c r="F86" s="78"/>
      <c r="G86" s="57"/>
      <c r="H86" s="72"/>
      <c r="I86" s="57"/>
      <c r="J86" s="72"/>
    </row>
    <row r="87" spans="1:10" ht="16.5" customHeight="1" x14ac:dyDescent="0.35">
      <c r="A87" s="6" t="s">
        <v>136</v>
      </c>
      <c r="B87" s="13"/>
      <c r="C87" s="73"/>
      <c r="D87" s="74"/>
      <c r="E87" s="43"/>
      <c r="F87" s="74"/>
      <c r="G87" s="43"/>
      <c r="H87" s="74"/>
      <c r="I87" s="43"/>
      <c r="J87" s="74"/>
    </row>
    <row r="88" spans="1:10" ht="16.5" customHeight="1" x14ac:dyDescent="0.35">
      <c r="A88" s="13" t="s">
        <v>137</v>
      </c>
      <c r="B88" s="73"/>
      <c r="C88" s="73"/>
      <c r="D88" s="80">
        <v>4730307</v>
      </c>
      <c r="F88" s="80">
        <v>4595364</v>
      </c>
      <c r="H88" s="80">
        <v>1831706</v>
      </c>
      <c r="J88" s="80">
        <v>579737</v>
      </c>
    </row>
    <row r="89" spans="1:10" ht="16.5" customHeight="1" x14ac:dyDescent="0.35">
      <c r="A89" s="13" t="s">
        <v>138</v>
      </c>
      <c r="B89" s="73"/>
      <c r="C89" s="73"/>
      <c r="D89" s="59">
        <f>'10'!AM30</f>
        <v>561935</v>
      </c>
      <c r="E89" s="43"/>
      <c r="F89" s="59">
        <v>286152</v>
      </c>
      <c r="G89" s="43"/>
      <c r="H89" s="59">
        <v>0</v>
      </c>
      <c r="I89" s="43"/>
      <c r="J89" s="59">
        <v>0</v>
      </c>
    </row>
    <row r="90" spans="1:10" ht="16.5" customHeight="1" x14ac:dyDescent="0.35">
      <c r="B90" s="55"/>
      <c r="C90" s="55"/>
      <c r="D90" s="57"/>
      <c r="E90" s="57"/>
      <c r="F90" s="57"/>
      <c r="G90" s="57"/>
      <c r="H90" s="57"/>
      <c r="I90" s="57"/>
      <c r="J90" s="57"/>
    </row>
    <row r="91" spans="1:10" ht="16.5" customHeight="1" thickBot="1" x14ac:dyDescent="0.4">
      <c r="A91" s="68"/>
      <c r="B91" s="77"/>
      <c r="C91" s="77"/>
      <c r="D91" s="63">
        <f>D84</f>
        <v>5292242</v>
      </c>
      <c r="E91" s="57"/>
      <c r="F91" s="63">
        <f>F84</f>
        <v>4881516</v>
      </c>
      <c r="G91" s="57"/>
      <c r="H91" s="63">
        <f>H84</f>
        <v>1831706</v>
      </c>
      <c r="I91" s="57"/>
      <c r="J91" s="63">
        <f>J84</f>
        <v>579737</v>
      </c>
    </row>
    <row r="92" spans="1:10" ht="16.5" customHeight="1" thickTop="1" x14ac:dyDescent="0.35">
      <c r="A92" s="71"/>
      <c r="B92" s="68"/>
      <c r="C92" s="69"/>
      <c r="D92" s="78"/>
      <c r="E92" s="57"/>
      <c r="F92" s="72"/>
      <c r="G92" s="57"/>
      <c r="H92" s="57"/>
      <c r="I92" s="57"/>
      <c r="J92" s="57"/>
    </row>
    <row r="93" spans="1:10" ht="16.5" customHeight="1" x14ac:dyDescent="0.35">
      <c r="A93" s="71"/>
      <c r="B93" s="68"/>
      <c r="C93" s="69"/>
      <c r="D93" s="72"/>
      <c r="E93" s="57"/>
      <c r="F93" s="72"/>
      <c r="G93" s="57"/>
      <c r="H93" s="72"/>
      <c r="I93" s="57"/>
      <c r="J93" s="57"/>
    </row>
    <row r="94" spans="1:10" ht="16.5" customHeight="1" x14ac:dyDescent="0.35">
      <c r="A94" s="71"/>
      <c r="B94" s="68"/>
      <c r="C94" s="69"/>
      <c r="D94" s="72"/>
      <c r="E94" s="57"/>
      <c r="F94" s="72"/>
      <c r="G94" s="57"/>
      <c r="H94" s="57"/>
      <c r="I94" s="57"/>
      <c r="J94" s="57"/>
    </row>
    <row r="96" spans="1:10" ht="16.5" customHeight="1" x14ac:dyDescent="0.35">
      <c r="A96" s="71"/>
      <c r="B96" s="68"/>
      <c r="C96" s="69"/>
      <c r="D96" s="72"/>
      <c r="E96" s="57"/>
      <c r="F96" s="72"/>
      <c r="G96" s="57"/>
      <c r="H96" s="57"/>
      <c r="I96" s="57"/>
      <c r="J96" s="57"/>
    </row>
    <row r="97" spans="1:10" ht="16.5" customHeight="1" x14ac:dyDescent="0.35">
      <c r="A97" s="71"/>
      <c r="B97" s="68"/>
      <c r="C97" s="69"/>
      <c r="D97" s="72"/>
      <c r="E97" s="57"/>
      <c r="F97" s="72"/>
      <c r="G97" s="57"/>
      <c r="H97" s="57"/>
      <c r="I97" s="57"/>
      <c r="J97" s="57"/>
    </row>
    <row r="98" spans="1:10" ht="18.75" customHeight="1" x14ac:dyDescent="0.35">
      <c r="A98" s="71"/>
      <c r="B98" s="68"/>
      <c r="C98" s="69"/>
      <c r="D98" s="72"/>
      <c r="E98" s="57"/>
      <c r="F98" s="72"/>
      <c r="G98" s="57"/>
      <c r="H98" s="57"/>
      <c r="I98" s="57"/>
      <c r="J98" s="57"/>
    </row>
    <row r="99" spans="1:10" ht="22.4" customHeight="1" x14ac:dyDescent="0.35">
      <c r="A99" s="168" t="str">
        <f>A54</f>
        <v>The accompanying notes are an integral part of these interim financial information.</v>
      </c>
      <c r="B99" s="168"/>
      <c r="C99" s="168"/>
      <c r="D99" s="168"/>
      <c r="E99" s="168"/>
      <c r="F99" s="168"/>
      <c r="G99" s="168"/>
      <c r="H99" s="168"/>
      <c r="I99" s="168"/>
      <c r="J99" s="168"/>
    </row>
  </sheetData>
  <mergeCells count="10">
    <mergeCell ref="D61:F61"/>
    <mergeCell ref="H61:J61"/>
    <mergeCell ref="A99:J99"/>
    <mergeCell ref="D6:F6"/>
    <mergeCell ref="H6:J6"/>
    <mergeCell ref="D7:F7"/>
    <mergeCell ref="H7:J7"/>
    <mergeCell ref="A54:J54"/>
    <mergeCell ref="D60:F60"/>
    <mergeCell ref="H60:J60"/>
  </mergeCells>
  <pageMargins left="0.8" right="0.5" top="0.5" bottom="0.6" header="0.49" footer="0.4"/>
  <pageSetup paperSize="9" firstPageNumber="7" fitToHeight="0" orientation="portrait" useFirstPageNumber="1" horizontalDpi="1200" verticalDpi="1200" r:id="rId1"/>
  <headerFooter scaleWithDoc="0">
    <oddFooter>&amp;R&amp;"Cordia New,Regular"&amp;13&amp;P</oddFooter>
  </headerFooter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E73B0-F3B2-4ADA-A73D-808E5A3748E6}">
  <dimension ref="A1:AO52"/>
  <sheetViews>
    <sheetView topLeftCell="C3" zoomScale="70" zoomScaleNormal="70" zoomScaleSheetLayoutView="90" zoomScalePageLayoutView="70" workbookViewId="0">
      <selection activeCell="Q33" sqref="Q33"/>
    </sheetView>
  </sheetViews>
  <sheetFormatPr defaultColWidth="18.54296875" defaultRowHeight="16.5" customHeight="1" x14ac:dyDescent="0.35"/>
  <cols>
    <col min="1" max="1" width="1.54296875" style="81" customWidth="1"/>
    <col min="2" max="2" width="13.453125" style="81" customWidth="1"/>
    <col min="3" max="3" width="12.54296875" style="81" customWidth="1"/>
    <col min="4" max="4" width="2.453125" style="81" customWidth="1"/>
    <col min="5" max="5" width="2" style="81" customWidth="1"/>
    <col min="6" max="6" width="0.54296875" style="81" customWidth="1"/>
    <col min="7" max="7" width="10.1796875" style="82" customWidth="1"/>
    <col min="8" max="8" width="0.54296875" style="82" customWidth="1"/>
    <col min="9" max="9" width="9.26953125" style="82" customWidth="1"/>
    <col min="10" max="10" width="0.54296875" style="82" customWidth="1"/>
    <col min="11" max="11" width="9.1796875" style="82" customWidth="1"/>
    <col min="12" max="12" width="0.54296875" style="82" customWidth="1"/>
    <col min="13" max="13" width="9" style="82" customWidth="1"/>
    <col min="14" max="14" width="0.54296875" style="82" customWidth="1"/>
    <col min="15" max="15" width="11.453125" style="82" customWidth="1"/>
    <col min="16" max="16" width="0.54296875" style="82" customWidth="1"/>
    <col min="17" max="17" width="12.54296875" style="83" customWidth="1"/>
    <col min="18" max="18" width="0.54296875" style="82" customWidth="1"/>
    <col min="19" max="19" width="10.453125" style="83" customWidth="1"/>
    <col min="20" max="20" width="0.54296875" style="82" customWidth="1"/>
    <col min="21" max="21" width="12" style="82" customWidth="1"/>
    <col min="22" max="22" width="0.54296875" style="82" customWidth="1"/>
    <col min="23" max="23" width="15.26953125" style="82" customWidth="1"/>
    <col min="24" max="24" width="0.54296875" style="82" customWidth="1"/>
    <col min="25" max="25" width="9.54296875" style="82" customWidth="1"/>
    <col min="26" max="26" width="0.54296875" style="82" customWidth="1"/>
    <col min="27" max="27" width="9.54296875" style="82" customWidth="1"/>
    <col min="28" max="28" width="0.54296875" style="82" customWidth="1"/>
    <col min="29" max="29" width="9.54296875" style="82" customWidth="1"/>
    <col min="30" max="30" width="0.54296875" style="82" customWidth="1"/>
    <col min="31" max="31" width="10.1796875" style="82" customWidth="1"/>
    <col min="32" max="32" width="0.54296875" style="82" customWidth="1"/>
    <col min="33" max="33" width="10.26953125" style="83" customWidth="1"/>
    <col min="34" max="34" width="0.54296875" style="82" customWidth="1"/>
    <col min="35" max="35" width="9.54296875" style="83" customWidth="1"/>
    <col min="36" max="36" width="0.54296875" style="83" customWidth="1"/>
    <col min="37" max="37" width="9.453125" style="83" customWidth="1"/>
    <col min="38" max="38" width="0.54296875" style="83" customWidth="1"/>
    <col min="39" max="39" width="9.1796875" style="83" customWidth="1"/>
    <col min="40" max="40" width="0.54296875" style="83" customWidth="1"/>
    <col min="41" max="41" width="10.7265625" style="83" customWidth="1"/>
    <col min="42" max="16384" width="18.54296875" style="81"/>
  </cols>
  <sheetData>
    <row r="1" spans="1:41" ht="16.5" customHeight="1" x14ac:dyDescent="0.35">
      <c r="A1" s="62" t="s">
        <v>0</v>
      </c>
    </row>
    <row r="2" spans="1:41" ht="16.5" customHeight="1" x14ac:dyDescent="0.35">
      <c r="A2" s="84" t="s">
        <v>141</v>
      </c>
      <c r="B2" s="84"/>
      <c r="C2" s="84"/>
      <c r="D2" s="84"/>
      <c r="E2" s="85"/>
      <c r="F2" s="85"/>
      <c r="G2" s="86"/>
      <c r="H2" s="86"/>
      <c r="I2" s="86"/>
      <c r="J2" s="87"/>
      <c r="K2" s="87"/>
      <c r="L2" s="87"/>
      <c r="M2" s="87"/>
      <c r="N2" s="87"/>
      <c r="O2" s="87"/>
      <c r="P2" s="87"/>
      <c r="R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H2" s="87"/>
    </row>
    <row r="3" spans="1:41" ht="16.5" customHeight="1" x14ac:dyDescent="0.35">
      <c r="A3" s="88" t="str">
        <f>'7-8 (9m)'!A3</f>
        <v>For the nine-month period ended 30 September 2025</v>
      </c>
      <c r="B3" s="88"/>
      <c r="C3" s="88"/>
      <c r="D3" s="88"/>
      <c r="E3" s="89"/>
      <c r="F3" s="89"/>
      <c r="G3" s="90"/>
      <c r="H3" s="90"/>
      <c r="I3" s="90"/>
      <c r="J3" s="90"/>
      <c r="K3" s="90"/>
      <c r="L3" s="90"/>
      <c r="M3" s="90"/>
      <c r="N3" s="90"/>
      <c r="O3" s="90"/>
      <c r="P3" s="90"/>
      <c r="Q3" s="91"/>
      <c r="R3" s="90"/>
      <c r="S3" s="91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1"/>
      <c r="AH3" s="90"/>
      <c r="AI3" s="91"/>
      <c r="AJ3" s="91"/>
      <c r="AK3" s="91"/>
      <c r="AL3" s="91"/>
      <c r="AM3" s="91"/>
      <c r="AN3" s="91"/>
      <c r="AO3" s="91"/>
    </row>
    <row r="4" spans="1:41" ht="16.5" customHeight="1" x14ac:dyDescent="0.35">
      <c r="A4" s="92"/>
      <c r="B4" s="92"/>
      <c r="C4" s="92"/>
      <c r="D4" s="92"/>
      <c r="E4" s="93"/>
      <c r="F4" s="93"/>
      <c r="G4" s="94"/>
      <c r="H4" s="94"/>
      <c r="I4" s="94"/>
      <c r="J4" s="94"/>
      <c r="K4" s="94"/>
      <c r="L4" s="94"/>
      <c r="M4" s="94"/>
      <c r="N4" s="94"/>
      <c r="O4" s="94"/>
      <c r="P4" s="94"/>
      <c r="Q4" s="95"/>
      <c r="R4" s="94"/>
      <c r="S4" s="95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5"/>
      <c r="AH4" s="94"/>
      <c r="AI4" s="95"/>
      <c r="AJ4" s="95"/>
      <c r="AK4" s="95"/>
      <c r="AL4" s="95"/>
      <c r="AM4" s="95"/>
      <c r="AN4" s="95"/>
      <c r="AO4" s="95"/>
    </row>
    <row r="5" spans="1:41" ht="16.5" customHeight="1" x14ac:dyDescent="0.35">
      <c r="A5" s="84"/>
      <c r="B5" s="84"/>
      <c r="C5" s="84"/>
      <c r="D5" s="84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R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H5" s="86"/>
    </row>
    <row r="6" spans="1:41" ht="16.5" customHeight="1" x14ac:dyDescent="0.35">
      <c r="A6" s="96"/>
      <c r="B6" s="96"/>
      <c r="C6" s="96"/>
      <c r="D6" s="96"/>
      <c r="E6" s="97"/>
      <c r="F6" s="97"/>
      <c r="G6" s="171" t="s">
        <v>142</v>
      </c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</row>
    <row r="7" spans="1:41" ht="16.5" customHeight="1" x14ac:dyDescent="0.35">
      <c r="A7" s="96"/>
      <c r="B7" s="96"/>
      <c r="C7" s="96"/>
      <c r="D7" s="96"/>
      <c r="E7" s="97"/>
      <c r="F7" s="97"/>
      <c r="G7" s="172" t="s">
        <v>143</v>
      </c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74"/>
      <c r="AM7" s="74"/>
      <c r="AN7" s="74"/>
      <c r="AO7" s="74"/>
    </row>
    <row r="8" spans="1:41" ht="16.5" customHeight="1" x14ac:dyDescent="0.35">
      <c r="A8" s="96"/>
      <c r="B8" s="96"/>
      <c r="C8" s="96"/>
      <c r="D8" s="96"/>
      <c r="E8" s="97"/>
      <c r="F8" s="97"/>
      <c r="G8" s="74"/>
      <c r="H8" s="74"/>
      <c r="I8" s="74"/>
      <c r="J8" s="74"/>
      <c r="K8" s="74"/>
      <c r="L8" s="74"/>
      <c r="M8" s="74"/>
      <c r="N8" s="74"/>
      <c r="O8" s="74"/>
      <c r="P8" s="74"/>
      <c r="Q8" s="172" t="s">
        <v>85</v>
      </c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74"/>
      <c r="AI8" s="74"/>
      <c r="AJ8" s="74"/>
      <c r="AK8" s="74"/>
      <c r="AL8" s="74"/>
      <c r="AM8" s="74"/>
      <c r="AN8" s="74"/>
      <c r="AO8" s="74"/>
    </row>
    <row r="9" spans="1:41" ht="16.5" customHeight="1" x14ac:dyDescent="0.35">
      <c r="A9" s="96"/>
      <c r="B9" s="96"/>
      <c r="C9" s="96"/>
      <c r="D9" s="96"/>
      <c r="E9" s="97"/>
      <c r="F9" s="97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98"/>
      <c r="V9" s="98"/>
      <c r="W9" s="171" t="s">
        <v>133</v>
      </c>
      <c r="X9" s="171"/>
      <c r="Y9" s="171"/>
      <c r="Z9" s="171"/>
      <c r="AA9" s="171"/>
      <c r="AB9" s="171"/>
      <c r="AC9" s="171"/>
      <c r="AD9" s="171"/>
      <c r="AE9" s="171"/>
      <c r="AF9" s="74"/>
      <c r="AG9" s="74"/>
      <c r="AH9" s="74"/>
      <c r="AI9" s="74"/>
      <c r="AJ9" s="74"/>
      <c r="AK9" s="74"/>
      <c r="AL9" s="74"/>
      <c r="AM9" s="74"/>
      <c r="AN9" s="81"/>
      <c r="AO9" s="81"/>
    </row>
    <row r="10" spans="1:41" s="97" customFormat="1" ht="16.5" customHeight="1" x14ac:dyDescent="0.35">
      <c r="E10" s="99"/>
      <c r="F10" s="99"/>
      <c r="G10" s="74"/>
      <c r="H10" s="74"/>
      <c r="I10" s="74"/>
      <c r="J10" s="74"/>
      <c r="K10" s="74"/>
      <c r="L10" s="100"/>
      <c r="M10" s="100"/>
      <c r="N10" s="86"/>
      <c r="O10" s="74"/>
      <c r="P10" s="86"/>
      <c r="Q10" s="100" t="s">
        <v>144</v>
      </c>
      <c r="R10" s="100"/>
      <c r="S10" s="74"/>
      <c r="T10" s="86"/>
      <c r="U10" s="100"/>
      <c r="V10" s="100"/>
      <c r="W10" s="100" t="s">
        <v>145</v>
      </c>
      <c r="X10" s="100"/>
      <c r="Y10" s="100"/>
      <c r="Z10" s="100"/>
      <c r="AA10" s="100"/>
      <c r="AB10" s="100"/>
      <c r="AC10" s="100"/>
      <c r="AD10" s="100"/>
      <c r="AE10" s="74"/>
      <c r="AF10" s="86"/>
      <c r="AG10" s="74"/>
      <c r="AH10" s="100"/>
      <c r="AI10" s="100"/>
      <c r="AJ10" s="100"/>
      <c r="AK10" s="100"/>
      <c r="AL10" s="100"/>
      <c r="AM10" s="100"/>
    </row>
    <row r="11" spans="1:41" s="97" customFormat="1" ht="16.5" customHeight="1" x14ac:dyDescent="0.35">
      <c r="E11" s="99"/>
      <c r="F11" s="99"/>
      <c r="G11" s="86"/>
      <c r="H11" s="100"/>
      <c r="I11" s="100" t="s">
        <v>146</v>
      </c>
      <c r="J11" s="100"/>
      <c r="K11" s="74"/>
      <c r="L11" s="100"/>
      <c r="M11" s="100"/>
      <c r="N11" s="86"/>
      <c r="O11" s="100"/>
      <c r="P11" s="86"/>
      <c r="Q11" s="100" t="s">
        <v>147</v>
      </c>
      <c r="R11" s="100"/>
      <c r="S11" s="100" t="s">
        <v>148</v>
      </c>
      <c r="T11" s="86"/>
      <c r="U11" s="100"/>
      <c r="V11" s="100"/>
      <c r="W11" s="100" t="s">
        <v>149</v>
      </c>
      <c r="X11" s="100"/>
      <c r="Y11" s="100"/>
      <c r="Z11" s="100"/>
      <c r="AA11" s="100"/>
      <c r="AB11" s="100"/>
      <c r="AC11" s="100"/>
      <c r="AD11" s="100"/>
      <c r="AE11" s="100"/>
      <c r="AF11" s="86"/>
      <c r="AG11" s="100" t="s">
        <v>86</v>
      </c>
      <c r="AH11" s="86"/>
      <c r="AI11" s="100"/>
      <c r="AJ11" s="100"/>
      <c r="AK11" s="43" t="s">
        <v>86</v>
      </c>
      <c r="AL11" s="100"/>
      <c r="AM11" s="100"/>
      <c r="AN11" s="100"/>
      <c r="AO11" s="100"/>
    </row>
    <row r="12" spans="1:41" s="97" customFormat="1" ht="16.5" customHeight="1" x14ac:dyDescent="0.35">
      <c r="E12" s="99"/>
      <c r="F12" s="99"/>
      <c r="G12" s="86" t="s">
        <v>150</v>
      </c>
      <c r="H12" s="101"/>
      <c r="I12" s="100" t="s">
        <v>151</v>
      </c>
      <c r="J12" s="100"/>
      <c r="K12" s="100" t="s">
        <v>152</v>
      </c>
      <c r="L12" s="100"/>
      <c r="M12" s="74"/>
      <c r="N12" s="74"/>
      <c r="O12" s="100" t="s">
        <v>84</v>
      </c>
      <c r="P12" s="74"/>
      <c r="Q12" s="100" t="s">
        <v>153</v>
      </c>
      <c r="R12" s="74"/>
      <c r="S12" s="100" t="s">
        <v>154</v>
      </c>
      <c r="T12" s="74"/>
      <c r="U12" s="100" t="s">
        <v>155</v>
      </c>
      <c r="V12" s="74"/>
      <c r="W12" s="100" t="s">
        <v>156</v>
      </c>
      <c r="X12" s="74"/>
      <c r="Y12" s="100" t="s">
        <v>14</v>
      </c>
      <c r="Z12" s="74"/>
      <c r="AA12" s="74"/>
      <c r="AB12" s="74"/>
      <c r="AC12" s="100" t="s">
        <v>157</v>
      </c>
      <c r="AD12" s="74"/>
      <c r="AE12" s="74"/>
      <c r="AF12" s="74"/>
      <c r="AG12" s="100" t="s">
        <v>158</v>
      </c>
      <c r="AH12" s="74"/>
      <c r="AI12" s="100"/>
      <c r="AJ12" s="74"/>
      <c r="AK12" s="100" t="s">
        <v>159</v>
      </c>
      <c r="AL12" s="74"/>
      <c r="AM12" s="100" t="s">
        <v>160</v>
      </c>
      <c r="AN12" s="100"/>
      <c r="AO12" s="43"/>
    </row>
    <row r="13" spans="1:41" s="97" customFormat="1" ht="16.5" customHeight="1" x14ac:dyDescent="0.35">
      <c r="E13" s="99"/>
      <c r="F13" s="99"/>
      <c r="G13" s="86" t="s">
        <v>161</v>
      </c>
      <c r="H13" s="101"/>
      <c r="I13" s="100" t="s">
        <v>162</v>
      </c>
      <c r="J13" s="100"/>
      <c r="K13" s="100" t="s">
        <v>163</v>
      </c>
      <c r="L13" s="100"/>
      <c r="M13" s="100" t="s">
        <v>164</v>
      </c>
      <c r="N13" s="86"/>
      <c r="O13" s="102" t="s">
        <v>165</v>
      </c>
      <c r="P13" s="86"/>
      <c r="Q13" s="100" t="s">
        <v>166</v>
      </c>
      <c r="R13" s="100"/>
      <c r="S13" s="100" t="s">
        <v>167</v>
      </c>
      <c r="T13" s="86"/>
      <c r="U13" s="86" t="s">
        <v>168</v>
      </c>
      <c r="V13" s="100"/>
      <c r="W13" s="100" t="s">
        <v>169</v>
      </c>
      <c r="X13" s="100"/>
      <c r="Y13" s="86" t="s">
        <v>170</v>
      </c>
      <c r="Z13" s="100"/>
      <c r="AA13" s="86" t="s">
        <v>171</v>
      </c>
      <c r="AB13" s="100"/>
      <c r="AC13" s="100" t="s">
        <v>172</v>
      </c>
      <c r="AD13" s="100"/>
      <c r="AE13" s="86" t="s">
        <v>173</v>
      </c>
      <c r="AF13" s="86"/>
      <c r="AG13" s="100" t="s">
        <v>174</v>
      </c>
      <c r="AH13" s="86"/>
      <c r="AI13" s="100" t="s">
        <v>175</v>
      </c>
      <c r="AJ13" s="100"/>
      <c r="AK13" s="100" t="s">
        <v>176</v>
      </c>
      <c r="AL13" s="100"/>
      <c r="AM13" s="43" t="s">
        <v>177</v>
      </c>
      <c r="AN13" s="100"/>
      <c r="AO13" s="43" t="s">
        <v>86</v>
      </c>
    </row>
    <row r="14" spans="1:41" s="97" customFormat="1" ht="16.5" customHeight="1" x14ac:dyDescent="0.35">
      <c r="E14" s="99"/>
      <c r="F14" s="99"/>
      <c r="G14" s="90" t="s">
        <v>178</v>
      </c>
      <c r="H14" s="101"/>
      <c r="I14" s="48" t="s">
        <v>179</v>
      </c>
      <c r="J14" s="100"/>
      <c r="K14" s="103" t="s">
        <v>180</v>
      </c>
      <c r="L14" s="100"/>
      <c r="M14" s="103" t="s">
        <v>181</v>
      </c>
      <c r="N14" s="86"/>
      <c r="O14" s="48" t="s">
        <v>182</v>
      </c>
      <c r="P14" s="86"/>
      <c r="Q14" s="103" t="s">
        <v>183</v>
      </c>
      <c r="R14" s="100"/>
      <c r="S14" s="103" t="s">
        <v>184</v>
      </c>
      <c r="T14" s="86"/>
      <c r="U14" s="90" t="s">
        <v>185</v>
      </c>
      <c r="V14" s="100"/>
      <c r="W14" s="48" t="s">
        <v>186</v>
      </c>
      <c r="X14" s="100"/>
      <c r="Y14" s="90" t="s">
        <v>187</v>
      </c>
      <c r="Z14" s="100"/>
      <c r="AA14" s="90" t="s">
        <v>188</v>
      </c>
      <c r="AB14" s="100"/>
      <c r="AC14" s="103" t="s">
        <v>181</v>
      </c>
      <c r="AD14" s="100"/>
      <c r="AE14" s="90" t="s">
        <v>189</v>
      </c>
      <c r="AF14" s="86"/>
      <c r="AG14" s="103" t="s">
        <v>190</v>
      </c>
      <c r="AH14" s="86"/>
      <c r="AI14" s="103" t="s">
        <v>191</v>
      </c>
      <c r="AJ14" s="100"/>
      <c r="AK14" s="103" t="s">
        <v>192</v>
      </c>
      <c r="AL14" s="100"/>
      <c r="AM14" s="103" t="s">
        <v>193</v>
      </c>
      <c r="AN14" s="100"/>
      <c r="AO14" s="103" t="s">
        <v>194</v>
      </c>
    </row>
    <row r="15" spans="1:41" s="97" customFormat="1" ht="16.5" customHeight="1" x14ac:dyDescent="0.35">
      <c r="E15" s="99"/>
      <c r="F15" s="99"/>
      <c r="G15" s="86"/>
      <c r="H15" s="101"/>
      <c r="I15" s="86"/>
      <c r="J15" s="100"/>
      <c r="K15" s="100"/>
      <c r="L15" s="100"/>
      <c r="M15" s="100"/>
      <c r="N15" s="100"/>
      <c r="O15" s="100"/>
      <c r="P15" s="100"/>
      <c r="Q15" s="100"/>
      <c r="R15" s="86"/>
      <c r="S15" s="100"/>
      <c r="T15" s="86"/>
      <c r="U15" s="86"/>
      <c r="V15" s="100"/>
      <c r="W15" s="100"/>
      <c r="X15" s="100"/>
      <c r="Y15" s="100"/>
      <c r="Z15" s="100"/>
      <c r="AA15" s="100"/>
      <c r="AB15" s="100"/>
      <c r="AC15" s="100"/>
      <c r="AD15" s="100"/>
      <c r="AE15" s="86"/>
      <c r="AF15" s="86"/>
      <c r="AG15" s="100"/>
      <c r="AH15" s="86"/>
      <c r="AI15" s="100"/>
      <c r="AJ15" s="100"/>
      <c r="AK15" s="100"/>
      <c r="AL15" s="100"/>
      <c r="AM15" s="100"/>
      <c r="AN15" s="100"/>
      <c r="AO15" s="100"/>
    </row>
    <row r="16" spans="1:41" ht="16.5" customHeight="1" x14ac:dyDescent="0.35">
      <c r="A16" s="84" t="s">
        <v>195</v>
      </c>
      <c r="B16" s="84"/>
      <c r="C16" s="84"/>
      <c r="D16" s="84"/>
      <c r="E16" s="104"/>
      <c r="F16" s="104"/>
      <c r="G16" s="105">
        <v>5595798</v>
      </c>
      <c r="H16" s="105"/>
      <c r="I16" s="105">
        <v>33879604</v>
      </c>
      <c r="J16" s="105"/>
      <c r="K16" s="105">
        <v>104789</v>
      </c>
      <c r="L16" s="105"/>
      <c r="M16" s="105">
        <v>599793</v>
      </c>
      <c r="N16" s="105"/>
      <c r="O16" s="105">
        <v>1403668</v>
      </c>
      <c r="P16" s="105"/>
      <c r="Q16" s="105">
        <v>-755413</v>
      </c>
      <c r="R16" s="105"/>
      <c r="S16" s="105">
        <v>-2181932</v>
      </c>
      <c r="T16" s="105"/>
      <c r="U16" s="105">
        <v>267927</v>
      </c>
      <c r="V16" s="105"/>
      <c r="W16" s="105">
        <v>1904</v>
      </c>
      <c r="X16" s="105"/>
      <c r="Y16" s="105">
        <v>13242056</v>
      </c>
      <c r="Z16" s="105"/>
      <c r="AA16" s="105">
        <v>52244</v>
      </c>
      <c r="AB16" s="105"/>
      <c r="AC16" s="105">
        <v>-280194</v>
      </c>
      <c r="AD16" s="105"/>
      <c r="AE16" s="105">
        <v>-6340155</v>
      </c>
      <c r="AF16" s="105"/>
      <c r="AG16" s="105">
        <f>SUM(AE16,AC16,AA16,W16,Y16,U16,S16,Q16)</f>
        <v>4006437</v>
      </c>
      <c r="AH16" s="105"/>
      <c r="AI16" s="105">
        <v>31047126</v>
      </c>
      <c r="AJ16" s="105"/>
      <c r="AK16" s="105">
        <f>SUM(G16:O16,AG16,AI16)</f>
        <v>76637215</v>
      </c>
      <c r="AL16" s="105"/>
      <c r="AM16" s="105">
        <v>10657341</v>
      </c>
      <c r="AN16" s="105"/>
      <c r="AO16" s="105">
        <f>SUM(AK16:AM16)</f>
        <v>87294556</v>
      </c>
    </row>
    <row r="17" spans="1:41" s="97" customFormat="1" ht="6" customHeight="1" x14ac:dyDescent="0.35">
      <c r="A17" s="84"/>
      <c r="B17" s="106"/>
      <c r="E17" s="99"/>
      <c r="F17" s="99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8"/>
      <c r="AM17" s="108"/>
      <c r="AN17" s="108"/>
      <c r="AO17" s="108"/>
    </row>
    <row r="18" spans="1:41" s="97" customFormat="1" ht="16.5" customHeight="1" x14ac:dyDescent="0.35">
      <c r="A18" s="96" t="s">
        <v>196</v>
      </c>
      <c r="B18" s="106"/>
      <c r="E18" s="104"/>
      <c r="F18" s="99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</row>
    <row r="19" spans="1:41" s="96" customFormat="1" ht="16.5" customHeight="1" x14ac:dyDescent="0.35">
      <c r="A19" s="109" t="s">
        <v>197</v>
      </c>
      <c r="B19" s="109"/>
      <c r="C19" s="109"/>
      <c r="D19" s="109"/>
      <c r="E19" s="104"/>
      <c r="F19" s="104"/>
      <c r="G19" s="105">
        <v>74179</v>
      </c>
      <c r="H19" s="105"/>
      <c r="I19" s="105">
        <v>2225367</v>
      </c>
      <c r="J19" s="105"/>
      <c r="K19" s="105">
        <v>0</v>
      </c>
      <c r="L19" s="105"/>
      <c r="M19" s="105">
        <v>0</v>
      </c>
      <c r="N19" s="105"/>
      <c r="O19" s="105">
        <v>0</v>
      </c>
      <c r="P19" s="105"/>
      <c r="Q19" s="105">
        <v>0</v>
      </c>
      <c r="R19" s="105"/>
      <c r="S19" s="105">
        <v>0</v>
      </c>
      <c r="T19" s="105"/>
      <c r="U19" s="105">
        <v>0</v>
      </c>
      <c r="V19" s="105"/>
      <c r="W19" s="105">
        <v>0</v>
      </c>
      <c r="X19" s="105"/>
      <c r="Y19" s="105">
        <v>0</v>
      </c>
      <c r="Z19" s="105"/>
      <c r="AA19" s="105">
        <v>0</v>
      </c>
      <c r="AB19" s="105"/>
      <c r="AC19" s="105">
        <v>0</v>
      </c>
      <c r="AD19" s="105"/>
      <c r="AE19" s="105">
        <v>0</v>
      </c>
      <c r="AF19" s="105"/>
      <c r="AG19" s="105">
        <f>SUM(Q19:AE19)</f>
        <v>0</v>
      </c>
      <c r="AH19" s="105"/>
      <c r="AI19" s="105">
        <v>0</v>
      </c>
      <c r="AJ19" s="105"/>
      <c r="AK19" s="105">
        <f t="shared" ref="AK19" si="0">SUM(G19:O19,AG19:AI19)</f>
        <v>2299546</v>
      </c>
      <c r="AL19" s="105"/>
      <c r="AM19" s="105">
        <v>0</v>
      </c>
      <c r="AN19" s="105"/>
      <c r="AO19" s="105">
        <f t="shared" ref="AO19" si="1">SUM(AK19:AM19)</f>
        <v>2299546</v>
      </c>
    </row>
    <row r="20" spans="1:41" s="96" customFormat="1" ht="16.5" customHeight="1" x14ac:dyDescent="0.35">
      <c r="A20" s="109" t="s">
        <v>198</v>
      </c>
      <c r="B20" s="109"/>
      <c r="C20" s="109"/>
      <c r="D20" s="109"/>
      <c r="E20" s="104"/>
      <c r="F20" s="104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</row>
    <row r="21" spans="1:41" s="96" customFormat="1" ht="16.5" customHeight="1" x14ac:dyDescent="0.35">
      <c r="A21" s="109"/>
      <c r="B21" s="109" t="s">
        <v>199</v>
      </c>
      <c r="C21" s="109"/>
      <c r="D21" s="109"/>
      <c r="E21" s="104"/>
      <c r="F21" s="104"/>
      <c r="G21" s="105">
        <v>0</v>
      </c>
      <c r="H21" s="105"/>
      <c r="I21" s="105">
        <v>0</v>
      </c>
      <c r="J21" s="105"/>
      <c r="K21" s="105">
        <v>0</v>
      </c>
      <c r="L21" s="105"/>
      <c r="M21" s="105">
        <v>0</v>
      </c>
      <c r="N21" s="105"/>
      <c r="O21" s="105">
        <v>0</v>
      </c>
      <c r="P21" s="105"/>
      <c r="Q21" s="105">
        <v>0</v>
      </c>
      <c r="R21" s="105"/>
      <c r="S21" s="105">
        <v>-7687</v>
      </c>
      <c r="T21" s="105"/>
      <c r="U21" s="105">
        <v>0</v>
      </c>
      <c r="V21" s="105"/>
      <c r="W21" s="105">
        <v>0</v>
      </c>
      <c r="X21" s="105"/>
      <c r="Y21" s="105">
        <v>0</v>
      </c>
      <c r="Z21" s="105"/>
      <c r="AA21" s="105">
        <v>0</v>
      </c>
      <c r="AB21" s="105"/>
      <c r="AC21" s="105">
        <v>0</v>
      </c>
      <c r="AD21" s="105"/>
      <c r="AE21" s="105">
        <v>0</v>
      </c>
      <c r="AF21" s="105"/>
      <c r="AG21" s="105">
        <f>SUM(Q21:AE21)</f>
        <v>-7687</v>
      </c>
      <c r="AH21" s="105"/>
      <c r="AI21" s="105">
        <v>0</v>
      </c>
      <c r="AJ21" s="105"/>
      <c r="AK21" s="105">
        <f t="shared" ref="AK21" si="2">SUM(G21:O21,AG21:AI21)</f>
        <v>-7687</v>
      </c>
      <c r="AL21" s="105"/>
      <c r="AM21" s="105">
        <v>8146</v>
      </c>
      <c r="AN21" s="105"/>
      <c r="AO21" s="105">
        <f t="shared" ref="AO21" si="3">SUM(AK21:AM21)</f>
        <v>459</v>
      </c>
    </row>
    <row r="22" spans="1:41" s="96" customFormat="1" ht="16.5" customHeight="1" x14ac:dyDescent="0.35">
      <c r="A22" s="109" t="s">
        <v>200</v>
      </c>
      <c r="B22" s="109"/>
      <c r="C22" s="109"/>
      <c r="D22" s="109"/>
      <c r="E22" s="104"/>
      <c r="F22" s="104"/>
      <c r="G22" s="105">
        <v>0</v>
      </c>
      <c r="H22" s="105"/>
      <c r="I22" s="105">
        <v>0</v>
      </c>
      <c r="J22" s="105"/>
      <c r="K22" s="105">
        <v>0</v>
      </c>
      <c r="L22" s="105"/>
      <c r="M22" s="105">
        <v>0</v>
      </c>
      <c r="N22" s="105"/>
      <c r="O22" s="105">
        <v>0</v>
      </c>
      <c r="P22" s="105"/>
      <c r="Q22" s="105">
        <v>0</v>
      </c>
      <c r="R22" s="105"/>
      <c r="S22" s="105">
        <v>0</v>
      </c>
      <c r="T22" s="105"/>
      <c r="U22" s="105">
        <v>0</v>
      </c>
      <c r="V22" s="105"/>
      <c r="W22" s="105">
        <v>0</v>
      </c>
      <c r="X22" s="105"/>
      <c r="Y22" s="105">
        <v>0</v>
      </c>
      <c r="Z22" s="105"/>
      <c r="AA22" s="105">
        <v>0</v>
      </c>
      <c r="AB22" s="105"/>
      <c r="AC22" s="105">
        <v>0</v>
      </c>
      <c r="AD22" s="105"/>
      <c r="AE22" s="105">
        <v>0</v>
      </c>
      <c r="AF22" s="105"/>
      <c r="AG22" s="105">
        <f>SUM(Q22:AE22)</f>
        <v>0</v>
      </c>
      <c r="AH22" s="105"/>
      <c r="AI22" s="105">
        <v>0</v>
      </c>
      <c r="AJ22" s="105"/>
      <c r="AK22" s="105">
        <f>SUM(G22:O22,AG22:AI22)</f>
        <v>0</v>
      </c>
      <c r="AL22" s="105"/>
      <c r="AM22" s="105">
        <v>5839</v>
      </c>
      <c r="AN22" s="105"/>
      <c r="AO22" s="105">
        <f>SUM(AK22:AM22)</f>
        <v>5839</v>
      </c>
    </row>
    <row r="23" spans="1:41" s="96" customFormat="1" ht="16.5" customHeight="1" x14ac:dyDescent="0.35">
      <c r="A23" s="109" t="s">
        <v>201</v>
      </c>
      <c r="B23" s="109"/>
      <c r="C23" s="109"/>
      <c r="D23" s="109"/>
      <c r="E23" s="104"/>
      <c r="F23" s="104"/>
      <c r="G23" s="105">
        <v>0</v>
      </c>
      <c r="H23" s="105"/>
      <c r="I23" s="105">
        <v>0</v>
      </c>
      <c r="J23" s="105"/>
      <c r="K23" s="105">
        <v>0</v>
      </c>
      <c r="L23" s="105"/>
      <c r="M23" s="105">
        <v>0</v>
      </c>
      <c r="N23" s="105"/>
      <c r="O23" s="105">
        <v>1099</v>
      </c>
      <c r="P23" s="105"/>
      <c r="Q23" s="105">
        <v>0</v>
      </c>
      <c r="R23" s="105"/>
      <c r="S23" s="105">
        <v>0</v>
      </c>
      <c r="T23" s="105"/>
      <c r="U23" s="105">
        <v>0</v>
      </c>
      <c r="V23" s="105"/>
      <c r="W23" s="105">
        <v>0</v>
      </c>
      <c r="X23" s="105"/>
      <c r="Y23" s="105">
        <v>-895</v>
      </c>
      <c r="Z23" s="105"/>
      <c r="AA23" s="105">
        <v>0</v>
      </c>
      <c r="AB23" s="105"/>
      <c r="AC23" s="105">
        <v>0</v>
      </c>
      <c r="AD23" s="105"/>
      <c r="AE23" s="105">
        <v>0</v>
      </c>
      <c r="AF23" s="105"/>
      <c r="AG23" s="105">
        <f>SUM(Q23:AE23)</f>
        <v>-895</v>
      </c>
      <c r="AH23" s="105"/>
      <c r="AI23" s="105">
        <v>0</v>
      </c>
      <c r="AJ23" s="105"/>
      <c r="AK23" s="105">
        <f t="shared" ref="AK23:AK25" si="4">SUM(G23:O23,AG23:AI23)</f>
        <v>204</v>
      </c>
      <c r="AL23" s="105"/>
      <c r="AM23" s="105">
        <v>0</v>
      </c>
      <c r="AN23" s="105"/>
      <c r="AO23" s="105">
        <f t="shared" ref="AO23" si="5">SUM(AK23:AM23)</f>
        <v>204</v>
      </c>
    </row>
    <row r="24" spans="1:41" s="96" customFormat="1" ht="16.5" customHeight="1" x14ac:dyDescent="0.35">
      <c r="A24" s="109" t="s">
        <v>202</v>
      </c>
      <c r="B24" s="109"/>
      <c r="C24" s="109"/>
      <c r="D24" s="109"/>
      <c r="E24" s="104"/>
      <c r="F24" s="104"/>
      <c r="G24" s="105">
        <v>0</v>
      </c>
      <c r="H24" s="105"/>
      <c r="I24" s="105">
        <v>0</v>
      </c>
      <c r="J24" s="105"/>
      <c r="K24" s="105">
        <v>0</v>
      </c>
      <c r="L24" s="105"/>
      <c r="M24" s="105">
        <v>0</v>
      </c>
      <c r="N24" s="105"/>
      <c r="O24" s="105">
        <v>-3231489</v>
      </c>
      <c r="P24" s="105"/>
      <c r="Q24" s="105">
        <v>0</v>
      </c>
      <c r="R24" s="105"/>
      <c r="S24" s="105">
        <v>0</v>
      </c>
      <c r="T24" s="105"/>
      <c r="U24" s="105">
        <v>0</v>
      </c>
      <c r="V24" s="105"/>
      <c r="W24" s="105">
        <v>0</v>
      </c>
      <c r="X24" s="105"/>
      <c r="Y24" s="105">
        <v>0</v>
      </c>
      <c r="Z24" s="105"/>
      <c r="AA24" s="105">
        <v>0</v>
      </c>
      <c r="AB24" s="105"/>
      <c r="AC24" s="105">
        <v>0</v>
      </c>
      <c r="AD24" s="105"/>
      <c r="AE24" s="105">
        <v>0</v>
      </c>
      <c r="AF24" s="105"/>
      <c r="AG24" s="105">
        <f t="shared" ref="AG24:AG25" si="6">SUM(Q24:AE24)</f>
        <v>0</v>
      </c>
      <c r="AH24" s="105"/>
      <c r="AI24" s="105">
        <v>0</v>
      </c>
      <c r="AJ24" s="105"/>
      <c r="AK24" s="105">
        <f t="shared" si="4"/>
        <v>-3231489</v>
      </c>
      <c r="AL24" s="105"/>
      <c r="AM24" s="105">
        <v>-34715</v>
      </c>
      <c r="AN24" s="105"/>
      <c r="AO24" s="105">
        <f>SUM(AK24:AM24)</f>
        <v>-3266204</v>
      </c>
    </row>
    <row r="25" spans="1:41" ht="16.5" customHeight="1" x14ac:dyDescent="0.35">
      <c r="A25" s="109" t="s">
        <v>203</v>
      </c>
      <c r="B25" s="109"/>
      <c r="C25" s="109"/>
      <c r="D25" s="109"/>
      <c r="E25" s="104"/>
      <c r="F25" s="104"/>
      <c r="G25" s="105">
        <v>0</v>
      </c>
      <c r="H25" s="105"/>
      <c r="I25" s="105">
        <v>0</v>
      </c>
      <c r="J25" s="105"/>
      <c r="K25" s="105">
        <v>0</v>
      </c>
      <c r="L25" s="105"/>
      <c r="M25" s="105">
        <v>0</v>
      </c>
      <c r="N25" s="105"/>
      <c r="O25" s="105">
        <v>-1725333</v>
      </c>
      <c r="P25" s="105"/>
      <c r="Q25" s="105">
        <v>0</v>
      </c>
      <c r="R25" s="105"/>
      <c r="S25" s="105">
        <v>0</v>
      </c>
      <c r="T25" s="105"/>
      <c r="U25" s="105">
        <v>0</v>
      </c>
      <c r="V25" s="105"/>
      <c r="W25" s="105">
        <v>0</v>
      </c>
      <c r="X25" s="105"/>
      <c r="Y25" s="105">
        <v>0</v>
      </c>
      <c r="Z25" s="105"/>
      <c r="AA25" s="105">
        <v>0</v>
      </c>
      <c r="AB25" s="105"/>
      <c r="AC25" s="105">
        <v>0</v>
      </c>
      <c r="AD25" s="105"/>
      <c r="AE25" s="105">
        <v>0</v>
      </c>
      <c r="AF25" s="105"/>
      <c r="AG25" s="105">
        <f t="shared" si="6"/>
        <v>0</v>
      </c>
      <c r="AH25" s="105"/>
      <c r="AI25" s="105">
        <v>0</v>
      </c>
      <c r="AJ25" s="105"/>
      <c r="AK25" s="105">
        <f t="shared" si="4"/>
        <v>-1725333</v>
      </c>
      <c r="AL25" s="105"/>
      <c r="AM25" s="105">
        <v>0</v>
      </c>
      <c r="AN25" s="105"/>
      <c r="AO25" s="105">
        <f t="shared" ref="AO25" si="7">SUM(AK25:AM25)</f>
        <v>-1725333</v>
      </c>
    </row>
    <row r="26" spans="1:41" s="97" customFormat="1" ht="16.5" customHeight="1" x14ac:dyDescent="0.35">
      <c r="A26" s="109" t="s">
        <v>204</v>
      </c>
      <c r="B26" s="109"/>
      <c r="E26" s="104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</row>
    <row r="27" spans="1:41" ht="16.5" customHeight="1" x14ac:dyDescent="0.35">
      <c r="B27" s="109" t="s">
        <v>205</v>
      </c>
      <c r="C27" s="109"/>
      <c r="D27" s="109"/>
      <c r="E27" s="104"/>
      <c r="F27" s="104"/>
      <c r="G27" s="110">
        <v>0</v>
      </c>
      <c r="H27" s="57"/>
      <c r="I27" s="110">
        <v>0</v>
      </c>
      <c r="J27" s="57"/>
      <c r="K27" s="110">
        <v>0</v>
      </c>
      <c r="L27" s="57"/>
      <c r="M27" s="110">
        <v>0</v>
      </c>
      <c r="N27" s="57"/>
      <c r="O27" s="110">
        <v>4118692</v>
      </c>
      <c r="P27" s="57"/>
      <c r="Q27" s="110">
        <v>0</v>
      </c>
      <c r="R27" s="57"/>
      <c r="S27" s="110">
        <v>0</v>
      </c>
      <c r="T27" s="57"/>
      <c r="U27" s="110">
        <v>0</v>
      </c>
      <c r="V27" s="74"/>
      <c r="W27" s="110">
        <v>-1034</v>
      </c>
      <c r="X27" s="74"/>
      <c r="Y27" s="110">
        <v>1782997</v>
      </c>
      <c r="Z27" s="74"/>
      <c r="AA27" s="110">
        <v>48163</v>
      </c>
      <c r="AB27" s="74"/>
      <c r="AC27" s="110">
        <v>-197773</v>
      </c>
      <c r="AD27" s="74"/>
      <c r="AE27" s="110">
        <v>-1155681</v>
      </c>
      <c r="AF27" s="57"/>
      <c r="AG27" s="59">
        <f>SUM(Q27:AE27)</f>
        <v>476672</v>
      </c>
      <c r="AH27" s="57"/>
      <c r="AI27" s="110">
        <v>0</v>
      </c>
      <c r="AJ27" s="98"/>
      <c r="AK27" s="59">
        <f>SUM(G27:O27,AG27:AI27)</f>
        <v>4595364</v>
      </c>
      <c r="AL27" s="105"/>
      <c r="AM27" s="110">
        <v>286152</v>
      </c>
      <c r="AN27" s="57"/>
      <c r="AO27" s="111">
        <f>SUM(AK27:AM27)</f>
        <v>4881516</v>
      </c>
    </row>
    <row r="28" spans="1:41" ht="16.5" customHeight="1" x14ac:dyDescent="0.35">
      <c r="A28" s="84"/>
      <c r="B28" s="84"/>
      <c r="C28" s="84"/>
      <c r="D28" s="84"/>
      <c r="E28" s="104"/>
      <c r="F28" s="104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</row>
    <row r="29" spans="1:41" ht="16.5" customHeight="1" thickBot="1" x14ac:dyDescent="0.4">
      <c r="A29" s="84" t="s">
        <v>206</v>
      </c>
      <c r="B29" s="84"/>
      <c r="C29" s="84"/>
      <c r="D29" s="84"/>
      <c r="E29" s="104"/>
      <c r="F29" s="104"/>
      <c r="G29" s="112">
        <f>SUM(G16:G27)</f>
        <v>5669977</v>
      </c>
      <c r="H29" s="105"/>
      <c r="I29" s="112">
        <f>SUM(I16:I27)</f>
        <v>36104971</v>
      </c>
      <c r="J29" s="105"/>
      <c r="K29" s="112">
        <f>SUM(K16:K27)</f>
        <v>104789</v>
      </c>
      <c r="L29" s="105"/>
      <c r="M29" s="112">
        <f>SUM(M16:M27)</f>
        <v>599793</v>
      </c>
      <c r="N29" s="105"/>
      <c r="O29" s="112">
        <f>SUM(O16:O27)</f>
        <v>566637</v>
      </c>
      <c r="P29" s="105"/>
      <c r="Q29" s="112">
        <f>SUM(Q16:Q27)</f>
        <v>-755413</v>
      </c>
      <c r="R29" s="105"/>
      <c r="S29" s="112">
        <f>SUM(S16:S27)</f>
        <v>-2189619</v>
      </c>
      <c r="T29" s="105"/>
      <c r="U29" s="112">
        <f>SUM(U16:U27)</f>
        <v>267927</v>
      </c>
      <c r="V29" s="105"/>
      <c r="W29" s="112">
        <f>SUM(W16:W27)</f>
        <v>870</v>
      </c>
      <c r="X29" s="105"/>
      <c r="Y29" s="112">
        <f>SUM(Y16:Y27)</f>
        <v>15024158</v>
      </c>
      <c r="Z29" s="105"/>
      <c r="AA29" s="112">
        <f>SUM(AA16:AA27)</f>
        <v>100407</v>
      </c>
      <c r="AB29" s="105"/>
      <c r="AC29" s="112">
        <f>SUM(AC16:AC27)</f>
        <v>-477967</v>
      </c>
      <c r="AD29" s="105"/>
      <c r="AE29" s="112">
        <f>SUM(AE16:AE27)</f>
        <v>-7495836</v>
      </c>
      <c r="AF29" s="105"/>
      <c r="AG29" s="112">
        <f>SUM(AG16:AG27)</f>
        <v>4474527</v>
      </c>
      <c r="AH29" s="105"/>
      <c r="AI29" s="112">
        <f>SUM(AI16:AI27)</f>
        <v>31047126</v>
      </c>
      <c r="AJ29" s="105"/>
      <c r="AK29" s="112">
        <f>SUM(AK16:AK27)</f>
        <v>78567820</v>
      </c>
      <c r="AL29" s="105"/>
      <c r="AM29" s="112">
        <f>SUM(AM16:AM27)</f>
        <v>10922763</v>
      </c>
      <c r="AN29" s="105"/>
      <c r="AO29" s="112">
        <f>SUM(AO16:AO27)</f>
        <v>89490583</v>
      </c>
    </row>
    <row r="30" spans="1:41" ht="16.5" customHeight="1" thickTop="1" x14ac:dyDescent="0.35">
      <c r="Q30" s="82"/>
      <c r="S30" s="82"/>
      <c r="AM30" s="82"/>
      <c r="AO30" s="82"/>
    </row>
    <row r="31" spans="1:41" ht="16.5" customHeight="1" x14ac:dyDescent="0.35">
      <c r="W31" s="83"/>
      <c r="Y31" s="83"/>
      <c r="AA31" s="83"/>
      <c r="AC31" s="83"/>
      <c r="AE31" s="83"/>
    </row>
    <row r="32" spans="1:41" ht="16.5" customHeight="1" x14ac:dyDescent="0.35">
      <c r="Q32" s="82"/>
      <c r="S32" s="82"/>
      <c r="AG32" s="82"/>
      <c r="AI32" s="82"/>
      <c r="AK32" s="82"/>
      <c r="AM32" s="82"/>
      <c r="AO32" s="82"/>
    </row>
    <row r="51" spans="1:41" ht="6.75" customHeight="1" x14ac:dyDescent="0.35"/>
    <row r="52" spans="1:41" ht="22.4" customHeight="1" x14ac:dyDescent="0.35">
      <c r="A52" s="173" t="str">
        <f>+'7-8 (9m)'!A54:J54</f>
        <v>The accompanying notes are an integral part of these interim financial information.</v>
      </c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</row>
  </sheetData>
  <mergeCells count="5">
    <mergeCell ref="G6:AO6"/>
    <mergeCell ref="G7:AK7"/>
    <mergeCell ref="Q8:AG8"/>
    <mergeCell ref="W9:AE9"/>
    <mergeCell ref="A52:AO52"/>
  </mergeCells>
  <pageMargins left="0.5" right="0.5" top="0.5" bottom="0.6" header="0.49" footer="0.4"/>
  <pageSetup paperSize="9" scale="60" firstPageNumber="9" orientation="landscape" useFirstPageNumber="1" horizontalDpi="1200" verticalDpi="1200" r:id="rId1"/>
  <headerFooter scaleWithDoc="0">
    <oddFooter>&amp;R&amp;"Cordia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7088F-EF01-41F4-BE6D-BCB768DE6624}">
  <dimension ref="A1:AO55"/>
  <sheetViews>
    <sheetView topLeftCell="D3" zoomScale="70" zoomScaleNormal="70" zoomScaleSheetLayoutView="90" zoomScalePageLayoutView="64" workbookViewId="0">
      <selection activeCell="AC44" sqref="AC44"/>
    </sheetView>
  </sheetViews>
  <sheetFormatPr defaultColWidth="18.54296875" defaultRowHeight="16.5" customHeight="1" x14ac:dyDescent="0.35"/>
  <cols>
    <col min="1" max="1" width="1.54296875" style="81" customWidth="1"/>
    <col min="2" max="2" width="6.453125" style="81" customWidth="1"/>
    <col min="3" max="3" width="15.54296875" style="81" customWidth="1"/>
    <col min="4" max="4" width="9.453125" style="81" customWidth="1"/>
    <col min="5" max="5" width="5" style="81" customWidth="1"/>
    <col min="6" max="6" width="0.54296875" style="81" customWidth="1"/>
    <col min="7" max="7" width="10.54296875" style="82" customWidth="1"/>
    <col min="8" max="8" width="0.54296875" style="82" customWidth="1"/>
    <col min="9" max="9" width="10.81640625" style="82" customWidth="1"/>
    <col min="10" max="10" width="0.54296875" style="82" customWidth="1"/>
    <col min="11" max="11" width="10.453125" style="82" customWidth="1"/>
    <col min="12" max="12" width="0.54296875" style="82" customWidth="1"/>
    <col min="13" max="13" width="9.54296875" style="82" bestFit="1" customWidth="1"/>
    <col min="14" max="14" width="0.54296875" style="82" customWidth="1"/>
    <col min="15" max="15" width="12.54296875" style="82" customWidth="1"/>
    <col min="16" max="16" width="0.54296875" style="82" customWidth="1"/>
    <col min="17" max="17" width="12.453125" style="83" customWidth="1"/>
    <col min="18" max="18" width="0.54296875" style="82" customWidth="1"/>
    <col min="19" max="19" width="12" style="83" bestFit="1" customWidth="1"/>
    <col min="20" max="20" width="0.54296875" style="82" customWidth="1"/>
    <col min="21" max="21" width="12.54296875" style="82" customWidth="1"/>
    <col min="22" max="22" width="0.54296875" style="82" customWidth="1"/>
    <col min="23" max="23" width="15.54296875" style="82" customWidth="1"/>
    <col min="24" max="24" width="0.54296875" style="82" customWidth="1"/>
    <col min="25" max="25" width="10.81640625" style="82" customWidth="1"/>
    <col min="26" max="26" width="0.54296875" style="82" customWidth="1"/>
    <col min="27" max="27" width="9.54296875" style="82" bestFit="1" customWidth="1"/>
    <col min="28" max="28" width="0.54296875" style="82" customWidth="1"/>
    <col min="29" max="29" width="10.54296875" style="82" bestFit="1" customWidth="1"/>
    <col min="30" max="30" width="0.54296875" style="82" customWidth="1"/>
    <col min="31" max="31" width="10.54296875" style="82" customWidth="1"/>
    <col min="32" max="32" width="0.54296875" style="82" customWidth="1"/>
    <col min="33" max="33" width="10.26953125" style="83" customWidth="1"/>
    <col min="34" max="34" width="0.54296875" style="82" customWidth="1"/>
    <col min="35" max="35" width="10" style="83" customWidth="1"/>
    <col min="36" max="36" width="0.54296875" style="83" customWidth="1"/>
    <col min="37" max="37" width="10" style="83" customWidth="1"/>
    <col min="38" max="38" width="0.54296875" style="83" customWidth="1"/>
    <col min="39" max="39" width="10.1796875" style="83" customWidth="1"/>
    <col min="40" max="40" width="0.54296875" style="83" customWidth="1"/>
    <col min="41" max="41" width="11.54296875" style="83" bestFit="1" customWidth="1"/>
    <col min="42" max="16384" width="18.54296875" style="81"/>
  </cols>
  <sheetData>
    <row r="1" spans="1:41" ht="16.5" customHeight="1" x14ac:dyDescent="0.35">
      <c r="A1" s="62" t="s">
        <v>0</v>
      </c>
    </row>
    <row r="2" spans="1:41" ht="16.5" customHeight="1" x14ac:dyDescent="0.35">
      <c r="A2" s="84" t="s">
        <v>141</v>
      </c>
      <c r="B2" s="84"/>
      <c r="C2" s="84"/>
      <c r="D2" s="84"/>
      <c r="E2" s="85"/>
      <c r="F2" s="85"/>
      <c r="G2" s="86"/>
      <c r="H2" s="86"/>
      <c r="I2" s="86"/>
      <c r="J2" s="87"/>
      <c r="K2" s="86"/>
      <c r="L2" s="87"/>
      <c r="M2" s="86"/>
      <c r="N2" s="87"/>
      <c r="O2" s="86"/>
      <c r="P2" s="87"/>
      <c r="Q2" s="86"/>
      <c r="R2" s="87"/>
      <c r="S2" s="86"/>
      <c r="T2" s="87"/>
      <c r="U2" s="86"/>
      <c r="V2" s="87"/>
      <c r="W2" s="86"/>
      <c r="X2" s="87"/>
      <c r="Y2" s="86"/>
      <c r="Z2" s="87"/>
      <c r="AA2" s="86"/>
      <c r="AB2" s="87"/>
      <c r="AC2" s="86"/>
      <c r="AD2" s="87"/>
      <c r="AE2" s="86"/>
      <c r="AF2" s="87"/>
      <c r="AG2" s="86"/>
      <c r="AH2" s="87"/>
      <c r="AI2" s="86"/>
      <c r="AJ2" s="87"/>
      <c r="AK2" s="86"/>
      <c r="AL2" s="87"/>
      <c r="AM2" s="86"/>
    </row>
    <row r="3" spans="1:41" ht="16.5" customHeight="1" x14ac:dyDescent="0.35">
      <c r="A3" s="88" t="str">
        <f>'9'!A3</f>
        <v>For the nine-month period ended 30 September 2025</v>
      </c>
      <c r="B3" s="88"/>
      <c r="C3" s="88"/>
      <c r="D3" s="88"/>
      <c r="E3" s="89"/>
      <c r="F3" s="89"/>
      <c r="G3" s="90"/>
      <c r="H3" s="90"/>
      <c r="I3" s="90"/>
      <c r="J3" s="90"/>
      <c r="K3" s="90"/>
      <c r="L3" s="90"/>
      <c r="M3" s="90"/>
      <c r="N3" s="90"/>
      <c r="O3" s="90"/>
      <c r="P3" s="90"/>
      <c r="Q3" s="91"/>
      <c r="R3" s="90"/>
      <c r="S3" s="91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1"/>
      <c r="AH3" s="90"/>
      <c r="AI3" s="91"/>
      <c r="AJ3" s="91"/>
      <c r="AK3" s="91"/>
      <c r="AL3" s="91"/>
      <c r="AM3" s="91"/>
      <c r="AN3" s="91"/>
      <c r="AO3" s="91"/>
    </row>
    <row r="4" spans="1:41" ht="16.5" customHeight="1" x14ac:dyDescent="0.35">
      <c r="A4" s="92"/>
      <c r="B4" s="92"/>
      <c r="C4" s="92"/>
      <c r="D4" s="92"/>
      <c r="E4" s="93"/>
      <c r="F4" s="93"/>
      <c r="G4" s="94"/>
      <c r="H4" s="94"/>
      <c r="I4" s="94"/>
      <c r="J4" s="94"/>
      <c r="K4" s="94"/>
      <c r="L4" s="94"/>
      <c r="M4" s="94"/>
      <c r="N4" s="94"/>
      <c r="O4" s="94"/>
      <c r="P4" s="94"/>
      <c r="Q4" s="95"/>
      <c r="R4" s="94"/>
      <c r="S4" s="95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5"/>
      <c r="AH4" s="94"/>
      <c r="AI4" s="95"/>
      <c r="AJ4" s="95"/>
      <c r="AK4" s="95"/>
      <c r="AL4" s="95"/>
      <c r="AM4" s="95"/>
      <c r="AN4" s="95"/>
      <c r="AO4" s="95"/>
    </row>
    <row r="5" spans="1:41" ht="16.5" customHeight="1" x14ac:dyDescent="0.35">
      <c r="A5" s="84"/>
      <c r="B5" s="84"/>
      <c r="C5" s="84"/>
      <c r="D5" s="84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R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H5" s="86"/>
    </row>
    <row r="6" spans="1:41" ht="16.5" customHeight="1" x14ac:dyDescent="0.35">
      <c r="A6" s="96"/>
      <c r="B6" s="96"/>
      <c r="C6" s="96"/>
      <c r="D6" s="96"/>
      <c r="E6" s="97"/>
      <c r="F6" s="97"/>
      <c r="G6" s="171" t="s">
        <v>142</v>
      </c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</row>
    <row r="7" spans="1:41" ht="16.5" customHeight="1" x14ac:dyDescent="0.35">
      <c r="A7" s="96"/>
      <c r="B7" s="96"/>
      <c r="C7" s="96"/>
      <c r="D7" s="96"/>
      <c r="E7" s="97"/>
      <c r="F7" s="97"/>
      <c r="G7" s="172" t="s">
        <v>143</v>
      </c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74"/>
      <c r="AM7" s="74"/>
      <c r="AN7" s="74"/>
      <c r="AO7" s="74"/>
    </row>
    <row r="8" spans="1:41" ht="16.5" customHeight="1" x14ac:dyDescent="0.35">
      <c r="A8" s="96"/>
      <c r="B8" s="96"/>
      <c r="C8" s="96"/>
      <c r="D8" s="96"/>
      <c r="E8" s="97"/>
      <c r="F8" s="97"/>
      <c r="G8" s="74"/>
      <c r="H8" s="74"/>
      <c r="I8" s="74"/>
      <c r="J8" s="74"/>
      <c r="K8" s="74"/>
      <c r="L8" s="74"/>
      <c r="M8" s="74"/>
      <c r="N8" s="74"/>
      <c r="O8" s="74"/>
      <c r="P8" s="74"/>
      <c r="Q8" s="172" t="s">
        <v>85</v>
      </c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74"/>
      <c r="AI8" s="74"/>
      <c r="AJ8" s="74"/>
      <c r="AK8" s="74"/>
      <c r="AL8" s="74"/>
      <c r="AM8" s="74"/>
      <c r="AN8" s="74"/>
      <c r="AO8" s="74"/>
    </row>
    <row r="9" spans="1:41" ht="16.5" customHeight="1" x14ac:dyDescent="0.35">
      <c r="A9" s="96"/>
      <c r="B9" s="96"/>
      <c r="C9" s="96"/>
      <c r="D9" s="96"/>
      <c r="E9" s="97"/>
      <c r="F9" s="97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98"/>
      <c r="V9" s="98"/>
      <c r="W9" s="171" t="s">
        <v>133</v>
      </c>
      <c r="X9" s="171"/>
      <c r="Y9" s="171"/>
      <c r="Z9" s="171"/>
      <c r="AA9" s="171"/>
      <c r="AB9" s="171"/>
      <c r="AC9" s="171"/>
      <c r="AD9" s="171"/>
      <c r="AE9" s="171"/>
      <c r="AF9" s="74"/>
      <c r="AG9" s="74"/>
      <c r="AH9" s="74"/>
      <c r="AI9" s="74"/>
      <c r="AJ9" s="74"/>
      <c r="AK9" s="74"/>
      <c r="AL9" s="74"/>
      <c r="AM9" s="74"/>
      <c r="AN9" s="81"/>
      <c r="AO9" s="81"/>
    </row>
    <row r="10" spans="1:41" s="97" customFormat="1" ht="16.5" customHeight="1" x14ac:dyDescent="0.35">
      <c r="E10" s="99"/>
      <c r="F10" s="99"/>
      <c r="G10" s="74"/>
      <c r="H10" s="74"/>
      <c r="I10" s="74"/>
      <c r="J10" s="74"/>
      <c r="K10" s="74"/>
      <c r="L10" s="100"/>
      <c r="M10" s="100"/>
      <c r="N10" s="86"/>
      <c r="O10" s="74"/>
      <c r="P10" s="86"/>
      <c r="Q10" s="100" t="s">
        <v>144</v>
      </c>
      <c r="R10" s="100"/>
      <c r="S10" s="74"/>
      <c r="T10" s="86"/>
      <c r="U10" s="100"/>
      <c r="V10" s="100"/>
      <c r="W10" s="100" t="s">
        <v>145</v>
      </c>
      <c r="X10" s="100"/>
      <c r="Y10" s="100"/>
      <c r="Z10" s="100"/>
      <c r="AA10" s="100"/>
      <c r="AB10" s="100"/>
      <c r="AC10" s="100"/>
      <c r="AD10" s="100"/>
      <c r="AE10" s="74"/>
      <c r="AF10" s="86"/>
      <c r="AG10" s="74"/>
      <c r="AH10" s="100"/>
      <c r="AI10" s="100"/>
      <c r="AJ10" s="100"/>
      <c r="AK10" s="100"/>
      <c r="AL10" s="100"/>
      <c r="AM10" s="100"/>
    </row>
    <row r="11" spans="1:41" s="97" customFormat="1" ht="16.5" customHeight="1" x14ac:dyDescent="0.35">
      <c r="E11" s="99"/>
      <c r="F11" s="99"/>
      <c r="G11" s="86"/>
      <c r="H11" s="100"/>
      <c r="I11" s="100" t="s">
        <v>146</v>
      </c>
      <c r="J11" s="100"/>
      <c r="K11" s="74"/>
      <c r="L11" s="100"/>
      <c r="M11" s="100"/>
      <c r="N11" s="86"/>
      <c r="O11" s="100"/>
      <c r="P11" s="86"/>
      <c r="Q11" s="100" t="s">
        <v>147</v>
      </c>
      <c r="R11" s="100"/>
      <c r="S11" s="100" t="s">
        <v>148</v>
      </c>
      <c r="T11" s="86"/>
      <c r="U11" s="100"/>
      <c r="V11" s="100"/>
      <c r="W11" s="100" t="s">
        <v>149</v>
      </c>
      <c r="X11" s="100"/>
      <c r="Y11" s="100"/>
      <c r="Z11" s="100"/>
      <c r="AA11" s="100"/>
      <c r="AB11" s="100"/>
      <c r="AC11" s="100"/>
      <c r="AD11" s="100"/>
      <c r="AE11" s="100"/>
      <c r="AF11" s="86"/>
      <c r="AG11" s="100" t="s">
        <v>86</v>
      </c>
      <c r="AH11" s="86"/>
      <c r="AI11" s="100"/>
      <c r="AJ11" s="100"/>
      <c r="AK11" s="43" t="s">
        <v>86</v>
      </c>
      <c r="AL11" s="100"/>
      <c r="AM11" s="100"/>
      <c r="AN11" s="100"/>
      <c r="AO11" s="100"/>
    </row>
    <row r="12" spans="1:41" s="97" customFormat="1" ht="16.5" customHeight="1" x14ac:dyDescent="0.35">
      <c r="E12" s="99"/>
      <c r="F12" s="99"/>
      <c r="G12" s="86" t="s">
        <v>150</v>
      </c>
      <c r="H12" s="101"/>
      <c r="I12" s="100" t="s">
        <v>151</v>
      </c>
      <c r="J12" s="100"/>
      <c r="K12" s="100" t="s">
        <v>152</v>
      </c>
      <c r="L12" s="100"/>
      <c r="M12" s="74"/>
      <c r="N12" s="74"/>
      <c r="O12" s="100" t="s">
        <v>84</v>
      </c>
      <c r="P12" s="74"/>
      <c r="Q12" s="100" t="s">
        <v>153</v>
      </c>
      <c r="R12" s="74"/>
      <c r="S12" s="100" t="s">
        <v>154</v>
      </c>
      <c r="T12" s="74"/>
      <c r="U12" s="100" t="s">
        <v>155</v>
      </c>
      <c r="V12" s="74"/>
      <c r="W12" s="100" t="s">
        <v>156</v>
      </c>
      <c r="X12" s="74"/>
      <c r="Y12" s="100" t="s">
        <v>14</v>
      </c>
      <c r="Z12" s="74"/>
      <c r="AA12" s="74"/>
      <c r="AB12" s="74"/>
      <c r="AC12" s="100" t="s">
        <v>157</v>
      </c>
      <c r="AD12" s="74"/>
      <c r="AE12" s="74"/>
      <c r="AF12" s="74"/>
      <c r="AG12" s="100" t="s">
        <v>158</v>
      </c>
      <c r="AH12" s="74"/>
      <c r="AI12" s="100"/>
      <c r="AJ12" s="74"/>
      <c r="AK12" s="100" t="s">
        <v>159</v>
      </c>
      <c r="AL12" s="74"/>
      <c r="AM12" s="100" t="s">
        <v>160</v>
      </c>
      <c r="AN12" s="100"/>
      <c r="AO12" s="43"/>
    </row>
    <row r="13" spans="1:41" s="97" customFormat="1" ht="16.5" customHeight="1" x14ac:dyDescent="0.35">
      <c r="E13" s="99"/>
      <c r="F13" s="99"/>
      <c r="G13" s="86" t="s">
        <v>161</v>
      </c>
      <c r="H13" s="101"/>
      <c r="I13" s="100" t="s">
        <v>162</v>
      </c>
      <c r="J13" s="100"/>
      <c r="K13" s="100" t="s">
        <v>163</v>
      </c>
      <c r="L13" s="100"/>
      <c r="M13" s="100" t="s">
        <v>164</v>
      </c>
      <c r="N13" s="86"/>
      <c r="O13" s="102" t="s">
        <v>165</v>
      </c>
      <c r="P13" s="86"/>
      <c r="Q13" s="100" t="s">
        <v>166</v>
      </c>
      <c r="R13" s="100"/>
      <c r="S13" s="100" t="s">
        <v>167</v>
      </c>
      <c r="T13" s="86"/>
      <c r="U13" s="86" t="s">
        <v>168</v>
      </c>
      <c r="V13" s="100"/>
      <c r="W13" s="100" t="s">
        <v>169</v>
      </c>
      <c r="X13" s="100"/>
      <c r="Y13" s="86" t="s">
        <v>170</v>
      </c>
      <c r="Z13" s="100"/>
      <c r="AA13" s="86" t="s">
        <v>171</v>
      </c>
      <c r="AB13" s="100"/>
      <c r="AC13" s="100" t="s">
        <v>172</v>
      </c>
      <c r="AD13" s="100"/>
      <c r="AE13" s="86" t="s">
        <v>173</v>
      </c>
      <c r="AF13" s="86"/>
      <c r="AG13" s="100" t="s">
        <v>174</v>
      </c>
      <c r="AH13" s="86"/>
      <c r="AI13" s="100" t="s">
        <v>175</v>
      </c>
      <c r="AJ13" s="100"/>
      <c r="AK13" s="100" t="s">
        <v>176</v>
      </c>
      <c r="AL13" s="100"/>
      <c r="AM13" s="43" t="s">
        <v>177</v>
      </c>
      <c r="AN13" s="100"/>
      <c r="AO13" s="43" t="s">
        <v>86</v>
      </c>
    </row>
    <row r="14" spans="1:41" s="97" customFormat="1" ht="16.5" customHeight="1" x14ac:dyDescent="0.35">
      <c r="E14" s="113" t="s">
        <v>12</v>
      </c>
      <c r="F14" s="99"/>
      <c r="G14" s="90" t="s">
        <v>178</v>
      </c>
      <c r="H14" s="101"/>
      <c r="I14" s="48" t="s">
        <v>179</v>
      </c>
      <c r="J14" s="100"/>
      <c r="K14" s="103" t="s">
        <v>180</v>
      </c>
      <c r="L14" s="100"/>
      <c r="M14" s="103" t="s">
        <v>181</v>
      </c>
      <c r="N14" s="86"/>
      <c r="O14" s="48" t="s">
        <v>182</v>
      </c>
      <c r="P14" s="86"/>
      <c r="Q14" s="103" t="s">
        <v>183</v>
      </c>
      <c r="R14" s="100"/>
      <c r="S14" s="103" t="s">
        <v>184</v>
      </c>
      <c r="T14" s="86"/>
      <c r="U14" s="90" t="s">
        <v>185</v>
      </c>
      <c r="V14" s="100"/>
      <c r="W14" s="48" t="s">
        <v>186</v>
      </c>
      <c r="X14" s="100"/>
      <c r="Y14" s="90" t="s">
        <v>187</v>
      </c>
      <c r="Z14" s="100"/>
      <c r="AA14" s="90" t="s">
        <v>188</v>
      </c>
      <c r="AB14" s="100"/>
      <c r="AC14" s="103" t="s">
        <v>181</v>
      </c>
      <c r="AD14" s="100"/>
      <c r="AE14" s="90" t="s">
        <v>189</v>
      </c>
      <c r="AF14" s="86"/>
      <c r="AG14" s="103" t="s">
        <v>190</v>
      </c>
      <c r="AH14" s="86"/>
      <c r="AI14" s="103" t="s">
        <v>191</v>
      </c>
      <c r="AJ14" s="100"/>
      <c r="AK14" s="103" t="s">
        <v>192</v>
      </c>
      <c r="AL14" s="100"/>
      <c r="AM14" s="103" t="s">
        <v>193</v>
      </c>
      <c r="AN14" s="100"/>
      <c r="AO14" s="103" t="s">
        <v>194</v>
      </c>
    </row>
    <row r="15" spans="1:41" s="97" customFormat="1" ht="16.5" customHeight="1" x14ac:dyDescent="0.35">
      <c r="F15" s="99"/>
      <c r="G15" s="86"/>
      <c r="H15" s="101"/>
      <c r="I15" s="86"/>
      <c r="J15" s="100"/>
      <c r="K15" s="100"/>
      <c r="L15" s="100"/>
      <c r="M15" s="100"/>
      <c r="N15" s="100"/>
      <c r="O15" s="100"/>
      <c r="P15" s="100"/>
      <c r="Q15" s="100"/>
      <c r="R15" s="86"/>
      <c r="S15" s="100"/>
      <c r="T15" s="86"/>
      <c r="U15" s="86"/>
      <c r="V15" s="100"/>
      <c r="W15" s="100"/>
      <c r="X15" s="100"/>
      <c r="Y15" s="100"/>
      <c r="Z15" s="100"/>
      <c r="AA15" s="100"/>
      <c r="AB15" s="100"/>
      <c r="AC15" s="100"/>
      <c r="AD15" s="100"/>
      <c r="AE15" s="86"/>
      <c r="AF15" s="86"/>
      <c r="AG15" s="100"/>
      <c r="AH15" s="86"/>
      <c r="AI15" s="100"/>
      <c r="AJ15" s="100"/>
      <c r="AK15" s="100"/>
      <c r="AL15" s="100"/>
      <c r="AM15" s="100"/>
      <c r="AN15" s="100"/>
      <c r="AO15" s="100"/>
    </row>
    <row r="16" spans="1:41" s="97" customFormat="1" ht="16.5" customHeight="1" x14ac:dyDescent="0.35">
      <c r="A16" s="84" t="s">
        <v>207</v>
      </c>
      <c r="F16" s="99"/>
      <c r="G16" s="86"/>
      <c r="H16" s="101"/>
      <c r="I16" s="86"/>
      <c r="J16" s="100"/>
      <c r="K16" s="100"/>
      <c r="L16" s="100"/>
      <c r="M16" s="100"/>
      <c r="N16" s="100"/>
      <c r="O16" s="100"/>
      <c r="P16" s="100"/>
      <c r="Q16" s="100"/>
      <c r="R16" s="86"/>
      <c r="S16" s="100"/>
      <c r="T16" s="86"/>
      <c r="U16" s="86"/>
      <c r="V16" s="100"/>
      <c r="W16" s="100"/>
      <c r="X16" s="100"/>
      <c r="Y16" s="100"/>
      <c r="Z16" s="100"/>
      <c r="AA16" s="100"/>
      <c r="AB16" s="100"/>
      <c r="AC16" s="100"/>
      <c r="AD16" s="100"/>
      <c r="AE16" s="86"/>
      <c r="AF16" s="86"/>
      <c r="AG16" s="100"/>
      <c r="AH16" s="86"/>
      <c r="AI16" s="100"/>
      <c r="AJ16" s="100"/>
      <c r="AK16" s="100"/>
      <c r="AL16" s="100"/>
      <c r="AM16" s="100"/>
      <c r="AN16" s="100"/>
      <c r="AO16" s="100"/>
    </row>
    <row r="17" spans="1:41" ht="16.399999999999999" customHeight="1" x14ac:dyDescent="0.35">
      <c r="A17" s="84"/>
      <c r="B17" s="84" t="s">
        <v>208</v>
      </c>
      <c r="C17" s="84"/>
      <c r="D17" s="84"/>
      <c r="E17" s="104"/>
      <c r="F17" s="104"/>
      <c r="G17" s="18">
        <v>5669977</v>
      </c>
      <c r="H17" s="18"/>
      <c r="I17" s="18">
        <v>36104972</v>
      </c>
      <c r="J17" s="18"/>
      <c r="K17" s="18">
        <v>104789</v>
      </c>
      <c r="L17" s="18"/>
      <c r="M17" s="18">
        <v>599793</v>
      </c>
      <c r="N17" s="18"/>
      <c r="O17" s="18">
        <v>4140585</v>
      </c>
      <c r="P17" s="18"/>
      <c r="Q17" s="18">
        <v>-755413</v>
      </c>
      <c r="R17" s="18"/>
      <c r="S17" s="18">
        <v>-2189619</v>
      </c>
      <c r="T17" s="18"/>
      <c r="U17" s="18">
        <v>267927</v>
      </c>
      <c r="V17" s="18"/>
      <c r="W17" s="18">
        <v>-2212</v>
      </c>
      <c r="X17" s="18"/>
      <c r="Y17" s="18">
        <v>19023296</v>
      </c>
      <c r="Z17" s="18"/>
      <c r="AA17" s="18">
        <v>114755</v>
      </c>
      <c r="AB17" s="18"/>
      <c r="AC17" s="18">
        <v>-174413</v>
      </c>
      <c r="AD17" s="18"/>
      <c r="AE17" s="18">
        <f>-6117828+1</f>
        <v>-6117827</v>
      </c>
      <c r="AF17" s="18"/>
      <c r="AG17" s="105">
        <f>SUM(Q17:AE17)</f>
        <v>10166494</v>
      </c>
      <c r="AH17" s="18"/>
      <c r="AI17" s="18">
        <v>31047126</v>
      </c>
      <c r="AJ17" s="18"/>
      <c r="AK17" s="105">
        <f>SUM(G17:O17,AG17:AI17)</f>
        <v>87833736</v>
      </c>
      <c r="AL17" s="18"/>
      <c r="AM17" s="18">
        <v>11303095</v>
      </c>
      <c r="AN17" s="18"/>
      <c r="AO17" s="105">
        <f t="shared" ref="AO17:AO18" si="0">SUM(AK17:AM17)</f>
        <v>99136831</v>
      </c>
    </row>
    <row r="18" spans="1:41" ht="16.399999999999999" customHeight="1" x14ac:dyDescent="0.35">
      <c r="A18" s="109" t="s">
        <v>209</v>
      </c>
      <c r="B18" s="84"/>
      <c r="C18" s="84"/>
      <c r="D18" s="84"/>
      <c r="E18" s="104">
        <v>4</v>
      </c>
      <c r="F18" s="104"/>
      <c r="G18" s="23">
        <v>0</v>
      </c>
      <c r="H18" s="18"/>
      <c r="I18" s="23">
        <v>0</v>
      </c>
      <c r="J18" s="18"/>
      <c r="K18" s="23">
        <v>0</v>
      </c>
      <c r="L18" s="18"/>
      <c r="M18" s="23">
        <v>0</v>
      </c>
      <c r="N18" s="23"/>
      <c r="O18" s="23">
        <v>-409964</v>
      </c>
      <c r="P18" s="18"/>
      <c r="Q18" s="23">
        <v>0</v>
      </c>
      <c r="R18" s="18"/>
      <c r="S18" s="23">
        <v>0</v>
      </c>
      <c r="T18" s="18"/>
      <c r="U18" s="23">
        <v>0</v>
      </c>
      <c r="V18" s="18"/>
      <c r="W18" s="23">
        <v>0</v>
      </c>
      <c r="X18" s="18"/>
      <c r="Y18" s="23">
        <v>0</v>
      </c>
      <c r="Z18" s="18"/>
      <c r="AA18" s="23">
        <v>0</v>
      </c>
      <c r="AB18" s="18"/>
      <c r="AC18" s="23">
        <v>0</v>
      </c>
      <c r="AD18" s="18"/>
      <c r="AE18" s="23">
        <v>0</v>
      </c>
      <c r="AF18" s="18"/>
      <c r="AG18" s="110">
        <f>SUM(Q18:AE18)</f>
        <v>0</v>
      </c>
      <c r="AH18" s="18"/>
      <c r="AI18" s="23">
        <v>0</v>
      </c>
      <c r="AJ18" s="18"/>
      <c r="AK18" s="110">
        <f t="shared" ref="AK18" si="1">SUM(G18:O18,AG18:AI18)</f>
        <v>-409964</v>
      </c>
      <c r="AL18" s="18"/>
      <c r="AM18" s="23">
        <v>-17662</v>
      </c>
      <c r="AN18" s="18"/>
      <c r="AO18" s="110">
        <f t="shared" si="0"/>
        <v>-427626</v>
      </c>
    </row>
    <row r="19" spans="1:41" s="97" customFormat="1" ht="6" customHeight="1" x14ac:dyDescent="0.35">
      <c r="A19" s="84"/>
      <c r="B19" s="106"/>
      <c r="E19" s="99"/>
      <c r="F19" s="99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8"/>
      <c r="AM19" s="108"/>
      <c r="AN19" s="108"/>
      <c r="AO19" s="108"/>
    </row>
    <row r="20" spans="1:41" ht="16.399999999999999" customHeight="1" x14ac:dyDescent="0.35">
      <c r="A20" s="84" t="s">
        <v>210</v>
      </c>
      <c r="B20" s="84"/>
      <c r="C20" s="84"/>
      <c r="D20" s="84"/>
      <c r="E20" s="104"/>
      <c r="F20" s="104"/>
      <c r="G20" s="18">
        <f>SUM(G17:G18)</f>
        <v>5669977</v>
      </c>
      <c r="H20" s="18"/>
      <c r="I20" s="18">
        <f>SUM(I17:I18)</f>
        <v>36104972</v>
      </c>
      <c r="J20" s="18"/>
      <c r="K20" s="18">
        <f>SUM(K17:K18)</f>
        <v>104789</v>
      </c>
      <c r="L20" s="18"/>
      <c r="M20" s="18">
        <f>SUM(M17:M18)</f>
        <v>599793</v>
      </c>
      <c r="N20" s="18"/>
      <c r="O20" s="18">
        <f>SUM(O17:O18)</f>
        <v>3730621</v>
      </c>
      <c r="P20" s="18"/>
      <c r="Q20" s="18">
        <f>SUM(Q17:Q18)</f>
        <v>-755413</v>
      </c>
      <c r="R20" s="18"/>
      <c r="S20" s="18">
        <f>SUM(S17:S18)</f>
        <v>-2189619</v>
      </c>
      <c r="T20" s="18"/>
      <c r="U20" s="18">
        <f>SUM(U17:U18)</f>
        <v>267927</v>
      </c>
      <c r="V20" s="18"/>
      <c r="W20" s="18">
        <f>SUM(W17:W18)</f>
        <v>-2212</v>
      </c>
      <c r="X20" s="18"/>
      <c r="Y20" s="18">
        <f>SUM(Y17:Y18)</f>
        <v>19023296</v>
      </c>
      <c r="Z20" s="18"/>
      <c r="AA20" s="18">
        <f>SUM(AA17:AA18)</f>
        <v>114755</v>
      </c>
      <c r="AB20" s="18"/>
      <c r="AC20" s="18">
        <f>SUM(AC17:AC18)</f>
        <v>-174413</v>
      </c>
      <c r="AD20" s="18"/>
      <c r="AE20" s="18">
        <f>SUM(AE17:AE18)</f>
        <v>-6117827</v>
      </c>
      <c r="AF20" s="18"/>
      <c r="AG20" s="18">
        <f>SUM(AG17:AG18)</f>
        <v>10166494</v>
      </c>
      <c r="AH20" s="18"/>
      <c r="AI20" s="18">
        <f>SUM(AI17:AI18)</f>
        <v>31047126</v>
      </c>
      <c r="AJ20" s="18"/>
      <c r="AK20" s="18">
        <f>SUM(AK17:AK18)</f>
        <v>87423772</v>
      </c>
      <c r="AL20" s="18"/>
      <c r="AM20" s="18">
        <f>SUM(AM17:AM18)</f>
        <v>11285433</v>
      </c>
      <c r="AN20" s="18"/>
      <c r="AO20" s="18">
        <f>SUM(AO17:AO18)</f>
        <v>98709205</v>
      </c>
    </row>
    <row r="21" spans="1:41" s="97" customFormat="1" ht="6" customHeight="1" x14ac:dyDescent="0.35">
      <c r="A21" s="84"/>
      <c r="B21" s="106"/>
      <c r="E21" s="99"/>
      <c r="F21" s="99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8"/>
      <c r="AM21" s="108"/>
      <c r="AN21" s="108"/>
      <c r="AO21" s="108"/>
    </row>
    <row r="22" spans="1:41" s="97" customFormat="1" ht="16.5" customHeight="1" x14ac:dyDescent="0.35">
      <c r="A22" s="96" t="s">
        <v>196</v>
      </c>
      <c r="B22" s="106"/>
      <c r="E22" s="104"/>
      <c r="F22" s="99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M22" s="114"/>
    </row>
    <row r="23" spans="1:41" s="96" customFormat="1" ht="16.5" customHeight="1" x14ac:dyDescent="0.35">
      <c r="A23" s="109" t="s">
        <v>211</v>
      </c>
      <c r="B23" s="109"/>
      <c r="C23" s="109"/>
      <c r="D23" s="109"/>
      <c r="E23" s="104"/>
      <c r="F23" s="104"/>
      <c r="G23" s="105">
        <v>0</v>
      </c>
      <c r="H23" s="105"/>
      <c r="I23" s="105">
        <v>0</v>
      </c>
      <c r="J23" s="105"/>
      <c r="K23" s="105">
        <v>0</v>
      </c>
      <c r="L23" s="105"/>
      <c r="M23" s="105">
        <v>0</v>
      </c>
      <c r="N23" s="105"/>
      <c r="O23" s="105">
        <v>-6229</v>
      </c>
      <c r="P23" s="105"/>
      <c r="Q23" s="105">
        <v>0</v>
      </c>
      <c r="R23" s="105"/>
      <c r="S23" s="105">
        <v>6246</v>
      </c>
      <c r="T23" s="105"/>
      <c r="U23" s="105">
        <v>0</v>
      </c>
      <c r="V23" s="105"/>
      <c r="W23" s="105">
        <v>0</v>
      </c>
      <c r="X23" s="105"/>
      <c r="Y23" s="105">
        <v>0</v>
      </c>
      <c r="Z23" s="105"/>
      <c r="AA23" s="105">
        <v>0</v>
      </c>
      <c r="AB23" s="105"/>
      <c r="AC23" s="105">
        <v>0</v>
      </c>
      <c r="AD23" s="105"/>
      <c r="AE23" s="105">
        <v>0</v>
      </c>
      <c r="AF23" s="105"/>
      <c r="AG23" s="105">
        <f>SUM(Q23:AE23)</f>
        <v>6246</v>
      </c>
      <c r="AH23" s="105"/>
      <c r="AI23" s="105">
        <v>0</v>
      </c>
      <c r="AJ23" s="105"/>
      <c r="AK23" s="105">
        <f t="shared" ref="AK23" si="2">SUM(G23:O23,AG23:AI23)</f>
        <v>17</v>
      </c>
      <c r="AL23" s="105"/>
      <c r="AM23" s="105">
        <v>103017</v>
      </c>
      <c r="AN23" s="105"/>
      <c r="AO23" s="105">
        <f>SUM(AK23:AM23)</f>
        <v>103034</v>
      </c>
    </row>
    <row r="24" spans="1:41" s="96" customFormat="1" ht="16.5" customHeight="1" x14ac:dyDescent="0.35">
      <c r="A24" s="109" t="s">
        <v>201</v>
      </c>
      <c r="B24" s="109"/>
      <c r="C24" s="109"/>
      <c r="D24" s="109"/>
      <c r="E24" s="104"/>
      <c r="F24" s="104"/>
      <c r="G24" s="105">
        <v>0</v>
      </c>
      <c r="H24" s="105"/>
      <c r="I24" s="105">
        <v>0</v>
      </c>
      <c r="J24" s="105"/>
      <c r="K24" s="105">
        <v>0</v>
      </c>
      <c r="L24" s="105"/>
      <c r="M24" s="105">
        <v>0</v>
      </c>
      <c r="N24" s="105"/>
      <c r="O24" s="105">
        <v>54530</v>
      </c>
      <c r="P24" s="105"/>
      <c r="Q24" s="105">
        <v>0</v>
      </c>
      <c r="R24" s="105"/>
      <c r="S24" s="105">
        <v>0</v>
      </c>
      <c r="T24" s="105"/>
      <c r="U24" s="105">
        <v>0</v>
      </c>
      <c r="V24" s="105"/>
      <c r="W24" s="105">
        <v>0</v>
      </c>
      <c r="X24" s="105"/>
      <c r="Y24" s="105">
        <v>-54530</v>
      </c>
      <c r="Z24" s="105"/>
      <c r="AA24" s="105">
        <v>0</v>
      </c>
      <c r="AB24" s="105"/>
      <c r="AC24" s="105">
        <v>0</v>
      </c>
      <c r="AD24" s="105"/>
      <c r="AE24" s="105">
        <v>0</v>
      </c>
      <c r="AF24" s="105"/>
      <c r="AG24" s="105">
        <f>SUM(Q24:AE24)</f>
        <v>-54530</v>
      </c>
      <c r="AH24" s="105"/>
      <c r="AI24" s="105">
        <v>0</v>
      </c>
      <c r="AJ24" s="105"/>
      <c r="AK24" s="105">
        <f>SUM(G24:O24,AG24:AI24)</f>
        <v>0</v>
      </c>
      <c r="AL24" s="105"/>
      <c r="AM24" s="105">
        <v>0</v>
      </c>
      <c r="AN24" s="105"/>
      <c r="AO24" s="105">
        <f t="shared" ref="AO24" si="3">SUM(AK24:AM24)</f>
        <v>0</v>
      </c>
    </row>
    <row r="25" spans="1:41" s="97" customFormat="1" ht="16.5" customHeight="1" x14ac:dyDescent="0.35">
      <c r="A25" s="81" t="s">
        <v>212</v>
      </c>
      <c r="B25" s="115"/>
      <c r="C25" s="104"/>
      <c r="D25" s="104"/>
      <c r="E25" s="104"/>
      <c r="F25" s="99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M25" s="114"/>
    </row>
    <row r="26" spans="1:41" s="97" customFormat="1" ht="16.5" customHeight="1" x14ac:dyDescent="0.35">
      <c r="A26" s="81"/>
      <c r="B26" s="115" t="s">
        <v>199</v>
      </c>
      <c r="C26" s="104"/>
      <c r="D26" s="104"/>
      <c r="E26" s="104">
        <v>11</v>
      </c>
      <c r="F26" s="99"/>
      <c r="G26" s="105">
        <v>0</v>
      </c>
      <c r="H26" s="105"/>
      <c r="I26" s="105">
        <v>0</v>
      </c>
      <c r="J26" s="105"/>
      <c r="K26" s="105">
        <v>0</v>
      </c>
      <c r="L26" s="105"/>
      <c r="M26" s="105">
        <v>0</v>
      </c>
      <c r="N26" s="105"/>
      <c r="O26" s="105">
        <v>0</v>
      </c>
      <c r="P26" s="105"/>
      <c r="Q26" s="105">
        <v>0</v>
      </c>
      <c r="R26" s="105"/>
      <c r="S26" s="105">
        <v>-324736</v>
      </c>
      <c r="T26" s="105"/>
      <c r="U26" s="105">
        <v>0</v>
      </c>
      <c r="V26" s="105"/>
      <c r="W26" s="105">
        <v>0</v>
      </c>
      <c r="X26" s="107"/>
      <c r="Y26" s="105">
        <v>0</v>
      </c>
      <c r="Z26" s="107"/>
      <c r="AA26" s="105">
        <v>0</v>
      </c>
      <c r="AB26" s="105"/>
      <c r="AC26" s="105">
        <v>0</v>
      </c>
      <c r="AD26" s="105"/>
      <c r="AE26" s="105">
        <v>0</v>
      </c>
      <c r="AF26" s="107"/>
      <c r="AG26" s="105">
        <f>SUM(Q26:AE26)</f>
        <v>-324736</v>
      </c>
      <c r="AH26" s="107"/>
      <c r="AI26" s="105">
        <v>0</v>
      </c>
      <c r="AJ26" s="107"/>
      <c r="AK26" s="105">
        <f>SUM(G26:O26,AG26:AI26)</f>
        <v>-324736</v>
      </c>
      <c r="AM26" s="105">
        <v>-3535877</v>
      </c>
      <c r="AO26" s="105">
        <f>SUM(AK26:AM26)</f>
        <v>-3860613</v>
      </c>
    </row>
    <row r="27" spans="1:41" s="96" customFormat="1" ht="16.5" customHeight="1" x14ac:dyDescent="0.35">
      <c r="A27" s="109" t="s">
        <v>202</v>
      </c>
      <c r="B27" s="109"/>
      <c r="C27" s="109"/>
      <c r="D27" s="109"/>
      <c r="E27" s="104">
        <v>18</v>
      </c>
      <c r="F27" s="104"/>
      <c r="G27" s="105">
        <v>0</v>
      </c>
      <c r="H27" s="105"/>
      <c r="I27" s="105">
        <v>0</v>
      </c>
      <c r="J27" s="105"/>
      <c r="K27" s="105">
        <v>0</v>
      </c>
      <c r="L27" s="105"/>
      <c r="M27" s="105">
        <v>0</v>
      </c>
      <c r="N27" s="105"/>
      <c r="O27" s="105">
        <f>'12'!K18</f>
        <v>-3685268</v>
      </c>
      <c r="P27" s="105"/>
      <c r="Q27" s="105">
        <v>0</v>
      </c>
      <c r="R27" s="105"/>
      <c r="S27" s="105">
        <v>0</v>
      </c>
      <c r="T27" s="105"/>
      <c r="U27" s="105">
        <v>0</v>
      </c>
      <c r="V27" s="105"/>
      <c r="W27" s="105">
        <v>0</v>
      </c>
      <c r="X27" s="105"/>
      <c r="Y27" s="105">
        <v>0</v>
      </c>
      <c r="Z27" s="105"/>
      <c r="AA27" s="105">
        <v>0</v>
      </c>
      <c r="AB27" s="105"/>
      <c r="AC27" s="105">
        <v>0</v>
      </c>
      <c r="AD27" s="105"/>
      <c r="AE27" s="105">
        <v>0</v>
      </c>
      <c r="AF27" s="105"/>
      <c r="AG27" s="105">
        <f>SUM(Q27:AE27)</f>
        <v>0</v>
      </c>
      <c r="AH27" s="105"/>
      <c r="AI27" s="105">
        <v>0</v>
      </c>
      <c r="AJ27" s="105"/>
      <c r="AK27" s="105">
        <f t="shared" ref="AK27:AK28" si="4">SUM(G27:O27,AG27:AI27)</f>
        <v>-3685268</v>
      </c>
      <c r="AL27" s="105"/>
      <c r="AM27" s="105">
        <v>-58495</v>
      </c>
      <c r="AN27" s="105"/>
      <c r="AO27" s="105">
        <f>SUM(AK27:AM27)</f>
        <v>-3743763</v>
      </c>
    </row>
    <row r="28" spans="1:41" ht="16.5" customHeight="1" x14ac:dyDescent="0.35">
      <c r="A28" s="109" t="s">
        <v>203</v>
      </c>
      <c r="B28" s="109"/>
      <c r="C28" s="109"/>
      <c r="D28" s="109"/>
      <c r="E28" s="104"/>
      <c r="F28" s="104"/>
      <c r="G28" s="105">
        <v>0</v>
      </c>
      <c r="H28" s="105"/>
      <c r="I28" s="105">
        <v>0</v>
      </c>
      <c r="J28" s="105"/>
      <c r="K28" s="105">
        <v>0</v>
      </c>
      <c r="L28" s="105"/>
      <c r="M28" s="105">
        <v>0</v>
      </c>
      <c r="N28" s="105"/>
      <c r="O28" s="105">
        <f>'12'!K19</f>
        <v>-1666769</v>
      </c>
      <c r="P28" s="105"/>
      <c r="Q28" s="105">
        <v>0</v>
      </c>
      <c r="R28" s="105"/>
      <c r="S28" s="105">
        <v>0</v>
      </c>
      <c r="T28" s="105"/>
      <c r="U28" s="105">
        <v>0</v>
      </c>
      <c r="V28" s="105"/>
      <c r="W28" s="105">
        <v>0</v>
      </c>
      <c r="X28" s="105"/>
      <c r="Y28" s="105">
        <v>0</v>
      </c>
      <c r="Z28" s="105"/>
      <c r="AA28" s="105">
        <v>0</v>
      </c>
      <c r="AB28" s="105"/>
      <c r="AC28" s="105">
        <v>0</v>
      </c>
      <c r="AD28" s="105"/>
      <c r="AE28" s="105">
        <v>0</v>
      </c>
      <c r="AF28" s="105"/>
      <c r="AG28" s="105">
        <f t="shared" ref="AG28" si="5">SUM(Q28:AE28)</f>
        <v>0</v>
      </c>
      <c r="AH28" s="105"/>
      <c r="AI28" s="105">
        <v>0</v>
      </c>
      <c r="AJ28" s="105"/>
      <c r="AK28" s="105">
        <f t="shared" si="4"/>
        <v>-1666769</v>
      </c>
      <c r="AL28" s="105"/>
      <c r="AM28" s="105">
        <v>0</v>
      </c>
      <c r="AN28" s="105"/>
      <c r="AO28" s="105">
        <f t="shared" ref="AO28" si="6">SUM(AK28:AM28)</f>
        <v>-1666769</v>
      </c>
    </row>
    <row r="29" spans="1:41" s="97" customFormat="1" ht="16.5" customHeight="1" x14ac:dyDescent="0.35">
      <c r="A29" s="109" t="s">
        <v>204</v>
      </c>
      <c r="B29" s="109"/>
      <c r="E29" s="104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</row>
    <row r="30" spans="1:41" ht="16.5" customHeight="1" x14ac:dyDescent="0.35">
      <c r="B30" s="109" t="s">
        <v>205</v>
      </c>
      <c r="C30" s="109"/>
      <c r="D30" s="109"/>
      <c r="E30" s="104"/>
      <c r="F30" s="104"/>
      <c r="G30" s="110">
        <v>0</v>
      </c>
      <c r="H30" s="57"/>
      <c r="I30" s="110">
        <v>0</v>
      </c>
      <c r="J30" s="57"/>
      <c r="K30" s="110">
        <v>0</v>
      </c>
      <c r="L30" s="57"/>
      <c r="M30" s="110">
        <v>0</v>
      </c>
      <c r="N30" s="57"/>
      <c r="O30" s="110">
        <v>6055850</v>
      </c>
      <c r="P30" s="57"/>
      <c r="Q30" s="110">
        <v>0</v>
      </c>
      <c r="R30" s="57"/>
      <c r="S30" s="110">
        <v>0</v>
      </c>
      <c r="T30" s="57"/>
      <c r="U30" s="110">
        <v>0</v>
      </c>
      <c r="V30" s="74"/>
      <c r="W30" s="110">
        <v>617</v>
      </c>
      <c r="X30" s="74"/>
      <c r="Y30" s="110">
        <v>0</v>
      </c>
      <c r="Z30" s="74"/>
      <c r="AA30" s="110">
        <v>228383</v>
      </c>
      <c r="AB30" s="74"/>
      <c r="AC30" s="110">
        <v>-304517</v>
      </c>
      <c r="AD30" s="74"/>
      <c r="AE30" s="110">
        <v>-1250026</v>
      </c>
      <c r="AF30" s="57"/>
      <c r="AG30" s="59">
        <f>SUM(Q30:AE30)</f>
        <v>-1325543</v>
      </c>
      <c r="AH30" s="57"/>
      <c r="AI30" s="110">
        <v>0</v>
      </c>
      <c r="AJ30" s="98"/>
      <c r="AK30" s="59">
        <f>SUM(G30:O30,AG30:AI30)</f>
        <v>4730307</v>
      </c>
      <c r="AL30" s="105"/>
      <c r="AM30" s="110">
        <v>561935</v>
      </c>
      <c r="AN30" s="57"/>
      <c r="AO30" s="111">
        <f>SUM(AK30:AM30)</f>
        <v>5292242</v>
      </c>
    </row>
    <row r="31" spans="1:41" ht="16.5" customHeight="1" x14ac:dyDescent="0.35">
      <c r="A31" s="84"/>
      <c r="B31" s="84"/>
      <c r="C31" s="84"/>
      <c r="D31" s="84"/>
      <c r="E31" s="104"/>
      <c r="F31" s="104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</row>
    <row r="32" spans="1:41" ht="16.5" customHeight="1" thickBot="1" x14ac:dyDescent="0.4">
      <c r="A32" s="84" t="s">
        <v>213</v>
      </c>
      <c r="B32" s="84"/>
      <c r="C32" s="84"/>
      <c r="D32" s="84"/>
      <c r="E32" s="104"/>
      <c r="F32" s="104"/>
      <c r="G32" s="112">
        <f>SUM(G20:G30)</f>
        <v>5669977</v>
      </c>
      <c r="H32" s="105"/>
      <c r="I32" s="112">
        <f>SUM(I20:I30)</f>
        <v>36104972</v>
      </c>
      <c r="J32" s="105"/>
      <c r="K32" s="112">
        <f>SUM(K20:K30)</f>
        <v>104789</v>
      </c>
      <c r="L32" s="105"/>
      <c r="M32" s="112">
        <f>SUM(M20:M30)</f>
        <v>599793</v>
      </c>
      <c r="N32" s="105"/>
      <c r="O32" s="112">
        <f>SUM(O20:O30)</f>
        <v>4482735</v>
      </c>
      <c r="P32" s="105"/>
      <c r="Q32" s="112">
        <f>SUM(Q20:Q30)</f>
        <v>-755413</v>
      </c>
      <c r="R32" s="105"/>
      <c r="S32" s="112">
        <f>SUM(S20:S30)</f>
        <v>-2508109</v>
      </c>
      <c r="T32" s="105"/>
      <c r="U32" s="112">
        <f>SUM(U20:U30)</f>
        <v>267927</v>
      </c>
      <c r="V32" s="105"/>
      <c r="W32" s="112">
        <f>SUM(W20:W30)</f>
        <v>-1595</v>
      </c>
      <c r="X32" s="105"/>
      <c r="Y32" s="112">
        <f>SUM(Y20:Y30)</f>
        <v>18968766</v>
      </c>
      <c r="Z32" s="105"/>
      <c r="AA32" s="112">
        <f>SUM(AA20:AA30)</f>
        <v>343138</v>
      </c>
      <c r="AB32" s="105"/>
      <c r="AC32" s="112">
        <f>SUM(AC20:AC30)</f>
        <v>-478930</v>
      </c>
      <c r="AD32" s="105"/>
      <c r="AE32" s="112">
        <f>SUM(AE20:AE30)</f>
        <v>-7367853</v>
      </c>
      <c r="AF32" s="105"/>
      <c r="AG32" s="112">
        <f>SUM(AG20:AG30)</f>
        <v>8467931</v>
      </c>
      <c r="AH32" s="105"/>
      <c r="AI32" s="112">
        <f>SUM(AI20:AI30)</f>
        <v>31047126</v>
      </c>
      <c r="AJ32" s="105"/>
      <c r="AK32" s="112">
        <f>SUM(AK20:AK30)</f>
        <v>86477323</v>
      </c>
      <c r="AL32" s="105"/>
      <c r="AM32" s="112">
        <f>SUM(AM20:AM30)</f>
        <v>8356013</v>
      </c>
      <c r="AN32" s="105"/>
      <c r="AO32" s="112">
        <f>SUM(AO20:AO30)</f>
        <v>94833336</v>
      </c>
    </row>
    <row r="33" spans="17:41" ht="16.5" customHeight="1" thickTop="1" x14ac:dyDescent="0.35">
      <c r="Q33" s="82"/>
      <c r="S33" s="82"/>
      <c r="AM33" s="82"/>
      <c r="AO33" s="82"/>
    </row>
    <row r="34" spans="17:41" ht="16.5" customHeight="1" x14ac:dyDescent="0.35">
      <c r="W34" s="83"/>
      <c r="Y34" s="83"/>
      <c r="AA34" s="83"/>
      <c r="AC34" s="83"/>
      <c r="AE34" s="83"/>
    </row>
    <row r="35" spans="17:41" ht="16.5" customHeight="1" x14ac:dyDescent="0.35">
      <c r="Q35" s="82"/>
      <c r="S35" s="82"/>
      <c r="AG35" s="82"/>
      <c r="AI35" s="82"/>
      <c r="AK35" s="82"/>
      <c r="AM35" s="82"/>
      <c r="AO35" s="82"/>
    </row>
    <row r="36" spans="17:41" ht="16.5" customHeight="1" x14ac:dyDescent="0.35">
      <c r="Q36" s="82"/>
      <c r="S36" s="82"/>
      <c r="AG36" s="82"/>
      <c r="AI36" s="82"/>
      <c r="AK36" s="82"/>
      <c r="AM36" s="82"/>
      <c r="AO36" s="82"/>
    </row>
    <row r="54" spans="1:41" ht="15" customHeight="1" x14ac:dyDescent="0.35"/>
    <row r="55" spans="1:41" ht="22.4" customHeight="1" x14ac:dyDescent="0.35">
      <c r="A55" s="173" t="str">
        <f>+'7-8 (9m)'!A54:J54</f>
        <v>The accompanying notes are an integral part of these interim financial information.</v>
      </c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</row>
  </sheetData>
  <mergeCells count="5">
    <mergeCell ref="G6:AO6"/>
    <mergeCell ref="G7:AK7"/>
    <mergeCell ref="Q8:AG8"/>
    <mergeCell ref="W9:AE9"/>
    <mergeCell ref="A55:AO55"/>
  </mergeCells>
  <pageMargins left="0.35" right="0.35" top="0.5" bottom="0.6" header="0.49" footer="0.4"/>
  <pageSetup paperSize="9" scale="57" firstPageNumber="10" orientation="landscape" useFirstPageNumber="1" horizontalDpi="1200" verticalDpi="1200" r:id="rId1"/>
  <headerFooter scaleWithDoc="0">
    <oddFooter>&amp;R&amp;"Cordia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3055-FBAA-44CE-974C-ACF5D34BC83A}">
  <dimension ref="A1:AA39"/>
  <sheetViews>
    <sheetView zoomScaleNormal="100" zoomScaleSheetLayoutView="90" workbookViewId="0">
      <selection activeCell="E14" sqref="E14"/>
    </sheetView>
  </sheetViews>
  <sheetFormatPr defaultColWidth="18.54296875" defaultRowHeight="16.5" customHeight="1" x14ac:dyDescent="0.35"/>
  <cols>
    <col min="1" max="1" width="1.54296875" style="116" customWidth="1"/>
    <col min="2" max="2" width="26.7265625" style="116" customWidth="1"/>
    <col min="3" max="3" width="1.7265625" style="116" customWidth="1"/>
    <col min="4" max="4" width="0.54296875" style="116" customWidth="1"/>
    <col min="5" max="5" width="10.54296875" style="117" customWidth="1"/>
    <col min="6" max="6" width="0.54296875" style="117" customWidth="1"/>
    <col min="7" max="7" width="10" style="117" customWidth="1"/>
    <col min="8" max="8" width="0.54296875" style="117" customWidth="1"/>
    <col min="9" max="9" width="10.453125" style="117" customWidth="1"/>
    <col min="10" max="10" width="0.54296875" style="117" customWidth="1"/>
    <col min="11" max="11" width="12.54296875" style="117" customWidth="1"/>
    <col min="12" max="12" width="0.54296875" style="117" customWidth="1"/>
    <col min="13" max="13" width="14" style="117" customWidth="1"/>
    <col min="14" max="14" width="0.54296875" style="117" customWidth="1"/>
    <col min="15" max="15" width="17" style="117" customWidth="1"/>
    <col min="16" max="16" width="0.54296875" style="117" customWidth="1"/>
    <col min="17" max="17" width="9.54296875" style="117" customWidth="1"/>
    <col min="18" max="18" width="0.54296875" style="117" customWidth="1"/>
    <col min="19" max="19" width="10.54296875" style="117" bestFit="1" customWidth="1"/>
    <col min="20" max="20" width="0.54296875" style="117" customWidth="1"/>
    <col min="21" max="21" width="9.54296875" style="117" customWidth="1"/>
    <col min="22" max="22" width="0.54296875" style="117" customWidth="1"/>
    <col min="23" max="23" width="10.54296875" style="117" customWidth="1"/>
    <col min="24" max="24" width="0.54296875" style="117" customWidth="1"/>
    <col min="25" max="25" width="9.54296875" style="117" customWidth="1"/>
    <col min="26" max="26" width="0.54296875" style="117" customWidth="1"/>
    <col min="27" max="27" width="11" style="117" customWidth="1"/>
    <col min="28" max="132" width="18.54296875" style="116"/>
    <col min="133" max="133" width="1.54296875" style="116" customWidth="1"/>
    <col min="134" max="134" width="32.453125" style="116" customWidth="1"/>
    <col min="135" max="135" width="6.54296875" style="116" customWidth="1"/>
    <col min="136" max="136" width="0.54296875" style="116" customWidth="1"/>
    <col min="137" max="137" width="12.54296875" style="116" customWidth="1"/>
    <col min="138" max="138" width="0.54296875" style="116" customWidth="1"/>
    <col min="139" max="139" width="14.453125" style="116" bestFit="1" customWidth="1"/>
    <col min="140" max="140" width="0.54296875" style="116" customWidth="1"/>
    <col min="141" max="141" width="12.54296875" style="116" customWidth="1"/>
    <col min="142" max="142" width="0.54296875" style="116" customWidth="1"/>
    <col min="143" max="143" width="14.453125" style="116" bestFit="1" customWidth="1"/>
    <col min="144" max="144" width="0.54296875" style="116" customWidth="1"/>
    <col min="145" max="145" width="15" style="116" customWidth="1"/>
    <col min="146" max="146" width="0.54296875" style="116" customWidth="1"/>
    <col min="147" max="147" width="19.453125" style="116" bestFit="1" customWidth="1"/>
    <col min="148" max="148" width="0.54296875" style="116" customWidth="1"/>
    <col min="149" max="149" width="12.54296875" style="116" customWidth="1"/>
    <col min="150" max="150" width="0.54296875" style="116" customWidth="1"/>
    <col min="151" max="151" width="14.453125" style="116" bestFit="1" customWidth="1"/>
    <col min="152" max="152" width="0.54296875" style="116" customWidth="1"/>
    <col min="153" max="153" width="14.453125" style="116" customWidth="1"/>
    <col min="154" max="192" width="18.54296875" style="116" customWidth="1"/>
    <col min="193" max="388" width="18.54296875" style="116"/>
    <col min="389" max="389" width="1.54296875" style="116" customWidth="1"/>
    <col min="390" max="390" width="32.453125" style="116" customWidth="1"/>
    <col min="391" max="391" width="6.54296875" style="116" customWidth="1"/>
    <col min="392" max="392" width="0.54296875" style="116" customWidth="1"/>
    <col min="393" max="393" width="12.54296875" style="116" customWidth="1"/>
    <col min="394" max="394" width="0.54296875" style="116" customWidth="1"/>
    <col min="395" max="395" width="14.453125" style="116" bestFit="1" customWidth="1"/>
    <col min="396" max="396" width="0.54296875" style="116" customWidth="1"/>
    <col min="397" max="397" width="12.54296875" style="116" customWidth="1"/>
    <col min="398" max="398" width="0.54296875" style="116" customWidth="1"/>
    <col min="399" max="399" width="14.453125" style="116" bestFit="1" customWidth="1"/>
    <col min="400" max="400" width="0.54296875" style="116" customWidth="1"/>
    <col min="401" max="401" width="15" style="116" customWidth="1"/>
    <col min="402" max="402" width="0.54296875" style="116" customWidth="1"/>
    <col min="403" max="403" width="19.453125" style="116" bestFit="1" customWidth="1"/>
    <col min="404" max="404" width="0.54296875" style="116" customWidth="1"/>
    <col min="405" max="405" width="12.54296875" style="116" customWidth="1"/>
    <col min="406" max="406" width="0.54296875" style="116" customWidth="1"/>
    <col min="407" max="407" width="14.453125" style="116" bestFit="1" customWidth="1"/>
    <col min="408" max="408" width="0.54296875" style="116" customWidth="1"/>
    <col min="409" max="409" width="14.453125" style="116" customWidth="1"/>
    <col min="410" max="448" width="18.54296875" style="116" customWidth="1"/>
    <col min="449" max="644" width="18.54296875" style="116"/>
    <col min="645" max="645" width="1.54296875" style="116" customWidth="1"/>
    <col min="646" max="646" width="32.453125" style="116" customWidth="1"/>
    <col min="647" max="647" width="6.54296875" style="116" customWidth="1"/>
    <col min="648" max="648" width="0.54296875" style="116" customWidth="1"/>
    <col min="649" max="649" width="12.54296875" style="116" customWidth="1"/>
    <col min="650" max="650" width="0.54296875" style="116" customWidth="1"/>
    <col min="651" max="651" width="14.453125" style="116" bestFit="1" customWidth="1"/>
    <col min="652" max="652" width="0.54296875" style="116" customWidth="1"/>
    <col min="653" max="653" width="12.54296875" style="116" customWidth="1"/>
    <col min="654" max="654" width="0.54296875" style="116" customWidth="1"/>
    <col min="655" max="655" width="14.453125" style="116" bestFit="1" customWidth="1"/>
    <col min="656" max="656" width="0.54296875" style="116" customWidth="1"/>
    <col min="657" max="657" width="15" style="116" customWidth="1"/>
    <col min="658" max="658" width="0.54296875" style="116" customWidth="1"/>
    <col min="659" max="659" width="19.453125" style="116" bestFit="1" customWidth="1"/>
    <col min="660" max="660" width="0.54296875" style="116" customWidth="1"/>
    <col min="661" max="661" width="12.54296875" style="116" customWidth="1"/>
    <col min="662" max="662" width="0.54296875" style="116" customWidth="1"/>
    <col min="663" max="663" width="14.453125" style="116" bestFit="1" customWidth="1"/>
    <col min="664" max="664" width="0.54296875" style="116" customWidth="1"/>
    <col min="665" max="665" width="14.453125" style="116" customWidth="1"/>
    <col min="666" max="704" width="18.54296875" style="116" customWidth="1"/>
    <col min="705" max="900" width="18.54296875" style="116"/>
    <col min="901" max="901" width="1.54296875" style="116" customWidth="1"/>
    <col min="902" max="902" width="32.453125" style="116" customWidth="1"/>
    <col min="903" max="903" width="6.54296875" style="116" customWidth="1"/>
    <col min="904" max="904" width="0.54296875" style="116" customWidth="1"/>
    <col min="905" max="905" width="12.54296875" style="116" customWidth="1"/>
    <col min="906" max="906" width="0.54296875" style="116" customWidth="1"/>
    <col min="907" max="907" width="14.453125" style="116" bestFit="1" customWidth="1"/>
    <col min="908" max="908" width="0.54296875" style="116" customWidth="1"/>
    <col min="909" max="909" width="12.54296875" style="116" customWidth="1"/>
    <col min="910" max="910" width="0.54296875" style="116" customWidth="1"/>
    <col min="911" max="911" width="14.453125" style="116" bestFit="1" customWidth="1"/>
    <col min="912" max="912" width="0.54296875" style="116" customWidth="1"/>
    <col min="913" max="913" width="15" style="116" customWidth="1"/>
    <col min="914" max="914" width="0.54296875" style="116" customWidth="1"/>
    <col min="915" max="915" width="19.453125" style="116" bestFit="1" customWidth="1"/>
    <col min="916" max="916" width="0.54296875" style="116" customWidth="1"/>
    <col min="917" max="917" width="12.54296875" style="116" customWidth="1"/>
    <col min="918" max="918" width="0.54296875" style="116" customWidth="1"/>
    <col min="919" max="919" width="14.453125" style="116" bestFit="1" customWidth="1"/>
    <col min="920" max="920" width="0.54296875" style="116" customWidth="1"/>
    <col min="921" max="921" width="14.453125" style="116" customWidth="1"/>
    <col min="922" max="960" width="18.54296875" style="116" customWidth="1"/>
    <col min="961" max="1156" width="18.54296875" style="116"/>
    <col min="1157" max="1157" width="1.54296875" style="116" customWidth="1"/>
    <col min="1158" max="1158" width="32.453125" style="116" customWidth="1"/>
    <col min="1159" max="1159" width="6.54296875" style="116" customWidth="1"/>
    <col min="1160" max="1160" width="0.54296875" style="116" customWidth="1"/>
    <col min="1161" max="1161" width="12.54296875" style="116" customWidth="1"/>
    <col min="1162" max="1162" width="0.54296875" style="116" customWidth="1"/>
    <col min="1163" max="1163" width="14.453125" style="116" bestFit="1" customWidth="1"/>
    <col min="1164" max="1164" width="0.54296875" style="116" customWidth="1"/>
    <col min="1165" max="1165" width="12.54296875" style="116" customWidth="1"/>
    <col min="1166" max="1166" width="0.54296875" style="116" customWidth="1"/>
    <col min="1167" max="1167" width="14.453125" style="116" bestFit="1" customWidth="1"/>
    <col min="1168" max="1168" width="0.54296875" style="116" customWidth="1"/>
    <col min="1169" max="1169" width="15" style="116" customWidth="1"/>
    <col min="1170" max="1170" width="0.54296875" style="116" customWidth="1"/>
    <col min="1171" max="1171" width="19.453125" style="116" bestFit="1" customWidth="1"/>
    <col min="1172" max="1172" width="0.54296875" style="116" customWidth="1"/>
    <col min="1173" max="1173" width="12.54296875" style="116" customWidth="1"/>
    <col min="1174" max="1174" width="0.54296875" style="116" customWidth="1"/>
    <col min="1175" max="1175" width="14.453125" style="116" bestFit="1" customWidth="1"/>
    <col min="1176" max="1176" width="0.54296875" style="116" customWidth="1"/>
    <col min="1177" max="1177" width="14.453125" style="116" customWidth="1"/>
    <col min="1178" max="1216" width="18.54296875" style="116" customWidth="1"/>
    <col min="1217" max="1412" width="18.54296875" style="116"/>
    <col min="1413" max="1413" width="1.54296875" style="116" customWidth="1"/>
    <col min="1414" max="1414" width="32.453125" style="116" customWidth="1"/>
    <col min="1415" max="1415" width="6.54296875" style="116" customWidth="1"/>
    <col min="1416" max="1416" width="0.54296875" style="116" customWidth="1"/>
    <col min="1417" max="1417" width="12.54296875" style="116" customWidth="1"/>
    <col min="1418" max="1418" width="0.54296875" style="116" customWidth="1"/>
    <col min="1419" max="1419" width="14.453125" style="116" bestFit="1" customWidth="1"/>
    <col min="1420" max="1420" width="0.54296875" style="116" customWidth="1"/>
    <col min="1421" max="1421" width="12.54296875" style="116" customWidth="1"/>
    <col min="1422" max="1422" width="0.54296875" style="116" customWidth="1"/>
    <col min="1423" max="1423" width="14.453125" style="116" bestFit="1" customWidth="1"/>
    <col min="1424" max="1424" width="0.54296875" style="116" customWidth="1"/>
    <col min="1425" max="1425" width="15" style="116" customWidth="1"/>
    <col min="1426" max="1426" width="0.54296875" style="116" customWidth="1"/>
    <col min="1427" max="1427" width="19.453125" style="116" bestFit="1" customWidth="1"/>
    <col min="1428" max="1428" width="0.54296875" style="116" customWidth="1"/>
    <col min="1429" max="1429" width="12.54296875" style="116" customWidth="1"/>
    <col min="1430" max="1430" width="0.54296875" style="116" customWidth="1"/>
    <col min="1431" max="1431" width="14.453125" style="116" bestFit="1" customWidth="1"/>
    <col min="1432" max="1432" width="0.54296875" style="116" customWidth="1"/>
    <col min="1433" max="1433" width="14.453125" style="116" customWidth="1"/>
    <col min="1434" max="1472" width="18.54296875" style="116" customWidth="1"/>
    <col min="1473" max="1668" width="18.54296875" style="116"/>
    <col min="1669" max="1669" width="1.54296875" style="116" customWidth="1"/>
    <col min="1670" max="1670" width="32.453125" style="116" customWidth="1"/>
    <col min="1671" max="1671" width="6.54296875" style="116" customWidth="1"/>
    <col min="1672" max="1672" width="0.54296875" style="116" customWidth="1"/>
    <col min="1673" max="1673" width="12.54296875" style="116" customWidth="1"/>
    <col min="1674" max="1674" width="0.54296875" style="116" customWidth="1"/>
    <col min="1675" max="1675" width="14.453125" style="116" bestFit="1" customWidth="1"/>
    <col min="1676" max="1676" width="0.54296875" style="116" customWidth="1"/>
    <col min="1677" max="1677" width="12.54296875" style="116" customWidth="1"/>
    <col min="1678" max="1678" width="0.54296875" style="116" customWidth="1"/>
    <col min="1679" max="1679" width="14.453125" style="116" bestFit="1" customWidth="1"/>
    <col min="1680" max="1680" width="0.54296875" style="116" customWidth="1"/>
    <col min="1681" max="1681" width="15" style="116" customWidth="1"/>
    <col min="1682" max="1682" width="0.54296875" style="116" customWidth="1"/>
    <col min="1683" max="1683" width="19.453125" style="116" bestFit="1" customWidth="1"/>
    <col min="1684" max="1684" width="0.54296875" style="116" customWidth="1"/>
    <col min="1685" max="1685" width="12.54296875" style="116" customWidth="1"/>
    <col min="1686" max="1686" width="0.54296875" style="116" customWidth="1"/>
    <col min="1687" max="1687" width="14.453125" style="116" bestFit="1" customWidth="1"/>
    <col min="1688" max="1688" width="0.54296875" style="116" customWidth="1"/>
    <col min="1689" max="1689" width="14.453125" style="116" customWidth="1"/>
    <col min="1690" max="1728" width="18.54296875" style="116" customWidth="1"/>
    <col min="1729" max="1924" width="18.54296875" style="116"/>
    <col min="1925" max="1925" width="1.54296875" style="116" customWidth="1"/>
    <col min="1926" max="1926" width="32.453125" style="116" customWidth="1"/>
    <col min="1927" max="1927" width="6.54296875" style="116" customWidth="1"/>
    <col min="1928" max="1928" width="0.54296875" style="116" customWidth="1"/>
    <col min="1929" max="1929" width="12.54296875" style="116" customWidth="1"/>
    <col min="1930" max="1930" width="0.54296875" style="116" customWidth="1"/>
    <col min="1931" max="1931" width="14.453125" style="116" bestFit="1" customWidth="1"/>
    <col min="1932" max="1932" width="0.54296875" style="116" customWidth="1"/>
    <col min="1933" max="1933" width="12.54296875" style="116" customWidth="1"/>
    <col min="1934" max="1934" width="0.54296875" style="116" customWidth="1"/>
    <col min="1935" max="1935" width="14.453125" style="116" bestFit="1" customWidth="1"/>
    <col min="1936" max="1936" width="0.54296875" style="116" customWidth="1"/>
    <col min="1937" max="1937" width="15" style="116" customWidth="1"/>
    <col min="1938" max="1938" width="0.54296875" style="116" customWidth="1"/>
    <col min="1939" max="1939" width="19.453125" style="116" bestFit="1" customWidth="1"/>
    <col min="1940" max="1940" width="0.54296875" style="116" customWidth="1"/>
    <col min="1941" max="1941" width="12.54296875" style="116" customWidth="1"/>
    <col min="1942" max="1942" width="0.54296875" style="116" customWidth="1"/>
    <col min="1943" max="1943" width="14.453125" style="116" bestFit="1" customWidth="1"/>
    <col min="1944" max="1944" width="0.54296875" style="116" customWidth="1"/>
    <col min="1945" max="1945" width="14.453125" style="116" customWidth="1"/>
    <col min="1946" max="1984" width="18.54296875" style="116" customWidth="1"/>
    <col min="1985" max="2180" width="18.54296875" style="116"/>
    <col min="2181" max="2181" width="1.54296875" style="116" customWidth="1"/>
    <col min="2182" max="2182" width="32.453125" style="116" customWidth="1"/>
    <col min="2183" max="2183" width="6.54296875" style="116" customWidth="1"/>
    <col min="2184" max="2184" width="0.54296875" style="116" customWidth="1"/>
    <col min="2185" max="2185" width="12.54296875" style="116" customWidth="1"/>
    <col min="2186" max="2186" width="0.54296875" style="116" customWidth="1"/>
    <col min="2187" max="2187" width="14.453125" style="116" bestFit="1" customWidth="1"/>
    <col min="2188" max="2188" width="0.54296875" style="116" customWidth="1"/>
    <col min="2189" max="2189" width="12.54296875" style="116" customWidth="1"/>
    <col min="2190" max="2190" width="0.54296875" style="116" customWidth="1"/>
    <col min="2191" max="2191" width="14.453125" style="116" bestFit="1" customWidth="1"/>
    <col min="2192" max="2192" width="0.54296875" style="116" customWidth="1"/>
    <col min="2193" max="2193" width="15" style="116" customWidth="1"/>
    <col min="2194" max="2194" width="0.54296875" style="116" customWidth="1"/>
    <col min="2195" max="2195" width="19.453125" style="116" bestFit="1" customWidth="1"/>
    <col min="2196" max="2196" width="0.54296875" style="116" customWidth="1"/>
    <col min="2197" max="2197" width="12.54296875" style="116" customWidth="1"/>
    <col min="2198" max="2198" width="0.54296875" style="116" customWidth="1"/>
    <col min="2199" max="2199" width="14.453125" style="116" bestFit="1" customWidth="1"/>
    <col min="2200" max="2200" width="0.54296875" style="116" customWidth="1"/>
    <col min="2201" max="2201" width="14.453125" style="116" customWidth="1"/>
    <col min="2202" max="2240" width="18.54296875" style="116" customWidth="1"/>
    <col min="2241" max="2436" width="18.54296875" style="116"/>
    <col min="2437" max="2437" width="1.54296875" style="116" customWidth="1"/>
    <col min="2438" max="2438" width="32.453125" style="116" customWidth="1"/>
    <col min="2439" max="2439" width="6.54296875" style="116" customWidth="1"/>
    <col min="2440" max="2440" width="0.54296875" style="116" customWidth="1"/>
    <col min="2441" max="2441" width="12.54296875" style="116" customWidth="1"/>
    <col min="2442" max="2442" width="0.54296875" style="116" customWidth="1"/>
    <col min="2443" max="2443" width="14.453125" style="116" bestFit="1" customWidth="1"/>
    <col min="2444" max="2444" width="0.54296875" style="116" customWidth="1"/>
    <col min="2445" max="2445" width="12.54296875" style="116" customWidth="1"/>
    <col min="2446" max="2446" width="0.54296875" style="116" customWidth="1"/>
    <col min="2447" max="2447" width="14.453125" style="116" bestFit="1" customWidth="1"/>
    <col min="2448" max="2448" width="0.54296875" style="116" customWidth="1"/>
    <col min="2449" max="2449" width="15" style="116" customWidth="1"/>
    <col min="2450" max="2450" width="0.54296875" style="116" customWidth="1"/>
    <col min="2451" max="2451" width="19.453125" style="116" bestFit="1" customWidth="1"/>
    <col min="2452" max="2452" width="0.54296875" style="116" customWidth="1"/>
    <col min="2453" max="2453" width="12.54296875" style="116" customWidth="1"/>
    <col min="2454" max="2454" width="0.54296875" style="116" customWidth="1"/>
    <col min="2455" max="2455" width="14.453125" style="116" bestFit="1" customWidth="1"/>
    <col min="2456" max="2456" width="0.54296875" style="116" customWidth="1"/>
    <col min="2457" max="2457" width="14.453125" style="116" customWidth="1"/>
    <col min="2458" max="2496" width="18.54296875" style="116" customWidth="1"/>
    <col min="2497" max="2692" width="18.54296875" style="116"/>
    <col min="2693" max="2693" width="1.54296875" style="116" customWidth="1"/>
    <col min="2694" max="2694" width="32.453125" style="116" customWidth="1"/>
    <col min="2695" max="2695" width="6.54296875" style="116" customWidth="1"/>
    <col min="2696" max="2696" width="0.54296875" style="116" customWidth="1"/>
    <col min="2697" max="2697" width="12.54296875" style="116" customWidth="1"/>
    <col min="2698" max="2698" width="0.54296875" style="116" customWidth="1"/>
    <col min="2699" max="2699" width="14.453125" style="116" bestFit="1" customWidth="1"/>
    <col min="2700" max="2700" width="0.54296875" style="116" customWidth="1"/>
    <col min="2701" max="2701" width="12.54296875" style="116" customWidth="1"/>
    <col min="2702" max="2702" width="0.54296875" style="116" customWidth="1"/>
    <col min="2703" max="2703" width="14.453125" style="116" bestFit="1" customWidth="1"/>
    <col min="2704" max="2704" width="0.54296875" style="116" customWidth="1"/>
    <col min="2705" max="2705" width="15" style="116" customWidth="1"/>
    <col min="2706" max="2706" width="0.54296875" style="116" customWidth="1"/>
    <col min="2707" max="2707" width="19.453125" style="116" bestFit="1" customWidth="1"/>
    <col min="2708" max="2708" width="0.54296875" style="116" customWidth="1"/>
    <col min="2709" max="2709" width="12.54296875" style="116" customWidth="1"/>
    <col min="2710" max="2710" width="0.54296875" style="116" customWidth="1"/>
    <col min="2711" max="2711" width="14.453125" style="116" bestFit="1" customWidth="1"/>
    <col min="2712" max="2712" width="0.54296875" style="116" customWidth="1"/>
    <col min="2713" max="2713" width="14.453125" style="116" customWidth="1"/>
    <col min="2714" max="2752" width="18.54296875" style="116" customWidth="1"/>
    <col min="2753" max="2948" width="18.54296875" style="116"/>
    <col min="2949" max="2949" width="1.54296875" style="116" customWidth="1"/>
    <col min="2950" max="2950" width="32.453125" style="116" customWidth="1"/>
    <col min="2951" max="2951" width="6.54296875" style="116" customWidth="1"/>
    <col min="2952" max="2952" width="0.54296875" style="116" customWidth="1"/>
    <col min="2953" max="2953" width="12.54296875" style="116" customWidth="1"/>
    <col min="2954" max="2954" width="0.54296875" style="116" customWidth="1"/>
    <col min="2955" max="2955" width="14.453125" style="116" bestFit="1" customWidth="1"/>
    <col min="2956" max="2956" width="0.54296875" style="116" customWidth="1"/>
    <col min="2957" max="2957" width="12.54296875" style="116" customWidth="1"/>
    <col min="2958" max="2958" width="0.54296875" style="116" customWidth="1"/>
    <col min="2959" max="2959" width="14.453125" style="116" bestFit="1" customWidth="1"/>
    <col min="2960" max="2960" width="0.54296875" style="116" customWidth="1"/>
    <col min="2961" max="2961" width="15" style="116" customWidth="1"/>
    <col min="2962" max="2962" width="0.54296875" style="116" customWidth="1"/>
    <col min="2963" max="2963" width="19.453125" style="116" bestFit="1" customWidth="1"/>
    <col min="2964" max="2964" width="0.54296875" style="116" customWidth="1"/>
    <col min="2965" max="2965" width="12.54296875" style="116" customWidth="1"/>
    <col min="2966" max="2966" width="0.54296875" style="116" customWidth="1"/>
    <col min="2967" max="2967" width="14.453125" style="116" bestFit="1" customWidth="1"/>
    <col min="2968" max="2968" width="0.54296875" style="116" customWidth="1"/>
    <col min="2969" max="2969" width="14.453125" style="116" customWidth="1"/>
    <col min="2970" max="3008" width="18.54296875" style="116" customWidth="1"/>
    <col min="3009" max="3204" width="18.54296875" style="116"/>
    <col min="3205" max="3205" width="1.54296875" style="116" customWidth="1"/>
    <col min="3206" max="3206" width="32.453125" style="116" customWidth="1"/>
    <col min="3207" max="3207" width="6.54296875" style="116" customWidth="1"/>
    <col min="3208" max="3208" width="0.54296875" style="116" customWidth="1"/>
    <col min="3209" max="3209" width="12.54296875" style="116" customWidth="1"/>
    <col min="3210" max="3210" width="0.54296875" style="116" customWidth="1"/>
    <col min="3211" max="3211" width="14.453125" style="116" bestFit="1" customWidth="1"/>
    <col min="3212" max="3212" width="0.54296875" style="116" customWidth="1"/>
    <col min="3213" max="3213" width="12.54296875" style="116" customWidth="1"/>
    <col min="3214" max="3214" width="0.54296875" style="116" customWidth="1"/>
    <col min="3215" max="3215" width="14.453125" style="116" bestFit="1" customWidth="1"/>
    <col min="3216" max="3216" width="0.54296875" style="116" customWidth="1"/>
    <col min="3217" max="3217" width="15" style="116" customWidth="1"/>
    <col min="3218" max="3218" width="0.54296875" style="116" customWidth="1"/>
    <col min="3219" max="3219" width="19.453125" style="116" bestFit="1" customWidth="1"/>
    <col min="3220" max="3220" width="0.54296875" style="116" customWidth="1"/>
    <col min="3221" max="3221" width="12.54296875" style="116" customWidth="1"/>
    <col min="3222" max="3222" width="0.54296875" style="116" customWidth="1"/>
    <col min="3223" max="3223" width="14.453125" style="116" bestFit="1" customWidth="1"/>
    <col min="3224" max="3224" width="0.54296875" style="116" customWidth="1"/>
    <col min="3225" max="3225" width="14.453125" style="116" customWidth="1"/>
    <col min="3226" max="3264" width="18.54296875" style="116" customWidth="1"/>
    <col min="3265" max="3460" width="18.54296875" style="116"/>
    <col min="3461" max="3461" width="1.54296875" style="116" customWidth="1"/>
    <col min="3462" max="3462" width="32.453125" style="116" customWidth="1"/>
    <col min="3463" max="3463" width="6.54296875" style="116" customWidth="1"/>
    <col min="3464" max="3464" width="0.54296875" style="116" customWidth="1"/>
    <col min="3465" max="3465" width="12.54296875" style="116" customWidth="1"/>
    <col min="3466" max="3466" width="0.54296875" style="116" customWidth="1"/>
    <col min="3467" max="3467" width="14.453125" style="116" bestFit="1" customWidth="1"/>
    <col min="3468" max="3468" width="0.54296875" style="116" customWidth="1"/>
    <col min="3469" max="3469" width="12.54296875" style="116" customWidth="1"/>
    <col min="3470" max="3470" width="0.54296875" style="116" customWidth="1"/>
    <col min="3471" max="3471" width="14.453125" style="116" bestFit="1" customWidth="1"/>
    <col min="3472" max="3472" width="0.54296875" style="116" customWidth="1"/>
    <col min="3473" max="3473" width="15" style="116" customWidth="1"/>
    <col min="3474" max="3474" width="0.54296875" style="116" customWidth="1"/>
    <col min="3475" max="3475" width="19.453125" style="116" bestFit="1" customWidth="1"/>
    <col min="3476" max="3476" width="0.54296875" style="116" customWidth="1"/>
    <col min="3477" max="3477" width="12.54296875" style="116" customWidth="1"/>
    <col min="3478" max="3478" width="0.54296875" style="116" customWidth="1"/>
    <col min="3479" max="3479" width="14.453125" style="116" bestFit="1" customWidth="1"/>
    <col min="3480" max="3480" width="0.54296875" style="116" customWidth="1"/>
    <col min="3481" max="3481" width="14.453125" style="116" customWidth="1"/>
    <col min="3482" max="3520" width="18.54296875" style="116" customWidth="1"/>
    <col min="3521" max="3716" width="18.54296875" style="116"/>
    <col min="3717" max="3717" width="1.54296875" style="116" customWidth="1"/>
    <col min="3718" max="3718" width="32.453125" style="116" customWidth="1"/>
    <col min="3719" max="3719" width="6.54296875" style="116" customWidth="1"/>
    <col min="3720" max="3720" width="0.54296875" style="116" customWidth="1"/>
    <col min="3721" max="3721" width="12.54296875" style="116" customWidth="1"/>
    <col min="3722" max="3722" width="0.54296875" style="116" customWidth="1"/>
    <col min="3723" max="3723" width="14.453125" style="116" bestFit="1" customWidth="1"/>
    <col min="3724" max="3724" width="0.54296875" style="116" customWidth="1"/>
    <col min="3725" max="3725" width="12.54296875" style="116" customWidth="1"/>
    <col min="3726" max="3726" width="0.54296875" style="116" customWidth="1"/>
    <col min="3727" max="3727" width="14.453125" style="116" bestFit="1" customWidth="1"/>
    <col min="3728" max="3728" width="0.54296875" style="116" customWidth="1"/>
    <col min="3729" max="3729" width="15" style="116" customWidth="1"/>
    <col min="3730" max="3730" width="0.54296875" style="116" customWidth="1"/>
    <col min="3731" max="3731" width="19.453125" style="116" bestFit="1" customWidth="1"/>
    <col min="3732" max="3732" width="0.54296875" style="116" customWidth="1"/>
    <col min="3733" max="3733" width="12.54296875" style="116" customWidth="1"/>
    <col min="3734" max="3734" width="0.54296875" style="116" customWidth="1"/>
    <col min="3735" max="3735" width="14.453125" style="116" bestFit="1" customWidth="1"/>
    <col min="3736" max="3736" width="0.54296875" style="116" customWidth="1"/>
    <col min="3737" max="3737" width="14.453125" style="116" customWidth="1"/>
    <col min="3738" max="3776" width="18.54296875" style="116" customWidth="1"/>
    <col min="3777" max="3972" width="18.54296875" style="116"/>
    <col min="3973" max="3973" width="1.54296875" style="116" customWidth="1"/>
    <col min="3974" max="3974" width="32.453125" style="116" customWidth="1"/>
    <col min="3975" max="3975" width="6.54296875" style="116" customWidth="1"/>
    <col min="3976" max="3976" width="0.54296875" style="116" customWidth="1"/>
    <col min="3977" max="3977" width="12.54296875" style="116" customWidth="1"/>
    <col min="3978" max="3978" width="0.54296875" style="116" customWidth="1"/>
    <col min="3979" max="3979" width="14.453125" style="116" bestFit="1" customWidth="1"/>
    <col min="3980" max="3980" width="0.54296875" style="116" customWidth="1"/>
    <col min="3981" max="3981" width="12.54296875" style="116" customWidth="1"/>
    <col min="3982" max="3982" width="0.54296875" style="116" customWidth="1"/>
    <col min="3983" max="3983" width="14.453125" style="116" bestFit="1" customWidth="1"/>
    <col min="3984" max="3984" width="0.54296875" style="116" customWidth="1"/>
    <col min="3985" max="3985" width="15" style="116" customWidth="1"/>
    <col min="3986" max="3986" width="0.54296875" style="116" customWidth="1"/>
    <col min="3987" max="3987" width="19.453125" style="116" bestFit="1" customWidth="1"/>
    <col min="3988" max="3988" width="0.54296875" style="116" customWidth="1"/>
    <col min="3989" max="3989" width="12.54296875" style="116" customWidth="1"/>
    <col min="3990" max="3990" width="0.54296875" style="116" customWidth="1"/>
    <col min="3991" max="3991" width="14.453125" style="116" bestFit="1" customWidth="1"/>
    <col min="3992" max="3992" width="0.54296875" style="116" customWidth="1"/>
    <col min="3993" max="3993" width="14.453125" style="116" customWidth="1"/>
    <col min="3994" max="4032" width="18.54296875" style="116" customWidth="1"/>
    <col min="4033" max="4228" width="18.54296875" style="116"/>
    <col min="4229" max="4229" width="1.54296875" style="116" customWidth="1"/>
    <col min="4230" max="4230" width="32.453125" style="116" customWidth="1"/>
    <col min="4231" max="4231" width="6.54296875" style="116" customWidth="1"/>
    <col min="4232" max="4232" width="0.54296875" style="116" customWidth="1"/>
    <col min="4233" max="4233" width="12.54296875" style="116" customWidth="1"/>
    <col min="4234" max="4234" width="0.54296875" style="116" customWidth="1"/>
    <col min="4235" max="4235" width="14.453125" style="116" bestFit="1" customWidth="1"/>
    <col min="4236" max="4236" width="0.54296875" style="116" customWidth="1"/>
    <col min="4237" max="4237" width="12.54296875" style="116" customWidth="1"/>
    <col min="4238" max="4238" width="0.54296875" style="116" customWidth="1"/>
    <col min="4239" max="4239" width="14.453125" style="116" bestFit="1" customWidth="1"/>
    <col min="4240" max="4240" width="0.54296875" style="116" customWidth="1"/>
    <col min="4241" max="4241" width="15" style="116" customWidth="1"/>
    <col min="4242" max="4242" width="0.54296875" style="116" customWidth="1"/>
    <col min="4243" max="4243" width="19.453125" style="116" bestFit="1" customWidth="1"/>
    <col min="4244" max="4244" width="0.54296875" style="116" customWidth="1"/>
    <col min="4245" max="4245" width="12.54296875" style="116" customWidth="1"/>
    <col min="4246" max="4246" width="0.54296875" style="116" customWidth="1"/>
    <col min="4247" max="4247" width="14.453125" style="116" bestFit="1" customWidth="1"/>
    <col min="4248" max="4248" width="0.54296875" style="116" customWidth="1"/>
    <col min="4249" max="4249" width="14.453125" style="116" customWidth="1"/>
    <col min="4250" max="4288" width="18.54296875" style="116" customWidth="1"/>
    <col min="4289" max="4484" width="18.54296875" style="116"/>
    <col min="4485" max="4485" width="1.54296875" style="116" customWidth="1"/>
    <col min="4486" max="4486" width="32.453125" style="116" customWidth="1"/>
    <col min="4487" max="4487" width="6.54296875" style="116" customWidth="1"/>
    <col min="4488" max="4488" width="0.54296875" style="116" customWidth="1"/>
    <col min="4489" max="4489" width="12.54296875" style="116" customWidth="1"/>
    <col min="4490" max="4490" width="0.54296875" style="116" customWidth="1"/>
    <col min="4491" max="4491" width="14.453125" style="116" bestFit="1" customWidth="1"/>
    <col min="4492" max="4492" width="0.54296875" style="116" customWidth="1"/>
    <col min="4493" max="4493" width="12.54296875" style="116" customWidth="1"/>
    <col min="4494" max="4494" width="0.54296875" style="116" customWidth="1"/>
    <col min="4495" max="4495" width="14.453125" style="116" bestFit="1" customWidth="1"/>
    <col min="4496" max="4496" width="0.54296875" style="116" customWidth="1"/>
    <col min="4497" max="4497" width="15" style="116" customWidth="1"/>
    <col min="4498" max="4498" width="0.54296875" style="116" customWidth="1"/>
    <col min="4499" max="4499" width="19.453125" style="116" bestFit="1" customWidth="1"/>
    <col min="4500" max="4500" width="0.54296875" style="116" customWidth="1"/>
    <col min="4501" max="4501" width="12.54296875" style="116" customWidth="1"/>
    <col min="4502" max="4502" width="0.54296875" style="116" customWidth="1"/>
    <col min="4503" max="4503" width="14.453125" style="116" bestFit="1" customWidth="1"/>
    <col min="4504" max="4504" width="0.54296875" style="116" customWidth="1"/>
    <col min="4505" max="4505" width="14.453125" style="116" customWidth="1"/>
    <col min="4506" max="4544" width="18.54296875" style="116" customWidth="1"/>
    <col min="4545" max="4740" width="18.54296875" style="116"/>
    <col min="4741" max="4741" width="1.54296875" style="116" customWidth="1"/>
    <col min="4742" max="4742" width="32.453125" style="116" customWidth="1"/>
    <col min="4743" max="4743" width="6.54296875" style="116" customWidth="1"/>
    <col min="4744" max="4744" width="0.54296875" style="116" customWidth="1"/>
    <col min="4745" max="4745" width="12.54296875" style="116" customWidth="1"/>
    <col min="4746" max="4746" width="0.54296875" style="116" customWidth="1"/>
    <col min="4747" max="4747" width="14.453125" style="116" bestFit="1" customWidth="1"/>
    <col min="4748" max="4748" width="0.54296875" style="116" customWidth="1"/>
    <col min="4749" max="4749" width="12.54296875" style="116" customWidth="1"/>
    <col min="4750" max="4750" width="0.54296875" style="116" customWidth="1"/>
    <col min="4751" max="4751" width="14.453125" style="116" bestFit="1" customWidth="1"/>
    <col min="4752" max="4752" width="0.54296875" style="116" customWidth="1"/>
    <col min="4753" max="4753" width="15" style="116" customWidth="1"/>
    <col min="4754" max="4754" width="0.54296875" style="116" customWidth="1"/>
    <col min="4755" max="4755" width="19.453125" style="116" bestFit="1" customWidth="1"/>
    <col min="4756" max="4756" width="0.54296875" style="116" customWidth="1"/>
    <col min="4757" max="4757" width="12.54296875" style="116" customWidth="1"/>
    <col min="4758" max="4758" width="0.54296875" style="116" customWidth="1"/>
    <col min="4759" max="4759" width="14.453125" style="116" bestFit="1" customWidth="1"/>
    <col min="4760" max="4760" width="0.54296875" style="116" customWidth="1"/>
    <col min="4761" max="4761" width="14.453125" style="116" customWidth="1"/>
    <col min="4762" max="4800" width="18.54296875" style="116" customWidth="1"/>
    <col min="4801" max="4996" width="18.54296875" style="116"/>
    <col min="4997" max="4997" width="1.54296875" style="116" customWidth="1"/>
    <col min="4998" max="4998" width="32.453125" style="116" customWidth="1"/>
    <col min="4999" max="4999" width="6.54296875" style="116" customWidth="1"/>
    <col min="5000" max="5000" width="0.54296875" style="116" customWidth="1"/>
    <col min="5001" max="5001" width="12.54296875" style="116" customWidth="1"/>
    <col min="5002" max="5002" width="0.54296875" style="116" customWidth="1"/>
    <col min="5003" max="5003" width="14.453125" style="116" bestFit="1" customWidth="1"/>
    <col min="5004" max="5004" width="0.54296875" style="116" customWidth="1"/>
    <col min="5005" max="5005" width="12.54296875" style="116" customWidth="1"/>
    <col min="5006" max="5006" width="0.54296875" style="116" customWidth="1"/>
    <col min="5007" max="5007" width="14.453125" style="116" bestFit="1" customWidth="1"/>
    <col min="5008" max="5008" width="0.54296875" style="116" customWidth="1"/>
    <col min="5009" max="5009" width="15" style="116" customWidth="1"/>
    <col min="5010" max="5010" width="0.54296875" style="116" customWidth="1"/>
    <col min="5011" max="5011" width="19.453125" style="116" bestFit="1" customWidth="1"/>
    <col min="5012" max="5012" width="0.54296875" style="116" customWidth="1"/>
    <col min="5013" max="5013" width="12.54296875" style="116" customWidth="1"/>
    <col min="5014" max="5014" width="0.54296875" style="116" customWidth="1"/>
    <col min="5015" max="5015" width="14.453125" style="116" bestFit="1" customWidth="1"/>
    <col min="5016" max="5016" width="0.54296875" style="116" customWidth="1"/>
    <col min="5017" max="5017" width="14.453125" style="116" customWidth="1"/>
    <col min="5018" max="5056" width="18.54296875" style="116" customWidth="1"/>
    <col min="5057" max="5252" width="18.54296875" style="116"/>
    <col min="5253" max="5253" width="1.54296875" style="116" customWidth="1"/>
    <col min="5254" max="5254" width="32.453125" style="116" customWidth="1"/>
    <col min="5255" max="5255" width="6.54296875" style="116" customWidth="1"/>
    <col min="5256" max="5256" width="0.54296875" style="116" customWidth="1"/>
    <col min="5257" max="5257" width="12.54296875" style="116" customWidth="1"/>
    <col min="5258" max="5258" width="0.54296875" style="116" customWidth="1"/>
    <col min="5259" max="5259" width="14.453125" style="116" bestFit="1" customWidth="1"/>
    <col min="5260" max="5260" width="0.54296875" style="116" customWidth="1"/>
    <col min="5261" max="5261" width="12.54296875" style="116" customWidth="1"/>
    <col min="5262" max="5262" width="0.54296875" style="116" customWidth="1"/>
    <col min="5263" max="5263" width="14.453125" style="116" bestFit="1" customWidth="1"/>
    <col min="5264" max="5264" width="0.54296875" style="116" customWidth="1"/>
    <col min="5265" max="5265" width="15" style="116" customWidth="1"/>
    <col min="5266" max="5266" width="0.54296875" style="116" customWidth="1"/>
    <col min="5267" max="5267" width="19.453125" style="116" bestFit="1" customWidth="1"/>
    <col min="5268" max="5268" width="0.54296875" style="116" customWidth="1"/>
    <col min="5269" max="5269" width="12.54296875" style="116" customWidth="1"/>
    <col min="5270" max="5270" width="0.54296875" style="116" customWidth="1"/>
    <col min="5271" max="5271" width="14.453125" style="116" bestFit="1" customWidth="1"/>
    <col min="5272" max="5272" width="0.54296875" style="116" customWidth="1"/>
    <col min="5273" max="5273" width="14.453125" style="116" customWidth="1"/>
    <col min="5274" max="5312" width="18.54296875" style="116" customWidth="1"/>
    <col min="5313" max="5508" width="18.54296875" style="116"/>
    <col min="5509" max="5509" width="1.54296875" style="116" customWidth="1"/>
    <col min="5510" max="5510" width="32.453125" style="116" customWidth="1"/>
    <col min="5511" max="5511" width="6.54296875" style="116" customWidth="1"/>
    <col min="5512" max="5512" width="0.54296875" style="116" customWidth="1"/>
    <col min="5513" max="5513" width="12.54296875" style="116" customWidth="1"/>
    <col min="5514" max="5514" width="0.54296875" style="116" customWidth="1"/>
    <col min="5515" max="5515" width="14.453125" style="116" bestFit="1" customWidth="1"/>
    <col min="5516" max="5516" width="0.54296875" style="116" customWidth="1"/>
    <col min="5517" max="5517" width="12.54296875" style="116" customWidth="1"/>
    <col min="5518" max="5518" width="0.54296875" style="116" customWidth="1"/>
    <col min="5519" max="5519" width="14.453125" style="116" bestFit="1" customWidth="1"/>
    <col min="5520" max="5520" width="0.54296875" style="116" customWidth="1"/>
    <col min="5521" max="5521" width="15" style="116" customWidth="1"/>
    <col min="5522" max="5522" width="0.54296875" style="116" customWidth="1"/>
    <col min="5523" max="5523" width="19.453125" style="116" bestFit="1" customWidth="1"/>
    <col min="5524" max="5524" width="0.54296875" style="116" customWidth="1"/>
    <col min="5525" max="5525" width="12.54296875" style="116" customWidth="1"/>
    <col min="5526" max="5526" width="0.54296875" style="116" customWidth="1"/>
    <col min="5527" max="5527" width="14.453125" style="116" bestFit="1" customWidth="1"/>
    <col min="5528" max="5528" width="0.54296875" style="116" customWidth="1"/>
    <col min="5529" max="5529" width="14.453125" style="116" customWidth="1"/>
    <col min="5530" max="5568" width="18.54296875" style="116" customWidth="1"/>
    <col min="5569" max="5764" width="18.54296875" style="116"/>
    <col min="5765" max="5765" width="1.54296875" style="116" customWidth="1"/>
    <col min="5766" max="5766" width="32.453125" style="116" customWidth="1"/>
    <col min="5767" max="5767" width="6.54296875" style="116" customWidth="1"/>
    <col min="5768" max="5768" width="0.54296875" style="116" customWidth="1"/>
    <col min="5769" max="5769" width="12.54296875" style="116" customWidth="1"/>
    <col min="5770" max="5770" width="0.54296875" style="116" customWidth="1"/>
    <col min="5771" max="5771" width="14.453125" style="116" bestFit="1" customWidth="1"/>
    <col min="5772" max="5772" width="0.54296875" style="116" customWidth="1"/>
    <col min="5773" max="5773" width="12.54296875" style="116" customWidth="1"/>
    <col min="5774" max="5774" width="0.54296875" style="116" customWidth="1"/>
    <col min="5775" max="5775" width="14.453125" style="116" bestFit="1" customWidth="1"/>
    <col min="5776" max="5776" width="0.54296875" style="116" customWidth="1"/>
    <col min="5777" max="5777" width="15" style="116" customWidth="1"/>
    <col min="5778" max="5778" width="0.54296875" style="116" customWidth="1"/>
    <col min="5779" max="5779" width="19.453125" style="116" bestFit="1" customWidth="1"/>
    <col min="5780" max="5780" width="0.54296875" style="116" customWidth="1"/>
    <col min="5781" max="5781" width="12.54296875" style="116" customWidth="1"/>
    <col min="5782" max="5782" width="0.54296875" style="116" customWidth="1"/>
    <col min="5783" max="5783" width="14.453125" style="116" bestFit="1" customWidth="1"/>
    <col min="5784" max="5784" width="0.54296875" style="116" customWidth="1"/>
    <col min="5785" max="5785" width="14.453125" style="116" customWidth="1"/>
    <col min="5786" max="5824" width="18.54296875" style="116" customWidth="1"/>
    <col min="5825" max="6020" width="18.54296875" style="116"/>
    <col min="6021" max="6021" width="1.54296875" style="116" customWidth="1"/>
    <col min="6022" max="6022" width="32.453125" style="116" customWidth="1"/>
    <col min="6023" max="6023" width="6.54296875" style="116" customWidth="1"/>
    <col min="6024" max="6024" width="0.54296875" style="116" customWidth="1"/>
    <col min="6025" max="6025" width="12.54296875" style="116" customWidth="1"/>
    <col min="6026" max="6026" width="0.54296875" style="116" customWidth="1"/>
    <col min="6027" max="6027" width="14.453125" style="116" bestFit="1" customWidth="1"/>
    <col min="6028" max="6028" width="0.54296875" style="116" customWidth="1"/>
    <col min="6029" max="6029" width="12.54296875" style="116" customWidth="1"/>
    <col min="6030" max="6030" width="0.54296875" style="116" customWidth="1"/>
    <col min="6031" max="6031" width="14.453125" style="116" bestFit="1" customWidth="1"/>
    <col min="6032" max="6032" width="0.54296875" style="116" customWidth="1"/>
    <col min="6033" max="6033" width="15" style="116" customWidth="1"/>
    <col min="6034" max="6034" width="0.54296875" style="116" customWidth="1"/>
    <col min="6035" max="6035" width="19.453125" style="116" bestFit="1" customWidth="1"/>
    <col min="6036" max="6036" width="0.54296875" style="116" customWidth="1"/>
    <col min="6037" max="6037" width="12.54296875" style="116" customWidth="1"/>
    <col min="6038" max="6038" width="0.54296875" style="116" customWidth="1"/>
    <col min="6039" max="6039" width="14.453125" style="116" bestFit="1" customWidth="1"/>
    <col min="6040" max="6040" width="0.54296875" style="116" customWidth="1"/>
    <col min="6041" max="6041" width="14.453125" style="116" customWidth="1"/>
    <col min="6042" max="6080" width="18.54296875" style="116" customWidth="1"/>
    <col min="6081" max="6276" width="18.54296875" style="116"/>
    <col min="6277" max="6277" width="1.54296875" style="116" customWidth="1"/>
    <col min="6278" max="6278" width="32.453125" style="116" customWidth="1"/>
    <col min="6279" max="6279" width="6.54296875" style="116" customWidth="1"/>
    <col min="6280" max="6280" width="0.54296875" style="116" customWidth="1"/>
    <col min="6281" max="6281" width="12.54296875" style="116" customWidth="1"/>
    <col min="6282" max="6282" width="0.54296875" style="116" customWidth="1"/>
    <col min="6283" max="6283" width="14.453125" style="116" bestFit="1" customWidth="1"/>
    <col min="6284" max="6284" width="0.54296875" style="116" customWidth="1"/>
    <col min="6285" max="6285" width="12.54296875" style="116" customWidth="1"/>
    <col min="6286" max="6286" width="0.54296875" style="116" customWidth="1"/>
    <col min="6287" max="6287" width="14.453125" style="116" bestFit="1" customWidth="1"/>
    <col min="6288" max="6288" width="0.54296875" style="116" customWidth="1"/>
    <col min="6289" max="6289" width="15" style="116" customWidth="1"/>
    <col min="6290" max="6290" width="0.54296875" style="116" customWidth="1"/>
    <col min="6291" max="6291" width="19.453125" style="116" bestFit="1" customWidth="1"/>
    <col min="6292" max="6292" width="0.54296875" style="116" customWidth="1"/>
    <col min="6293" max="6293" width="12.54296875" style="116" customWidth="1"/>
    <col min="6294" max="6294" width="0.54296875" style="116" customWidth="1"/>
    <col min="6295" max="6295" width="14.453125" style="116" bestFit="1" customWidth="1"/>
    <col min="6296" max="6296" width="0.54296875" style="116" customWidth="1"/>
    <col min="6297" max="6297" width="14.453125" style="116" customWidth="1"/>
    <col min="6298" max="6336" width="18.54296875" style="116" customWidth="1"/>
    <col min="6337" max="6532" width="18.54296875" style="116"/>
    <col min="6533" max="6533" width="1.54296875" style="116" customWidth="1"/>
    <col min="6534" max="6534" width="32.453125" style="116" customWidth="1"/>
    <col min="6535" max="6535" width="6.54296875" style="116" customWidth="1"/>
    <col min="6536" max="6536" width="0.54296875" style="116" customWidth="1"/>
    <col min="6537" max="6537" width="12.54296875" style="116" customWidth="1"/>
    <col min="6538" max="6538" width="0.54296875" style="116" customWidth="1"/>
    <col min="6539" max="6539" width="14.453125" style="116" bestFit="1" customWidth="1"/>
    <col min="6540" max="6540" width="0.54296875" style="116" customWidth="1"/>
    <col min="6541" max="6541" width="12.54296875" style="116" customWidth="1"/>
    <col min="6542" max="6542" width="0.54296875" style="116" customWidth="1"/>
    <col min="6543" max="6543" width="14.453125" style="116" bestFit="1" customWidth="1"/>
    <col min="6544" max="6544" width="0.54296875" style="116" customWidth="1"/>
    <col min="6545" max="6545" width="15" style="116" customWidth="1"/>
    <col min="6546" max="6546" width="0.54296875" style="116" customWidth="1"/>
    <col min="6547" max="6547" width="19.453125" style="116" bestFit="1" customWidth="1"/>
    <col min="6548" max="6548" width="0.54296875" style="116" customWidth="1"/>
    <col min="6549" max="6549" width="12.54296875" style="116" customWidth="1"/>
    <col min="6550" max="6550" width="0.54296875" style="116" customWidth="1"/>
    <col min="6551" max="6551" width="14.453125" style="116" bestFit="1" customWidth="1"/>
    <col min="6552" max="6552" width="0.54296875" style="116" customWidth="1"/>
    <col min="6553" max="6553" width="14.453125" style="116" customWidth="1"/>
    <col min="6554" max="6592" width="18.54296875" style="116" customWidth="1"/>
    <col min="6593" max="6788" width="18.54296875" style="116"/>
    <col min="6789" max="6789" width="1.54296875" style="116" customWidth="1"/>
    <col min="6790" max="6790" width="32.453125" style="116" customWidth="1"/>
    <col min="6791" max="6791" width="6.54296875" style="116" customWidth="1"/>
    <col min="6792" max="6792" width="0.54296875" style="116" customWidth="1"/>
    <col min="6793" max="6793" width="12.54296875" style="116" customWidth="1"/>
    <col min="6794" max="6794" width="0.54296875" style="116" customWidth="1"/>
    <col min="6795" max="6795" width="14.453125" style="116" bestFit="1" customWidth="1"/>
    <col min="6796" max="6796" width="0.54296875" style="116" customWidth="1"/>
    <col min="6797" max="6797" width="12.54296875" style="116" customWidth="1"/>
    <col min="6798" max="6798" width="0.54296875" style="116" customWidth="1"/>
    <col min="6799" max="6799" width="14.453125" style="116" bestFit="1" customWidth="1"/>
    <col min="6800" max="6800" width="0.54296875" style="116" customWidth="1"/>
    <col min="6801" max="6801" width="15" style="116" customWidth="1"/>
    <col min="6802" max="6802" width="0.54296875" style="116" customWidth="1"/>
    <col min="6803" max="6803" width="19.453125" style="116" bestFit="1" customWidth="1"/>
    <col min="6804" max="6804" width="0.54296875" style="116" customWidth="1"/>
    <col min="6805" max="6805" width="12.54296875" style="116" customWidth="1"/>
    <col min="6806" max="6806" width="0.54296875" style="116" customWidth="1"/>
    <col min="6807" max="6807" width="14.453125" style="116" bestFit="1" customWidth="1"/>
    <col min="6808" max="6808" width="0.54296875" style="116" customWidth="1"/>
    <col min="6809" max="6809" width="14.453125" style="116" customWidth="1"/>
    <col min="6810" max="6848" width="18.54296875" style="116" customWidth="1"/>
    <col min="6849" max="7044" width="18.54296875" style="116"/>
    <col min="7045" max="7045" width="1.54296875" style="116" customWidth="1"/>
    <col min="7046" max="7046" width="32.453125" style="116" customWidth="1"/>
    <col min="7047" max="7047" width="6.54296875" style="116" customWidth="1"/>
    <col min="7048" max="7048" width="0.54296875" style="116" customWidth="1"/>
    <col min="7049" max="7049" width="12.54296875" style="116" customWidth="1"/>
    <col min="7050" max="7050" width="0.54296875" style="116" customWidth="1"/>
    <col min="7051" max="7051" width="14.453125" style="116" bestFit="1" customWidth="1"/>
    <col min="7052" max="7052" width="0.54296875" style="116" customWidth="1"/>
    <col min="7053" max="7053" width="12.54296875" style="116" customWidth="1"/>
    <col min="7054" max="7054" width="0.54296875" style="116" customWidth="1"/>
    <col min="7055" max="7055" width="14.453125" style="116" bestFit="1" customWidth="1"/>
    <col min="7056" max="7056" width="0.54296875" style="116" customWidth="1"/>
    <col min="7057" max="7057" width="15" style="116" customWidth="1"/>
    <col min="7058" max="7058" width="0.54296875" style="116" customWidth="1"/>
    <col min="7059" max="7059" width="19.453125" style="116" bestFit="1" customWidth="1"/>
    <col min="7060" max="7060" width="0.54296875" style="116" customWidth="1"/>
    <col min="7061" max="7061" width="12.54296875" style="116" customWidth="1"/>
    <col min="7062" max="7062" width="0.54296875" style="116" customWidth="1"/>
    <col min="7063" max="7063" width="14.453125" style="116" bestFit="1" customWidth="1"/>
    <col min="7064" max="7064" width="0.54296875" style="116" customWidth="1"/>
    <col min="7065" max="7065" width="14.453125" style="116" customWidth="1"/>
    <col min="7066" max="7104" width="18.54296875" style="116" customWidth="1"/>
    <col min="7105" max="7300" width="18.54296875" style="116"/>
    <col min="7301" max="7301" width="1.54296875" style="116" customWidth="1"/>
    <col min="7302" max="7302" width="32.453125" style="116" customWidth="1"/>
    <col min="7303" max="7303" width="6.54296875" style="116" customWidth="1"/>
    <col min="7304" max="7304" width="0.54296875" style="116" customWidth="1"/>
    <col min="7305" max="7305" width="12.54296875" style="116" customWidth="1"/>
    <col min="7306" max="7306" width="0.54296875" style="116" customWidth="1"/>
    <col min="7307" max="7307" width="14.453125" style="116" bestFit="1" customWidth="1"/>
    <col min="7308" max="7308" width="0.54296875" style="116" customWidth="1"/>
    <col min="7309" max="7309" width="12.54296875" style="116" customWidth="1"/>
    <col min="7310" max="7310" width="0.54296875" style="116" customWidth="1"/>
    <col min="7311" max="7311" width="14.453125" style="116" bestFit="1" customWidth="1"/>
    <col min="7312" max="7312" width="0.54296875" style="116" customWidth="1"/>
    <col min="7313" max="7313" width="15" style="116" customWidth="1"/>
    <col min="7314" max="7314" width="0.54296875" style="116" customWidth="1"/>
    <col min="7315" max="7315" width="19.453125" style="116" bestFit="1" customWidth="1"/>
    <col min="7316" max="7316" width="0.54296875" style="116" customWidth="1"/>
    <col min="7317" max="7317" width="12.54296875" style="116" customWidth="1"/>
    <col min="7318" max="7318" width="0.54296875" style="116" customWidth="1"/>
    <col min="7319" max="7319" width="14.453125" style="116" bestFit="1" customWidth="1"/>
    <col min="7320" max="7320" width="0.54296875" style="116" customWidth="1"/>
    <col min="7321" max="7321" width="14.453125" style="116" customWidth="1"/>
    <col min="7322" max="7360" width="18.54296875" style="116" customWidth="1"/>
    <col min="7361" max="7556" width="18.54296875" style="116"/>
    <col min="7557" max="7557" width="1.54296875" style="116" customWidth="1"/>
    <col min="7558" max="7558" width="32.453125" style="116" customWidth="1"/>
    <col min="7559" max="7559" width="6.54296875" style="116" customWidth="1"/>
    <col min="7560" max="7560" width="0.54296875" style="116" customWidth="1"/>
    <col min="7561" max="7561" width="12.54296875" style="116" customWidth="1"/>
    <col min="7562" max="7562" width="0.54296875" style="116" customWidth="1"/>
    <col min="7563" max="7563" width="14.453125" style="116" bestFit="1" customWidth="1"/>
    <col min="7564" max="7564" width="0.54296875" style="116" customWidth="1"/>
    <col min="7565" max="7565" width="12.54296875" style="116" customWidth="1"/>
    <col min="7566" max="7566" width="0.54296875" style="116" customWidth="1"/>
    <col min="7567" max="7567" width="14.453125" style="116" bestFit="1" customWidth="1"/>
    <col min="7568" max="7568" width="0.54296875" style="116" customWidth="1"/>
    <col min="7569" max="7569" width="15" style="116" customWidth="1"/>
    <col min="7570" max="7570" width="0.54296875" style="116" customWidth="1"/>
    <col min="7571" max="7571" width="19.453125" style="116" bestFit="1" customWidth="1"/>
    <col min="7572" max="7572" width="0.54296875" style="116" customWidth="1"/>
    <col min="7573" max="7573" width="12.54296875" style="116" customWidth="1"/>
    <col min="7574" max="7574" width="0.54296875" style="116" customWidth="1"/>
    <col min="7575" max="7575" width="14.453125" style="116" bestFit="1" customWidth="1"/>
    <col min="7576" max="7576" width="0.54296875" style="116" customWidth="1"/>
    <col min="7577" max="7577" width="14.453125" style="116" customWidth="1"/>
    <col min="7578" max="7616" width="18.54296875" style="116" customWidth="1"/>
    <col min="7617" max="7812" width="18.54296875" style="116"/>
    <col min="7813" max="7813" width="1.54296875" style="116" customWidth="1"/>
    <col min="7814" max="7814" width="32.453125" style="116" customWidth="1"/>
    <col min="7815" max="7815" width="6.54296875" style="116" customWidth="1"/>
    <col min="7816" max="7816" width="0.54296875" style="116" customWidth="1"/>
    <col min="7817" max="7817" width="12.54296875" style="116" customWidth="1"/>
    <col min="7818" max="7818" width="0.54296875" style="116" customWidth="1"/>
    <col min="7819" max="7819" width="14.453125" style="116" bestFit="1" customWidth="1"/>
    <col min="7820" max="7820" width="0.54296875" style="116" customWidth="1"/>
    <col min="7821" max="7821" width="12.54296875" style="116" customWidth="1"/>
    <col min="7822" max="7822" width="0.54296875" style="116" customWidth="1"/>
    <col min="7823" max="7823" width="14.453125" style="116" bestFit="1" customWidth="1"/>
    <col min="7824" max="7824" width="0.54296875" style="116" customWidth="1"/>
    <col min="7825" max="7825" width="15" style="116" customWidth="1"/>
    <col min="7826" max="7826" width="0.54296875" style="116" customWidth="1"/>
    <col min="7827" max="7827" width="19.453125" style="116" bestFit="1" customWidth="1"/>
    <col min="7828" max="7828" width="0.54296875" style="116" customWidth="1"/>
    <col min="7829" max="7829" width="12.54296875" style="116" customWidth="1"/>
    <col min="7830" max="7830" width="0.54296875" style="116" customWidth="1"/>
    <col min="7831" max="7831" width="14.453125" style="116" bestFit="1" customWidth="1"/>
    <col min="7832" max="7832" width="0.54296875" style="116" customWidth="1"/>
    <col min="7833" max="7833" width="14.453125" style="116" customWidth="1"/>
    <col min="7834" max="7872" width="18.54296875" style="116" customWidth="1"/>
    <col min="7873" max="8068" width="18.54296875" style="116"/>
    <col min="8069" max="8069" width="1.54296875" style="116" customWidth="1"/>
    <col min="8070" max="8070" width="32.453125" style="116" customWidth="1"/>
    <col min="8071" max="8071" width="6.54296875" style="116" customWidth="1"/>
    <col min="8072" max="8072" width="0.54296875" style="116" customWidth="1"/>
    <col min="8073" max="8073" width="12.54296875" style="116" customWidth="1"/>
    <col min="8074" max="8074" width="0.54296875" style="116" customWidth="1"/>
    <col min="8075" max="8075" width="14.453125" style="116" bestFit="1" customWidth="1"/>
    <col min="8076" max="8076" width="0.54296875" style="116" customWidth="1"/>
    <col min="8077" max="8077" width="12.54296875" style="116" customWidth="1"/>
    <col min="8078" max="8078" width="0.54296875" style="116" customWidth="1"/>
    <col min="8079" max="8079" width="14.453125" style="116" bestFit="1" customWidth="1"/>
    <col min="8080" max="8080" width="0.54296875" style="116" customWidth="1"/>
    <col min="8081" max="8081" width="15" style="116" customWidth="1"/>
    <col min="8082" max="8082" width="0.54296875" style="116" customWidth="1"/>
    <col min="8083" max="8083" width="19.453125" style="116" bestFit="1" customWidth="1"/>
    <col min="8084" max="8084" width="0.54296875" style="116" customWidth="1"/>
    <col min="8085" max="8085" width="12.54296875" style="116" customWidth="1"/>
    <col min="8086" max="8086" width="0.54296875" style="116" customWidth="1"/>
    <col min="8087" max="8087" width="14.453125" style="116" bestFit="1" customWidth="1"/>
    <col min="8088" max="8088" width="0.54296875" style="116" customWidth="1"/>
    <col min="8089" max="8089" width="14.453125" style="116" customWidth="1"/>
    <col min="8090" max="8128" width="18.54296875" style="116" customWidth="1"/>
    <col min="8129" max="8324" width="18.54296875" style="116"/>
    <col min="8325" max="8325" width="1.54296875" style="116" customWidth="1"/>
    <col min="8326" max="8326" width="32.453125" style="116" customWidth="1"/>
    <col min="8327" max="8327" width="6.54296875" style="116" customWidth="1"/>
    <col min="8328" max="8328" width="0.54296875" style="116" customWidth="1"/>
    <col min="8329" max="8329" width="12.54296875" style="116" customWidth="1"/>
    <col min="8330" max="8330" width="0.54296875" style="116" customWidth="1"/>
    <col min="8331" max="8331" width="14.453125" style="116" bestFit="1" customWidth="1"/>
    <col min="8332" max="8332" width="0.54296875" style="116" customWidth="1"/>
    <col min="8333" max="8333" width="12.54296875" style="116" customWidth="1"/>
    <col min="8334" max="8334" width="0.54296875" style="116" customWidth="1"/>
    <col min="8335" max="8335" width="14.453125" style="116" bestFit="1" customWidth="1"/>
    <col min="8336" max="8336" width="0.54296875" style="116" customWidth="1"/>
    <col min="8337" max="8337" width="15" style="116" customWidth="1"/>
    <col min="8338" max="8338" width="0.54296875" style="116" customWidth="1"/>
    <col min="8339" max="8339" width="19.453125" style="116" bestFit="1" customWidth="1"/>
    <col min="8340" max="8340" width="0.54296875" style="116" customWidth="1"/>
    <col min="8341" max="8341" width="12.54296875" style="116" customWidth="1"/>
    <col min="8342" max="8342" width="0.54296875" style="116" customWidth="1"/>
    <col min="8343" max="8343" width="14.453125" style="116" bestFit="1" customWidth="1"/>
    <col min="8344" max="8344" width="0.54296875" style="116" customWidth="1"/>
    <col min="8345" max="8345" width="14.453125" style="116" customWidth="1"/>
    <col min="8346" max="8384" width="18.54296875" style="116" customWidth="1"/>
    <col min="8385" max="8580" width="18.54296875" style="116"/>
    <col min="8581" max="8581" width="1.54296875" style="116" customWidth="1"/>
    <col min="8582" max="8582" width="32.453125" style="116" customWidth="1"/>
    <col min="8583" max="8583" width="6.54296875" style="116" customWidth="1"/>
    <col min="8584" max="8584" width="0.54296875" style="116" customWidth="1"/>
    <col min="8585" max="8585" width="12.54296875" style="116" customWidth="1"/>
    <col min="8586" max="8586" width="0.54296875" style="116" customWidth="1"/>
    <col min="8587" max="8587" width="14.453125" style="116" bestFit="1" customWidth="1"/>
    <col min="8588" max="8588" width="0.54296875" style="116" customWidth="1"/>
    <col min="8589" max="8589" width="12.54296875" style="116" customWidth="1"/>
    <col min="8590" max="8590" width="0.54296875" style="116" customWidth="1"/>
    <col min="8591" max="8591" width="14.453125" style="116" bestFit="1" customWidth="1"/>
    <col min="8592" max="8592" width="0.54296875" style="116" customWidth="1"/>
    <col min="8593" max="8593" width="15" style="116" customWidth="1"/>
    <col min="8594" max="8594" width="0.54296875" style="116" customWidth="1"/>
    <col min="8595" max="8595" width="19.453125" style="116" bestFit="1" customWidth="1"/>
    <col min="8596" max="8596" width="0.54296875" style="116" customWidth="1"/>
    <col min="8597" max="8597" width="12.54296875" style="116" customWidth="1"/>
    <col min="8598" max="8598" width="0.54296875" style="116" customWidth="1"/>
    <col min="8599" max="8599" width="14.453125" style="116" bestFit="1" customWidth="1"/>
    <col min="8600" max="8600" width="0.54296875" style="116" customWidth="1"/>
    <col min="8601" max="8601" width="14.453125" style="116" customWidth="1"/>
    <col min="8602" max="8640" width="18.54296875" style="116" customWidth="1"/>
    <col min="8641" max="8836" width="18.54296875" style="116"/>
    <col min="8837" max="8837" width="1.54296875" style="116" customWidth="1"/>
    <col min="8838" max="8838" width="32.453125" style="116" customWidth="1"/>
    <col min="8839" max="8839" width="6.54296875" style="116" customWidth="1"/>
    <col min="8840" max="8840" width="0.54296875" style="116" customWidth="1"/>
    <col min="8841" max="8841" width="12.54296875" style="116" customWidth="1"/>
    <col min="8842" max="8842" width="0.54296875" style="116" customWidth="1"/>
    <col min="8843" max="8843" width="14.453125" style="116" bestFit="1" customWidth="1"/>
    <col min="8844" max="8844" width="0.54296875" style="116" customWidth="1"/>
    <col min="8845" max="8845" width="12.54296875" style="116" customWidth="1"/>
    <col min="8846" max="8846" width="0.54296875" style="116" customWidth="1"/>
    <col min="8847" max="8847" width="14.453125" style="116" bestFit="1" customWidth="1"/>
    <col min="8848" max="8848" width="0.54296875" style="116" customWidth="1"/>
    <col min="8849" max="8849" width="15" style="116" customWidth="1"/>
    <col min="8850" max="8850" width="0.54296875" style="116" customWidth="1"/>
    <col min="8851" max="8851" width="19.453125" style="116" bestFit="1" customWidth="1"/>
    <col min="8852" max="8852" width="0.54296875" style="116" customWidth="1"/>
    <col min="8853" max="8853" width="12.54296875" style="116" customWidth="1"/>
    <col min="8854" max="8854" width="0.54296875" style="116" customWidth="1"/>
    <col min="8855" max="8855" width="14.453125" style="116" bestFit="1" customWidth="1"/>
    <col min="8856" max="8856" width="0.54296875" style="116" customWidth="1"/>
    <col min="8857" max="8857" width="14.453125" style="116" customWidth="1"/>
    <col min="8858" max="8896" width="18.54296875" style="116" customWidth="1"/>
    <col min="8897" max="9092" width="18.54296875" style="116"/>
    <col min="9093" max="9093" width="1.54296875" style="116" customWidth="1"/>
    <col min="9094" max="9094" width="32.453125" style="116" customWidth="1"/>
    <col min="9095" max="9095" width="6.54296875" style="116" customWidth="1"/>
    <col min="9096" max="9096" width="0.54296875" style="116" customWidth="1"/>
    <col min="9097" max="9097" width="12.54296875" style="116" customWidth="1"/>
    <col min="9098" max="9098" width="0.54296875" style="116" customWidth="1"/>
    <col min="9099" max="9099" width="14.453125" style="116" bestFit="1" customWidth="1"/>
    <col min="9100" max="9100" width="0.54296875" style="116" customWidth="1"/>
    <col min="9101" max="9101" width="12.54296875" style="116" customWidth="1"/>
    <col min="9102" max="9102" width="0.54296875" style="116" customWidth="1"/>
    <col min="9103" max="9103" width="14.453125" style="116" bestFit="1" customWidth="1"/>
    <col min="9104" max="9104" width="0.54296875" style="116" customWidth="1"/>
    <col min="9105" max="9105" width="15" style="116" customWidth="1"/>
    <col min="9106" max="9106" width="0.54296875" style="116" customWidth="1"/>
    <col min="9107" max="9107" width="19.453125" style="116" bestFit="1" customWidth="1"/>
    <col min="9108" max="9108" width="0.54296875" style="116" customWidth="1"/>
    <col min="9109" max="9109" width="12.54296875" style="116" customWidth="1"/>
    <col min="9110" max="9110" width="0.54296875" style="116" customWidth="1"/>
    <col min="9111" max="9111" width="14.453125" style="116" bestFit="1" customWidth="1"/>
    <col min="9112" max="9112" width="0.54296875" style="116" customWidth="1"/>
    <col min="9113" max="9113" width="14.453125" style="116" customWidth="1"/>
    <col min="9114" max="9152" width="18.54296875" style="116" customWidth="1"/>
    <col min="9153" max="9348" width="18.54296875" style="116"/>
    <col min="9349" max="9349" width="1.54296875" style="116" customWidth="1"/>
    <col min="9350" max="9350" width="32.453125" style="116" customWidth="1"/>
    <col min="9351" max="9351" width="6.54296875" style="116" customWidth="1"/>
    <col min="9352" max="9352" width="0.54296875" style="116" customWidth="1"/>
    <col min="9353" max="9353" width="12.54296875" style="116" customWidth="1"/>
    <col min="9354" max="9354" width="0.54296875" style="116" customWidth="1"/>
    <col min="9355" max="9355" width="14.453125" style="116" bestFit="1" customWidth="1"/>
    <col min="9356" max="9356" width="0.54296875" style="116" customWidth="1"/>
    <col min="9357" max="9357" width="12.54296875" style="116" customWidth="1"/>
    <col min="9358" max="9358" width="0.54296875" style="116" customWidth="1"/>
    <col min="9359" max="9359" width="14.453125" style="116" bestFit="1" customWidth="1"/>
    <col min="9360" max="9360" width="0.54296875" style="116" customWidth="1"/>
    <col min="9361" max="9361" width="15" style="116" customWidth="1"/>
    <col min="9362" max="9362" width="0.54296875" style="116" customWidth="1"/>
    <col min="9363" max="9363" width="19.453125" style="116" bestFit="1" customWidth="1"/>
    <col min="9364" max="9364" width="0.54296875" style="116" customWidth="1"/>
    <col min="9365" max="9365" width="12.54296875" style="116" customWidth="1"/>
    <col min="9366" max="9366" width="0.54296875" style="116" customWidth="1"/>
    <col min="9367" max="9367" width="14.453125" style="116" bestFit="1" customWidth="1"/>
    <col min="9368" max="9368" width="0.54296875" style="116" customWidth="1"/>
    <col min="9369" max="9369" width="14.453125" style="116" customWidth="1"/>
    <col min="9370" max="9408" width="18.54296875" style="116" customWidth="1"/>
    <col min="9409" max="9604" width="18.54296875" style="116"/>
    <col min="9605" max="9605" width="1.54296875" style="116" customWidth="1"/>
    <col min="9606" max="9606" width="32.453125" style="116" customWidth="1"/>
    <col min="9607" max="9607" width="6.54296875" style="116" customWidth="1"/>
    <col min="9608" max="9608" width="0.54296875" style="116" customWidth="1"/>
    <col min="9609" max="9609" width="12.54296875" style="116" customWidth="1"/>
    <col min="9610" max="9610" width="0.54296875" style="116" customWidth="1"/>
    <col min="9611" max="9611" width="14.453125" style="116" bestFit="1" customWidth="1"/>
    <col min="9612" max="9612" width="0.54296875" style="116" customWidth="1"/>
    <col min="9613" max="9613" width="12.54296875" style="116" customWidth="1"/>
    <col min="9614" max="9614" width="0.54296875" style="116" customWidth="1"/>
    <col min="9615" max="9615" width="14.453125" style="116" bestFit="1" customWidth="1"/>
    <col min="9616" max="9616" width="0.54296875" style="116" customWidth="1"/>
    <col min="9617" max="9617" width="15" style="116" customWidth="1"/>
    <col min="9618" max="9618" width="0.54296875" style="116" customWidth="1"/>
    <col min="9619" max="9619" width="19.453125" style="116" bestFit="1" customWidth="1"/>
    <col min="9620" max="9620" width="0.54296875" style="116" customWidth="1"/>
    <col min="9621" max="9621" width="12.54296875" style="116" customWidth="1"/>
    <col min="9622" max="9622" width="0.54296875" style="116" customWidth="1"/>
    <col min="9623" max="9623" width="14.453125" style="116" bestFit="1" customWidth="1"/>
    <col min="9624" max="9624" width="0.54296875" style="116" customWidth="1"/>
    <col min="9625" max="9625" width="14.453125" style="116" customWidth="1"/>
    <col min="9626" max="9664" width="18.54296875" style="116" customWidth="1"/>
    <col min="9665" max="9860" width="18.54296875" style="116"/>
    <col min="9861" max="9861" width="1.54296875" style="116" customWidth="1"/>
    <col min="9862" max="9862" width="32.453125" style="116" customWidth="1"/>
    <col min="9863" max="9863" width="6.54296875" style="116" customWidth="1"/>
    <col min="9864" max="9864" width="0.54296875" style="116" customWidth="1"/>
    <col min="9865" max="9865" width="12.54296875" style="116" customWidth="1"/>
    <col min="9866" max="9866" width="0.54296875" style="116" customWidth="1"/>
    <col min="9867" max="9867" width="14.453125" style="116" bestFit="1" customWidth="1"/>
    <col min="9868" max="9868" width="0.54296875" style="116" customWidth="1"/>
    <col min="9869" max="9869" width="12.54296875" style="116" customWidth="1"/>
    <col min="9870" max="9870" width="0.54296875" style="116" customWidth="1"/>
    <col min="9871" max="9871" width="14.453125" style="116" bestFit="1" customWidth="1"/>
    <col min="9872" max="9872" width="0.54296875" style="116" customWidth="1"/>
    <col min="9873" max="9873" width="15" style="116" customWidth="1"/>
    <col min="9874" max="9874" width="0.54296875" style="116" customWidth="1"/>
    <col min="9875" max="9875" width="19.453125" style="116" bestFit="1" customWidth="1"/>
    <col min="9876" max="9876" width="0.54296875" style="116" customWidth="1"/>
    <col min="9877" max="9877" width="12.54296875" style="116" customWidth="1"/>
    <col min="9878" max="9878" width="0.54296875" style="116" customWidth="1"/>
    <col min="9879" max="9879" width="14.453125" style="116" bestFit="1" customWidth="1"/>
    <col min="9880" max="9880" width="0.54296875" style="116" customWidth="1"/>
    <col min="9881" max="9881" width="14.453125" style="116" customWidth="1"/>
    <col min="9882" max="9920" width="18.54296875" style="116" customWidth="1"/>
    <col min="9921" max="10116" width="18.54296875" style="116"/>
    <col min="10117" max="10117" width="1.54296875" style="116" customWidth="1"/>
    <col min="10118" max="10118" width="32.453125" style="116" customWidth="1"/>
    <col min="10119" max="10119" width="6.54296875" style="116" customWidth="1"/>
    <col min="10120" max="10120" width="0.54296875" style="116" customWidth="1"/>
    <col min="10121" max="10121" width="12.54296875" style="116" customWidth="1"/>
    <col min="10122" max="10122" width="0.54296875" style="116" customWidth="1"/>
    <col min="10123" max="10123" width="14.453125" style="116" bestFit="1" customWidth="1"/>
    <col min="10124" max="10124" width="0.54296875" style="116" customWidth="1"/>
    <col min="10125" max="10125" width="12.54296875" style="116" customWidth="1"/>
    <col min="10126" max="10126" width="0.54296875" style="116" customWidth="1"/>
    <col min="10127" max="10127" width="14.453125" style="116" bestFit="1" customWidth="1"/>
    <col min="10128" max="10128" width="0.54296875" style="116" customWidth="1"/>
    <col min="10129" max="10129" width="15" style="116" customWidth="1"/>
    <col min="10130" max="10130" width="0.54296875" style="116" customWidth="1"/>
    <col min="10131" max="10131" width="19.453125" style="116" bestFit="1" customWidth="1"/>
    <col min="10132" max="10132" width="0.54296875" style="116" customWidth="1"/>
    <col min="10133" max="10133" width="12.54296875" style="116" customWidth="1"/>
    <col min="10134" max="10134" width="0.54296875" style="116" customWidth="1"/>
    <col min="10135" max="10135" width="14.453125" style="116" bestFit="1" customWidth="1"/>
    <col min="10136" max="10136" width="0.54296875" style="116" customWidth="1"/>
    <col min="10137" max="10137" width="14.453125" style="116" customWidth="1"/>
    <col min="10138" max="10176" width="18.54296875" style="116" customWidth="1"/>
    <col min="10177" max="10372" width="18.54296875" style="116"/>
    <col min="10373" max="10373" width="1.54296875" style="116" customWidth="1"/>
    <col min="10374" max="10374" width="32.453125" style="116" customWidth="1"/>
    <col min="10375" max="10375" width="6.54296875" style="116" customWidth="1"/>
    <col min="10376" max="10376" width="0.54296875" style="116" customWidth="1"/>
    <col min="10377" max="10377" width="12.54296875" style="116" customWidth="1"/>
    <col min="10378" max="10378" width="0.54296875" style="116" customWidth="1"/>
    <col min="10379" max="10379" width="14.453125" style="116" bestFit="1" customWidth="1"/>
    <col min="10380" max="10380" width="0.54296875" style="116" customWidth="1"/>
    <col min="10381" max="10381" width="12.54296875" style="116" customWidth="1"/>
    <col min="10382" max="10382" width="0.54296875" style="116" customWidth="1"/>
    <col min="10383" max="10383" width="14.453125" style="116" bestFit="1" customWidth="1"/>
    <col min="10384" max="10384" width="0.54296875" style="116" customWidth="1"/>
    <col min="10385" max="10385" width="15" style="116" customWidth="1"/>
    <col min="10386" max="10386" width="0.54296875" style="116" customWidth="1"/>
    <col min="10387" max="10387" width="19.453125" style="116" bestFit="1" customWidth="1"/>
    <col min="10388" max="10388" width="0.54296875" style="116" customWidth="1"/>
    <col min="10389" max="10389" width="12.54296875" style="116" customWidth="1"/>
    <col min="10390" max="10390" width="0.54296875" style="116" customWidth="1"/>
    <col min="10391" max="10391" width="14.453125" style="116" bestFit="1" customWidth="1"/>
    <col min="10392" max="10392" width="0.54296875" style="116" customWidth="1"/>
    <col min="10393" max="10393" width="14.453125" style="116" customWidth="1"/>
    <col min="10394" max="10432" width="18.54296875" style="116" customWidth="1"/>
    <col min="10433" max="10628" width="18.54296875" style="116"/>
    <col min="10629" max="10629" width="1.54296875" style="116" customWidth="1"/>
    <col min="10630" max="10630" width="32.453125" style="116" customWidth="1"/>
    <col min="10631" max="10631" width="6.54296875" style="116" customWidth="1"/>
    <col min="10632" max="10632" width="0.54296875" style="116" customWidth="1"/>
    <col min="10633" max="10633" width="12.54296875" style="116" customWidth="1"/>
    <col min="10634" max="10634" width="0.54296875" style="116" customWidth="1"/>
    <col min="10635" max="10635" width="14.453125" style="116" bestFit="1" customWidth="1"/>
    <col min="10636" max="10636" width="0.54296875" style="116" customWidth="1"/>
    <col min="10637" max="10637" width="12.54296875" style="116" customWidth="1"/>
    <col min="10638" max="10638" width="0.54296875" style="116" customWidth="1"/>
    <col min="10639" max="10639" width="14.453125" style="116" bestFit="1" customWidth="1"/>
    <col min="10640" max="10640" width="0.54296875" style="116" customWidth="1"/>
    <col min="10641" max="10641" width="15" style="116" customWidth="1"/>
    <col min="10642" max="10642" width="0.54296875" style="116" customWidth="1"/>
    <col min="10643" max="10643" width="19.453125" style="116" bestFit="1" customWidth="1"/>
    <col min="10644" max="10644" width="0.54296875" style="116" customWidth="1"/>
    <col min="10645" max="10645" width="12.54296875" style="116" customWidth="1"/>
    <col min="10646" max="10646" width="0.54296875" style="116" customWidth="1"/>
    <col min="10647" max="10647" width="14.453125" style="116" bestFit="1" customWidth="1"/>
    <col min="10648" max="10648" width="0.54296875" style="116" customWidth="1"/>
    <col min="10649" max="10649" width="14.453125" style="116" customWidth="1"/>
    <col min="10650" max="10688" width="18.54296875" style="116" customWidth="1"/>
    <col min="10689" max="10884" width="18.54296875" style="116"/>
    <col min="10885" max="10885" width="1.54296875" style="116" customWidth="1"/>
    <col min="10886" max="10886" width="32.453125" style="116" customWidth="1"/>
    <col min="10887" max="10887" width="6.54296875" style="116" customWidth="1"/>
    <col min="10888" max="10888" width="0.54296875" style="116" customWidth="1"/>
    <col min="10889" max="10889" width="12.54296875" style="116" customWidth="1"/>
    <col min="10890" max="10890" width="0.54296875" style="116" customWidth="1"/>
    <col min="10891" max="10891" width="14.453125" style="116" bestFit="1" customWidth="1"/>
    <col min="10892" max="10892" width="0.54296875" style="116" customWidth="1"/>
    <col min="10893" max="10893" width="12.54296875" style="116" customWidth="1"/>
    <col min="10894" max="10894" width="0.54296875" style="116" customWidth="1"/>
    <col min="10895" max="10895" width="14.453125" style="116" bestFit="1" customWidth="1"/>
    <col min="10896" max="10896" width="0.54296875" style="116" customWidth="1"/>
    <col min="10897" max="10897" width="15" style="116" customWidth="1"/>
    <col min="10898" max="10898" width="0.54296875" style="116" customWidth="1"/>
    <col min="10899" max="10899" width="19.453125" style="116" bestFit="1" customWidth="1"/>
    <col min="10900" max="10900" width="0.54296875" style="116" customWidth="1"/>
    <col min="10901" max="10901" width="12.54296875" style="116" customWidth="1"/>
    <col min="10902" max="10902" width="0.54296875" style="116" customWidth="1"/>
    <col min="10903" max="10903" width="14.453125" style="116" bestFit="1" customWidth="1"/>
    <col min="10904" max="10904" width="0.54296875" style="116" customWidth="1"/>
    <col min="10905" max="10905" width="14.453125" style="116" customWidth="1"/>
    <col min="10906" max="10944" width="18.54296875" style="116" customWidth="1"/>
    <col min="10945" max="11140" width="18.54296875" style="116"/>
    <col min="11141" max="11141" width="1.54296875" style="116" customWidth="1"/>
    <col min="11142" max="11142" width="32.453125" style="116" customWidth="1"/>
    <col min="11143" max="11143" width="6.54296875" style="116" customWidth="1"/>
    <col min="11144" max="11144" width="0.54296875" style="116" customWidth="1"/>
    <col min="11145" max="11145" width="12.54296875" style="116" customWidth="1"/>
    <col min="11146" max="11146" width="0.54296875" style="116" customWidth="1"/>
    <col min="11147" max="11147" width="14.453125" style="116" bestFit="1" customWidth="1"/>
    <col min="11148" max="11148" width="0.54296875" style="116" customWidth="1"/>
    <col min="11149" max="11149" width="12.54296875" style="116" customWidth="1"/>
    <col min="11150" max="11150" width="0.54296875" style="116" customWidth="1"/>
    <col min="11151" max="11151" width="14.453125" style="116" bestFit="1" customWidth="1"/>
    <col min="11152" max="11152" width="0.54296875" style="116" customWidth="1"/>
    <col min="11153" max="11153" width="15" style="116" customWidth="1"/>
    <col min="11154" max="11154" width="0.54296875" style="116" customWidth="1"/>
    <col min="11155" max="11155" width="19.453125" style="116" bestFit="1" customWidth="1"/>
    <col min="11156" max="11156" width="0.54296875" style="116" customWidth="1"/>
    <col min="11157" max="11157" width="12.54296875" style="116" customWidth="1"/>
    <col min="11158" max="11158" width="0.54296875" style="116" customWidth="1"/>
    <col min="11159" max="11159" width="14.453125" style="116" bestFit="1" customWidth="1"/>
    <col min="11160" max="11160" width="0.54296875" style="116" customWidth="1"/>
    <col min="11161" max="11161" width="14.453125" style="116" customWidth="1"/>
    <col min="11162" max="11200" width="18.54296875" style="116" customWidth="1"/>
    <col min="11201" max="11396" width="18.54296875" style="116"/>
    <col min="11397" max="11397" width="1.54296875" style="116" customWidth="1"/>
    <col min="11398" max="11398" width="32.453125" style="116" customWidth="1"/>
    <col min="11399" max="11399" width="6.54296875" style="116" customWidth="1"/>
    <col min="11400" max="11400" width="0.54296875" style="116" customWidth="1"/>
    <col min="11401" max="11401" width="12.54296875" style="116" customWidth="1"/>
    <col min="11402" max="11402" width="0.54296875" style="116" customWidth="1"/>
    <col min="11403" max="11403" width="14.453125" style="116" bestFit="1" customWidth="1"/>
    <col min="11404" max="11404" width="0.54296875" style="116" customWidth="1"/>
    <col min="11405" max="11405" width="12.54296875" style="116" customWidth="1"/>
    <col min="11406" max="11406" width="0.54296875" style="116" customWidth="1"/>
    <col min="11407" max="11407" width="14.453125" style="116" bestFit="1" customWidth="1"/>
    <col min="11408" max="11408" width="0.54296875" style="116" customWidth="1"/>
    <col min="11409" max="11409" width="15" style="116" customWidth="1"/>
    <col min="11410" max="11410" width="0.54296875" style="116" customWidth="1"/>
    <col min="11411" max="11411" width="19.453125" style="116" bestFit="1" customWidth="1"/>
    <col min="11412" max="11412" width="0.54296875" style="116" customWidth="1"/>
    <col min="11413" max="11413" width="12.54296875" style="116" customWidth="1"/>
    <col min="11414" max="11414" width="0.54296875" style="116" customWidth="1"/>
    <col min="11415" max="11415" width="14.453125" style="116" bestFit="1" customWidth="1"/>
    <col min="11416" max="11416" width="0.54296875" style="116" customWidth="1"/>
    <col min="11417" max="11417" width="14.453125" style="116" customWidth="1"/>
    <col min="11418" max="11456" width="18.54296875" style="116" customWidth="1"/>
    <col min="11457" max="11652" width="18.54296875" style="116"/>
    <col min="11653" max="11653" width="1.54296875" style="116" customWidth="1"/>
    <col min="11654" max="11654" width="32.453125" style="116" customWidth="1"/>
    <col min="11655" max="11655" width="6.54296875" style="116" customWidth="1"/>
    <col min="11656" max="11656" width="0.54296875" style="116" customWidth="1"/>
    <col min="11657" max="11657" width="12.54296875" style="116" customWidth="1"/>
    <col min="11658" max="11658" width="0.54296875" style="116" customWidth="1"/>
    <col min="11659" max="11659" width="14.453125" style="116" bestFit="1" customWidth="1"/>
    <col min="11660" max="11660" width="0.54296875" style="116" customWidth="1"/>
    <col min="11661" max="11661" width="12.54296875" style="116" customWidth="1"/>
    <col min="11662" max="11662" width="0.54296875" style="116" customWidth="1"/>
    <col min="11663" max="11663" width="14.453125" style="116" bestFit="1" customWidth="1"/>
    <col min="11664" max="11664" width="0.54296875" style="116" customWidth="1"/>
    <col min="11665" max="11665" width="15" style="116" customWidth="1"/>
    <col min="11666" max="11666" width="0.54296875" style="116" customWidth="1"/>
    <col min="11667" max="11667" width="19.453125" style="116" bestFit="1" customWidth="1"/>
    <col min="11668" max="11668" width="0.54296875" style="116" customWidth="1"/>
    <col min="11669" max="11669" width="12.54296875" style="116" customWidth="1"/>
    <col min="11670" max="11670" width="0.54296875" style="116" customWidth="1"/>
    <col min="11671" max="11671" width="14.453125" style="116" bestFit="1" customWidth="1"/>
    <col min="11672" max="11672" width="0.54296875" style="116" customWidth="1"/>
    <col min="11673" max="11673" width="14.453125" style="116" customWidth="1"/>
    <col min="11674" max="11712" width="18.54296875" style="116" customWidth="1"/>
    <col min="11713" max="11908" width="18.54296875" style="116"/>
    <col min="11909" max="11909" width="1.54296875" style="116" customWidth="1"/>
    <col min="11910" max="11910" width="32.453125" style="116" customWidth="1"/>
    <col min="11911" max="11911" width="6.54296875" style="116" customWidth="1"/>
    <col min="11912" max="11912" width="0.54296875" style="116" customWidth="1"/>
    <col min="11913" max="11913" width="12.54296875" style="116" customWidth="1"/>
    <col min="11914" max="11914" width="0.54296875" style="116" customWidth="1"/>
    <col min="11915" max="11915" width="14.453125" style="116" bestFit="1" customWidth="1"/>
    <col min="11916" max="11916" width="0.54296875" style="116" customWidth="1"/>
    <col min="11917" max="11917" width="12.54296875" style="116" customWidth="1"/>
    <col min="11918" max="11918" width="0.54296875" style="116" customWidth="1"/>
    <col min="11919" max="11919" width="14.453125" style="116" bestFit="1" customWidth="1"/>
    <col min="11920" max="11920" width="0.54296875" style="116" customWidth="1"/>
    <col min="11921" max="11921" width="15" style="116" customWidth="1"/>
    <col min="11922" max="11922" width="0.54296875" style="116" customWidth="1"/>
    <col min="11923" max="11923" width="19.453125" style="116" bestFit="1" customWidth="1"/>
    <col min="11924" max="11924" width="0.54296875" style="116" customWidth="1"/>
    <col min="11925" max="11925" width="12.54296875" style="116" customWidth="1"/>
    <col min="11926" max="11926" width="0.54296875" style="116" customWidth="1"/>
    <col min="11927" max="11927" width="14.453125" style="116" bestFit="1" customWidth="1"/>
    <col min="11928" max="11928" width="0.54296875" style="116" customWidth="1"/>
    <col min="11929" max="11929" width="14.453125" style="116" customWidth="1"/>
    <col min="11930" max="11968" width="18.54296875" style="116" customWidth="1"/>
    <col min="11969" max="12164" width="18.54296875" style="116"/>
    <col min="12165" max="12165" width="1.54296875" style="116" customWidth="1"/>
    <col min="12166" max="12166" width="32.453125" style="116" customWidth="1"/>
    <col min="12167" max="12167" width="6.54296875" style="116" customWidth="1"/>
    <col min="12168" max="12168" width="0.54296875" style="116" customWidth="1"/>
    <col min="12169" max="12169" width="12.54296875" style="116" customWidth="1"/>
    <col min="12170" max="12170" width="0.54296875" style="116" customWidth="1"/>
    <col min="12171" max="12171" width="14.453125" style="116" bestFit="1" customWidth="1"/>
    <col min="12172" max="12172" width="0.54296875" style="116" customWidth="1"/>
    <col min="12173" max="12173" width="12.54296875" style="116" customWidth="1"/>
    <col min="12174" max="12174" width="0.54296875" style="116" customWidth="1"/>
    <col min="12175" max="12175" width="14.453125" style="116" bestFit="1" customWidth="1"/>
    <col min="12176" max="12176" width="0.54296875" style="116" customWidth="1"/>
    <col min="12177" max="12177" width="15" style="116" customWidth="1"/>
    <col min="12178" max="12178" width="0.54296875" style="116" customWidth="1"/>
    <col min="12179" max="12179" width="19.453125" style="116" bestFit="1" customWidth="1"/>
    <col min="12180" max="12180" width="0.54296875" style="116" customWidth="1"/>
    <col min="12181" max="12181" width="12.54296875" style="116" customWidth="1"/>
    <col min="12182" max="12182" width="0.54296875" style="116" customWidth="1"/>
    <col min="12183" max="12183" width="14.453125" style="116" bestFit="1" customWidth="1"/>
    <col min="12184" max="12184" width="0.54296875" style="116" customWidth="1"/>
    <col min="12185" max="12185" width="14.453125" style="116" customWidth="1"/>
    <col min="12186" max="12224" width="18.54296875" style="116" customWidth="1"/>
    <col min="12225" max="12420" width="18.54296875" style="116"/>
    <col min="12421" max="12421" width="1.54296875" style="116" customWidth="1"/>
    <col min="12422" max="12422" width="32.453125" style="116" customWidth="1"/>
    <col min="12423" max="12423" width="6.54296875" style="116" customWidth="1"/>
    <col min="12424" max="12424" width="0.54296875" style="116" customWidth="1"/>
    <col min="12425" max="12425" width="12.54296875" style="116" customWidth="1"/>
    <col min="12426" max="12426" width="0.54296875" style="116" customWidth="1"/>
    <col min="12427" max="12427" width="14.453125" style="116" bestFit="1" customWidth="1"/>
    <col min="12428" max="12428" width="0.54296875" style="116" customWidth="1"/>
    <col min="12429" max="12429" width="12.54296875" style="116" customWidth="1"/>
    <col min="12430" max="12430" width="0.54296875" style="116" customWidth="1"/>
    <col min="12431" max="12431" width="14.453125" style="116" bestFit="1" customWidth="1"/>
    <col min="12432" max="12432" width="0.54296875" style="116" customWidth="1"/>
    <col min="12433" max="12433" width="15" style="116" customWidth="1"/>
    <col min="12434" max="12434" width="0.54296875" style="116" customWidth="1"/>
    <col min="12435" max="12435" width="19.453125" style="116" bestFit="1" customWidth="1"/>
    <col min="12436" max="12436" width="0.54296875" style="116" customWidth="1"/>
    <col min="12437" max="12437" width="12.54296875" style="116" customWidth="1"/>
    <col min="12438" max="12438" width="0.54296875" style="116" customWidth="1"/>
    <col min="12439" max="12439" width="14.453125" style="116" bestFit="1" customWidth="1"/>
    <col min="12440" max="12440" width="0.54296875" style="116" customWidth="1"/>
    <col min="12441" max="12441" width="14.453125" style="116" customWidth="1"/>
    <col min="12442" max="12480" width="18.54296875" style="116" customWidth="1"/>
    <col min="12481" max="12676" width="18.54296875" style="116"/>
    <col min="12677" max="12677" width="1.54296875" style="116" customWidth="1"/>
    <col min="12678" max="12678" width="32.453125" style="116" customWidth="1"/>
    <col min="12679" max="12679" width="6.54296875" style="116" customWidth="1"/>
    <col min="12680" max="12680" width="0.54296875" style="116" customWidth="1"/>
    <col min="12681" max="12681" width="12.54296875" style="116" customWidth="1"/>
    <col min="12682" max="12682" width="0.54296875" style="116" customWidth="1"/>
    <col min="12683" max="12683" width="14.453125" style="116" bestFit="1" customWidth="1"/>
    <col min="12684" max="12684" width="0.54296875" style="116" customWidth="1"/>
    <col min="12685" max="12685" width="12.54296875" style="116" customWidth="1"/>
    <col min="12686" max="12686" width="0.54296875" style="116" customWidth="1"/>
    <col min="12687" max="12687" width="14.453125" style="116" bestFit="1" customWidth="1"/>
    <col min="12688" max="12688" width="0.54296875" style="116" customWidth="1"/>
    <col min="12689" max="12689" width="15" style="116" customWidth="1"/>
    <col min="12690" max="12690" width="0.54296875" style="116" customWidth="1"/>
    <col min="12691" max="12691" width="19.453125" style="116" bestFit="1" customWidth="1"/>
    <col min="12692" max="12692" width="0.54296875" style="116" customWidth="1"/>
    <col min="12693" max="12693" width="12.54296875" style="116" customWidth="1"/>
    <col min="12694" max="12694" width="0.54296875" style="116" customWidth="1"/>
    <col min="12695" max="12695" width="14.453125" style="116" bestFit="1" customWidth="1"/>
    <col min="12696" max="12696" width="0.54296875" style="116" customWidth="1"/>
    <col min="12697" max="12697" width="14.453125" style="116" customWidth="1"/>
    <col min="12698" max="12736" width="18.54296875" style="116" customWidth="1"/>
    <col min="12737" max="16384" width="18.54296875" style="116"/>
  </cols>
  <sheetData>
    <row r="1" spans="1:27" ht="16.5" customHeight="1" x14ac:dyDescent="0.35">
      <c r="A1" s="1" t="s">
        <v>0</v>
      </c>
    </row>
    <row r="2" spans="1:27" ht="16.5" customHeight="1" x14ac:dyDescent="0.35">
      <c r="A2" s="118" t="str">
        <f>'10'!A2</f>
        <v>Statement of Changes in Equity (Unaudited)</v>
      </c>
      <c r="C2" s="119"/>
      <c r="D2" s="119"/>
      <c r="E2" s="120"/>
      <c r="F2" s="120"/>
      <c r="G2" s="120"/>
      <c r="H2" s="120"/>
      <c r="I2" s="121"/>
      <c r="J2" s="120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</row>
    <row r="3" spans="1:27" ht="16.5" customHeight="1" x14ac:dyDescent="0.35">
      <c r="A3" s="122" t="str">
        <f>'10'!A3</f>
        <v>For the nine-month period ended 30 September 2025</v>
      </c>
      <c r="B3" s="123"/>
      <c r="C3" s="119"/>
      <c r="D3" s="119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</row>
    <row r="4" spans="1:27" ht="16.5" customHeight="1" x14ac:dyDescent="0.35">
      <c r="A4" s="125"/>
      <c r="C4" s="126"/>
      <c r="D4" s="126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</row>
    <row r="5" spans="1:27" ht="16.5" customHeight="1" x14ac:dyDescent="0.35">
      <c r="A5" s="125"/>
      <c r="C5" s="128"/>
      <c r="D5" s="128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6.5" customHeight="1" x14ac:dyDescent="0.35">
      <c r="A6" s="125"/>
      <c r="C6" s="128"/>
      <c r="D6" s="128"/>
      <c r="E6" s="174" t="s">
        <v>214</v>
      </c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</row>
    <row r="7" spans="1:27" ht="16.5" customHeight="1" x14ac:dyDescent="0.35">
      <c r="A7" s="125"/>
      <c r="C7" s="128"/>
      <c r="D7" s="128"/>
      <c r="E7" s="12"/>
      <c r="F7" s="12"/>
      <c r="G7" s="12"/>
      <c r="H7" s="12"/>
      <c r="I7" s="12"/>
      <c r="J7" s="12"/>
      <c r="K7" s="130"/>
      <c r="L7" s="130"/>
      <c r="M7" s="172" t="s">
        <v>85</v>
      </c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2"/>
      <c r="Y7" s="12"/>
      <c r="Z7" s="12"/>
      <c r="AA7" s="12"/>
    </row>
    <row r="8" spans="1:27" ht="16.5" customHeight="1" x14ac:dyDescent="0.35">
      <c r="A8" s="125"/>
      <c r="C8" s="128"/>
      <c r="D8" s="128"/>
      <c r="E8" s="12"/>
      <c r="F8" s="12"/>
      <c r="G8" s="12"/>
      <c r="H8" s="12"/>
      <c r="I8" s="12"/>
      <c r="J8" s="12"/>
      <c r="K8" s="74"/>
      <c r="L8" s="100"/>
      <c r="M8" s="97"/>
      <c r="N8" s="12"/>
      <c r="O8" s="172" t="s">
        <v>133</v>
      </c>
      <c r="P8" s="172"/>
      <c r="Q8" s="172"/>
      <c r="R8" s="172"/>
      <c r="S8" s="172"/>
      <c r="T8" s="172"/>
      <c r="U8" s="172"/>
      <c r="V8" s="130"/>
      <c r="W8" s="130"/>
      <c r="X8" s="12"/>
      <c r="Y8" s="12"/>
      <c r="Z8" s="12"/>
      <c r="AA8" s="12"/>
    </row>
    <row r="9" spans="1:27" ht="16.5" customHeight="1" x14ac:dyDescent="0.35">
      <c r="A9" s="125"/>
      <c r="C9" s="128"/>
      <c r="D9" s="128"/>
      <c r="E9" s="12"/>
      <c r="F9" s="12"/>
      <c r="G9" s="12"/>
      <c r="H9" s="12"/>
      <c r="I9" s="12"/>
      <c r="J9" s="12"/>
      <c r="K9" s="74"/>
      <c r="L9" s="100"/>
      <c r="M9" s="97"/>
      <c r="N9" s="12"/>
      <c r="O9" s="100" t="s">
        <v>145</v>
      </c>
      <c r="P9" s="98"/>
      <c r="Q9" s="98"/>
      <c r="R9" s="98"/>
      <c r="S9" s="98"/>
      <c r="T9" s="98"/>
      <c r="U9" s="98"/>
      <c r="V9" s="98"/>
      <c r="W9" s="98"/>
      <c r="X9" s="12"/>
      <c r="Y9" s="12"/>
      <c r="Z9" s="12"/>
      <c r="AA9" s="12"/>
    </row>
    <row r="10" spans="1:27" ht="16.5" customHeight="1" x14ac:dyDescent="0.35">
      <c r="A10" s="125"/>
      <c r="C10" s="128"/>
      <c r="D10" s="128"/>
      <c r="E10" s="12"/>
      <c r="F10" s="12"/>
      <c r="G10" s="12"/>
      <c r="H10" s="12"/>
      <c r="I10" s="12"/>
      <c r="J10" s="12"/>
      <c r="K10" s="12"/>
      <c r="L10" s="12"/>
      <c r="M10" s="131" t="s">
        <v>215</v>
      </c>
      <c r="N10" s="12"/>
      <c r="O10" s="102" t="s">
        <v>149</v>
      </c>
      <c r="P10" s="12"/>
      <c r="Q10" s="12"/>
      <c r="R10" s="12"/>
      <c r="S10" s="12"/>
      <c r="T10" s="12"/>
      <c r="U10" s="73"/>
      <c r="V10" s="12"/>
      <c r="W10" s="102" t="s">
        <v>86</v>
      </c>
      <c r="X10" s="12"/>
      <c r="Y10" s="43"/>
      <c r="Z10" s="12"/>
      <c r="AA10" s="43"/>
    </row>
    <row r="11" spans="1:27" s="128" customFormat="1" ht="16.5" customHeight="1" x14ac:dyDescent="0.35">
      <c r="B11" s="128" t="s">
        <v>216</v>
      </c>
      <c r="C11" s="132"/>
      <c r="D11" s="132"/>
      <c r="E11" s="120" t="s">
        <v>150</v>
      </c>
      <c r="F11" s="133"/>
      <c r="G11" s="100"/>
      <c r="H11" s="133"/>
      <c r="I11" s="131"/>
      <c r="J11" s="120"/>
      <c r="K11" s="131" t="s">
        <v>84</v>
      </c>
      <c r="L11" s="131"/>
      <c r="M11" s="134" t="s">
        <v>217</v>
      </c>
      <c r="N11" s="131"/>
      <c r="O11" s="102" t="s">
        <v>156</v>
      </c>
      <c r="P11" s="131"/>
      <c r="Q11" s="131" t="s">
        <v>14</v>
      </c>
      <c r="R11" s="131"/>
      <c r="S11" s="131"/>
      <c r="T11" s="131"/>
      <c r="U11" s="102" t="s">
        <v>157</v>
      </c>
      <c r="V11" s="131"/>
      <c r="W11" s="102" t="s">
        <v>158</v>
      </c>
      <c r="X11" s="131"/>
      <c r="Y11" s="102"/>
      <c r="Z11" s="131"/>
      <c r="AA11" s="102"/>
    </row>
    <row r="12" spans="1:27" s="128" customFormat="1" ht="16.5" customHeight="1" x14ac:dyDescent="0.35">
      <c r="C12" s="132"/>
      <c r="D12" s="132"/>
      <c r="E12" s="120" t="s">
        <v>161</v>
      </c>
      <c r="F12" s="133"/>
      <c r="G12" s="102" t="s">
        <v>146</v>
      </c>
      <c r="H12" s="133"/>
      <c r="I12" s="131" t="s">
        <v>164</v>
      </c>
      <c r="J12" s="120"/>
      <c r="K12" s="100" t="s">
        <v>165</v>
      </c>
      <c r="L12" s="131"/>
      <c r="M12" s="134" t="s">
        <v>218</v>
      </c>
      <c r="N12" s="131"/>
      <c r="O12" s="102" t="s">
        <v>169</v>
      </c>
      <c r="P12" s="131"/>
      <c r="Q12" s="102" t="s">
        <v>170</v>
      </c>
      <c r="R12" s="131"/>
      <c r="S12" s="102" t="s">
        <v>171</v>
      </c>
      <c r="T12" s="131"/>
      <c r="U12" s="102" t="s">
        <v>172</v>
      </c>
      <c r="V12" s="131"/>
      <c r="W12" s="102" t="s">
        <v>174</v>
      </c>
      <c r="X12" s="131"/>
      <c r="Y12" s="102" t="s">
        <v>175</v>
      </c>
      <c r="Z12" s="131"/>
      <c r="AA12" s="102" t="s">
        <v>86</v>
      </c>
    </row>
    <row r="13" spans="1:27" s="128" customFormat="1" ht="16.5" customHeight="1" x14ac:dyDescent="0.35">
      <c r="C13" s="132"/>
      <c r="D13" s="132"/>
      <c r="E13" s="124" t="s">
        <v>178</v>
      </c>
      <c r="F13" s="133"/>
      <c r="G13" s="48" t="s">
        <v>151</v>
      </c>
      <c r="H13" s="133"/>
      <c r="I13" s="135" t="s">
        <v>181</v>
      </c>
      <c r="J13" s="120"/>
      <c r="K13" s="136" t="s">
        <v>182</v>
      </c>
      <c r="L13" s="131"/>
      <c r="M13" s="137" t="s">
        <v>219</v>
      </c>
      <c r="N13" s="131"/>
      <c r="O13" s="48" t="s">
        <v>186</v>
      </c>
      <c r="P13" s="131"/>
      <c r="Q13" s="48" t="s">
        <v>187</v>
      </c>
      <c r="R13" s="131"/>
      <c r="S13" s="48" t="s">
        <v>188</v>
      </c>
      <c r="T13" s="131"/>
      <c r="U13" s="138" t="s">
        <v>181</v>
      </c>
      <c r="V13" s="131"/>
      <c r="W13" s="103" t="s">
        <v>190</v>
      </c>
      <c r="X13" s="131"/>
      <c r="Y13" s="103" t="s">
        <v>191</v>
      </c>
      <c r="Z13" s="131"/>
      <c r="AA13" s="103" t="s">
        <v>194</v>
      </c>
    </row>
    <row r="14" spans="1:27" s="128" customFormat="1" ht="16.5" customHeight="1" x14ac:dyDescent="0.35">
      <c r="C14" s="132"/>
      <c r="D14" s="132"/>
      <c r="E14" s="120"/>
      <c r="F14" s="133"/>
      <c r="G14" s="120"/>
      <c r="H14" s="133"/>
      <c r="I14" s="131"/>
      <c r="J14" s="133"/>
      <c r="K14" s="131"/>
      <c r="L14" s="120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</row>
    <row r="15" spans="1:27" s="128" customFormat="1" ht="16.5" customHeight="1" x14ac:dyDescent="0.35">
      <c r="A15" s="118" t="s">
        <v>195</v>
      </c>
      <c r="B15" s="125"/>
      <c r="C15" s="132"/>
      <c r="D15" s="132"/>
      <c r="E15" s="105">
        <v>5595798</v>
      </c>
      <c r="F15" s="105"/>
      <c r="G15" s="105">
        <v>33853952</v>
      </c>
      <c r="H15" s="105"/>
      <c r="I15" s="105">
        <v>599793</v>
      </c>
      <c r="J15" s="105"/>
      <c r="K15" s="105">
        <v>6911620</v>
      </c>
      <c r="L15" s="105"/>
      <c r="M15" s="105">
        <v>-587398</v>
      </c>
      <c r="N15" s="139"/>
      <c r="O15" s="105">
        <v>-121</v>
      </c>
      <c r="P15" s="105"/>
      <c r="Q15" s="105">
        <v>30068</v>
      </c>
      <c r="R15" s="105"/>
      <c r="S15" s="105">
        <v>-2187781</v>
      </c>
      <c r="T15" s="105"/>
      <c r="U15" s="105">
        <v>-319164</v>
      </c>
      <c r="V15" s="105"/>
      <c r="W15" s="105">
        <f>SUM(M15:U15)</f>
        <v>-3064396</v>
      </c>
      <c r="X15" s="105"/>
      <c r="Y15" s="105">
        <v>31047126</v>
      </c>
      <c r="Z15" s="105"/>
      <c r="AA15" s="105">
        <f>SUM(E15:K15,W15,Y15)</f>
        <v>74943893</v>
      </c>
    </row>
    <row r="16" spans="1:27" ht="6" customHeight="1" x14ac:dyDescent="0.35">
      <c r="A16" s="140"/>
      <c r="C16" s="132"/>
      <c r="D16" s="141"/>
      <c r="E16" s="105"/>
      <c r="F16" s="105"/>
      <c r="G16" s="105"/>
      <c r="H16" s="105"/>
      <c r="I16" s="142"/>
      <c r="J16" s="105"/>
      <c r="K16" s="142"/>
      <c r="L16" s="142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</row>
    <row r="17" spans="1:27" ht="16.5" customHeight="1" x14ac:dyDescent="0.35">
      <c r="A17" s="118" t="s">
        <v>196</v>
      </c>
      <c r="C17" s="132"/>
      <c r="D17" s="141"/>
      <c r="E17" s="105"/>
      <c r="F17" s="105"/>
      <c r="G17" s="105"/>
      <c r="H17" s="105"/>
      <c r="I17" s="105"/>
      <c r="J17" s="105"/>
      <c r="K17" s="105"/>
      <c r="L17" s="142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</row>
    <row r="18" spans="1:27" ht="16.5" customHeight="1" x14ac:dyDescent="0.35">
      <c r="A18" s="140" t="s">
        <v>197</v>
      </c>
      <c r="C18" s="132"/>
      <c r="D18" s="141"/>
      <c r="E18" s="105">
        <v>74179</v>
      </c>
      <c r="F18" s="105"/>
      <c r="G18" s="105">
        <v>2225367</v>
      </c>
      <c r="H18" s="105"/>
      <c r="I18" s="105">
        <v>0</v>
      </c>
      <c r="J18" s="105"/>
      <c r="K18" s="105">
        <v>0</v>
      </c>
      <c r="L18" s="142"/>
      <c r="M18" s="105">
        <v>0</v>
      </c>
      <c r="N18" s="105"/>
      <c r="O18" s="105">
        <v>0</v>
      </c>
      <c r="P18" s="105"/>
      <c r="Q18" s="105">
        <v>0</v>
      </c>
      <c r="R18" s="105"/>
      <c r="S18" s="105">
        <v>0</v>
      </c>
      <c r="T18" s="105"/>
      <c r="U18" s="105">
        <v>0</v>
      </c>
      <c r="V18" s="105"/>
      <c r="W18" s="105">
        <f>SUM(M18:U18)</f>
        <v>0</v>
      </c>
      <c r="X18" s="105"/>
      <c r="Y18" s="105">
        <v>0</v>
      </c>
      <c r="Z18" s="105"/>
      <c r="AA18" s="105">
        <f>SUM(E18:K18,W18,Y18)</f>
        <v>2299546</v>
      </c>
    </row>
    <row r="19" spans="1:27" ht="16.5" customHeight="1" x14ac:dyDescent="0.35">
      <c r="A19" s="140" t="s">
        <v>202</v>
      </c>
      <c r="C19" s="132"/>
      <c r="D19" s="141"/>
      <c r="E19" s="105">
        <v>0</v>
      </c>
      <c r="F19" s="105"/>
      <c r="G19" s="105">
        <v>0</v>
      </c>
      <c r="H19" s="105"/>
      <c r="I19" s="105">
        <v>0</v>
      </c>
      <c r="J19" s="105"/>
      <c r="K19" s="105">
        <v>-3231489</v>
      </c>
      <c r="L19" s="142"/>
      <c r="M19" s="105">
        <v>0</v>
      </c>
      <c r="N19" s="105"/>
      <c r="O19" s="105">
        <v>0</v>
      </c>
      <c r="P19" s="105"/>
      <c r="Q19" s="105">
        <v>0</v>
      </c>
      <c r="R19" s="105"/>
      <c r="S19" s="105">
        <v>0</v>
      </c>
      <c r="T19" s="105"/>
      <c r="U19" s="105">
        <v>0</v>
      </c>
      <c r="V19" s="105"/>
      <c r="W19" s="105">
        <f>SUM(M19:U19)</f>
        <v>0</v>
      </c>
      <c r="X19" s="105"/>
      <c r="Y19" s="105">
        <v>0</v>
      </c>
      <c r="Z19" s="105"/>
      <c r="AA19" s="105">
        <f>SUM(E19:K19,W19,Y19)</f>
        <v>-3231489</v>
      </c>
    </row>
    <row r="20" spans="1:27" s="125" customFormat="1" ht="16.5" customHeight="1" x14ac:dyDescent="0.35">
      <c r="A20" s="140" t="s">
        <v>203</v>
      </c>
      <c r="B20" s="140"/>
      <c r="C20" s="132"/>
      <c r="D20" s="141"/>
      <c r="E20" s="105">
        <v>0</v>
      </c>
      <c r="F20" s="105"/>
      <c r="G20" s="105">
        <v>0</v>
      </c>
      <c r="H20" s="105"/>
      <c r="I20" s="105">
        <v>0</v>
      </c>
      <c r="J20" s="105"/>
      <c r="K20" s="105">
        <v>-1725333</v>
      </c>
      <c r="L20" s="142"/>
      <c r="M20" s="105">
        <v>0</v>
      </c>
      <c r="N20" s="105"/>
      <c r="O20" s="105">
        <v>0</v>
      </c>
      <c r="P20" s="105"/>
      <c r="Q20" s="105">
        <v>0</v>
      </c>
      <c r="R20" s="105"/>
      <c r="S20" s="105">
        <v>0</v>
      </c>
      <c r="T20" s="105"/>
      <c r="U20" s="105">
        <v>0</v>
      </c>
      <c r="V20" s="105"/>
      <c r="W20" s="105">
        <f>SUM(M20:U20)</f>
        <v>0</v>
      </c>
      <c r="X20" s="105"/>
      <c r="Y20" s="105">
        <v>0</v>
      </c>
      <c r="Z20" s="105"/>
      <c r="AA20" s="105">
        <f>SUM(E20:K20,W20,Y20)</f>
        <v>-1725333</v>
      </c>
    </row>
    <row r="21" spans="1:27" s="125" customFormat="1" ht="16.5" customHeight="1" x14ac:dyDescent="0.35">
      <c r="A21" s="81" t="s">
        <v>220</v>
      </c>
      <c r="B21" s="140"/>
      <c r="C21" s="132"/>
      <c r="D21" s="141"/>
      <c r="E21" s="105"/>
      <c r="F21" s="105"/>
      <c r="G21" s="105"/>
      <c r="H21" s="105"/>
      <c r="I21" s="105"/>
      <c r="J21" s="105"/>
      <c r="K21" s="105"/>
      <c r="L21" s="142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</row>
    <row r="22" spans="1:27" ht="16.5" customHeight="1" x14ac:dyDescent="0.35">
      <c r="A22" s="81"/>
      <c r="B22" s="116" t="s">
        <v>205</v>
      </c>
      <c r="C22" s="141"/>
      <c r="D22" s="141"/>
      <c r="E22" s="110">
        <v>0</v>
      </c>
      <c r="F22" s="105"/>
      <c r="G22" s="110">
        <v>0</v>
      </c>
      <c r="H22" s="105"/>
      <c r="I22" s="110">
        <v>0</v>
      </c>
      <c r="J22" s="105"/>
      <c r="K22" s="110">
        <v>-79513</v>
      </c>
      <c r="L22" s="142"/>
      <c r="M22" s="110">
        <v>0</v>
      </c>
      <c r="N22" s="105"/>
      <c r="O22" s="110">
        <v>-255</v>
      </c>
      <c r="P22" s="105"/>
      <c r="Q22" s="110">
        <v>0</v>
      </c>
      <c r="R22" s="105"/>
      <c r="S22" s="110">
        <v>846499</v>
      </c>
      <c r="T22" s="105"/>
      <c r="U22" s="110">
        <v>-186994</v>
      </c>
      <c r="V22" s="105"/>
      <c r="W22" s="110">
        <f>SUM(M22:U22)</f>
        <v>659250</v>
      </c>
      <c r="X22" s="105"/>
      <c r="Y22" s="110">
        <v>0</v>
      </c>
      <c r="Z22" s="105"/>
      <c r="AA22" s="110">
        <f>SUM(E22:K22,W22,Y22)</f>
        <v>579737</v>
      </c>
    </row>
    <row r="23" spans="1:27" ht="16.5" customHeight="1" x14ac:dyDescent="0.35">
      <c r="A23" s="140"/>
      <c r="C23" s="141"/>
      <c r="D23" s="141"/>
      <c r="E23" s="139"/>
      <c r="F23" s="139"/>
      <c r="G23" s="139"/>
      <c r="H23" s="139"/>
      <c r="I23" s="139"/>
      <c r="J23" s="139"/>
      <c r="K23" s="139"/>
      <c r="L23" s="139"/>
      <c r="M23" s="143"/>
      <c r="N23" s="129"/>
      <c r="O23" s="139"/>
      <c r="P23" s="129"/>
      <c r="Q23" s="139"/>
      <c r="R23" s="129"/>
      <c r="S23" s="139"/>
      <c r="T23" s="129"/>
      <c r="U23" s="139"/>
      <c r="V23" s="129"/>
      <c r="W23" s="139"/>
      <c r="X23" s="129"/>
      <c r="Y23" s="105"/>
      <c r="Z23" s="129"/>
      <c r="AA23" s="105"/>
    </row>
    <row r="24" spans="1:27" ht="16.5" customHeight="1" thickBot="1" x14ac:dyDescent="0.4">
      <c r="A24" s="118" t="s">
        <v>206</v>
      </c>
      <c r="C24" s="141"/>
      <c r="D24" s="141"/>
      <c r="E24" s="112">
        <f>SUM(E15:E22)</f>
        <v>5669977</v>
      </c>
      <c r="F24" s="105"/>
      <c r="G24" s="112">
        <f>SUM(G15:G22)</f>
        <v>36079319</v>
      </c>
      <c r="H24" s="105"/>
      <c r="I24" s="112">
        <f>SUM(I15:I22)</f>
        <v>599793</v>
      </c>
      <c r="J24" s="105"/>
      <c r="K24" s="112">
        <f>SUM(K15:K22)</f>
        <v>1875285</v>
      </c>
      <c r="L24" s="105"/>
      <c r="M24" s="112">
        <f>SUM(M15:M22)</f>
        <v>-587398</v>
      </c>
      <c r="N24" s="139"/>
      <c r="O24" s="112">
        <f>SUM(O15:O22)</f>
        <v>-376</v>
      </c>
      <c r="P24" s="105"/>
      <c r="Q24" s="112">
        <f>SUM(Q15:Q22)</f>
        <v>30068</v>
      </c>
      <c r="R24" s="105"/>
      <c r="S24" s="112">
        <f>SUM(S15:S22)</f>
        <v>-1341282</v>
      </c>
      <c r="T24" s="105"/>
      <c r="U24" s="112">
        <f>SUM(U15:U22)</f>
        <v>-506158</v>
      </c>
      <c r="V24" s="105"/>
      <c r="W24" s="112">
        <f>SUM(W15:W22)</f>
        <v>-2405146</v>
      </c>
      <c r="X24" s="105"/>
      <c r="Y24" s="112">
        <f>SUM(Y15:Y22)</f>
        <v>31047126</v>
      </c>
      <c r="Z24" s="105"/>
      <c r="AA24" s="112">
        <f>SUM(AA15:AA22)</f>
        <v>72866354</v>
      </c>
    </row>
    <row r="25" spans="1:27" ht="16.5" customHeight="1" thickTop="1" x14ac:dyDescent="0.35">
      <c r="A25" s="118"/>
      <c r="C25" s="141"/>
      <c r="D25" s="141"/>
      <c r="E25" s="105"/>
      <c r="F25" s="105"/>
      <c r="G25" s="105"/>
      <c r="H25" s="105"/>
      <c r="I25" s="105"/>
      <c r="J25" s="105"/>
      <c r="K25" s="105"/>
      <c r="L25" s="105"/>
      <c r="M25" s="105"/>
      <c r="N25" s="139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AA25" s="105"/>
    </row>
    <row r="26" spans="1:27" ht="16.5" customHeight="1" x14ac:dyDescent="0.35">
      <c r="A26" s="118"/>
      <c r="C26" s="141"/>
      <c r="D26" s="141"/>
      <c r="E26" s="105"/>
      <c r="F26" s="105"/>
      <c r="G26" s="105"/>
      <c r="H26" s="105"/>
      <c r="I26" s="105"/>
      <c r="J26" s="105"/>
      <c r="K26" s="105"/>
      <c r="L26" s="105"/>
      <c r="M26" s="105"/>
      <c r="N26" s="139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</row>
    <row r="27" spans="1:27" ht="16.5" customHeight="1" x14ac:dyDescent="0.35">
      <c r="A27" s="118"/>
      <c r="C27" s="141"/>
      <c r="D27" s="141"/>
      <c r="E27" s="105"/>
      <c r="F27" s="105"/>
      <c r="G27" s="105"/>
      <c r="H27" s="105"/>
      <c r="I27" s="105"/>
      <c r="J27" s="105"/>
      <c r="K27" s="105"/>
      <c r="L27" s="142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</row>
    <row r="28" spans="1:27" ht="16.5" customHeight="1" x14ac:dyDescent="0.35">
      <c r="A28" s="118"/>
      <c r="C28" s="141"/>
      <c r="D28" s="141"/>
      <c r="E28" s="105"/>
      <c r="F28" s="105"/>
      <c r="G28" s="105"/>
      <c r="H28" s="105"/>
      <c r="I28" s="105"/>
      <c r="J28" s="105"/>
      <c r="K28" s="105"/>
      <c r="L28" s="142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</row>
    <row r="29" spans="1:27" ht="16.5" customHeight="1" x14ac:dyDescent="0.35">
      <c r="A29" s="118"/>
      <c r="C29" s="141"/>
      <c r="D29" s="141"/>
      <c r="E29" s="105"/>
      <c r="F29" s="105"/>
      <c r="G29" s="105"/>
      <c r="H29" s="105"/>
      <c r="I29" s="105"/>
      <c r="J29" s="105"/>
      <c r="K29" s="105"/>
      <c r="L29" s="142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</row>
    <row r="30" spans="1:27" ht="16.5" customHeight="1" x14ac:dyDescent="0.35">
      <c r="A30" s="118"/>
      <c r="C30" s="141"/>
      <c r="D30" s="141"/>
      <c r="E30" s="105"/>
      <c r="F30" s="105"/>
      <c r="G30" s="105"/>
      <c r="H30" s="105"/>
      <c r="I30" s="105"/>
      <c r="J30" s="105"/>
      <c r="K30" s="105"/>
      <c r="L30" s="142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</row>
    <row r="31" spans="1:27" ht="16.5" customHeight="1" x14ac:dyDescent="0.35">
      <c r="A31" s="118"/>
      <c r="C31" s="141"/>
      <c r="D31" s="141"/>
      <c r="E31" s="105"/>
      <c r="F31" s="105"/>
      <c r="G31" s="105"/>
      <c r="H31" s="105"/>
      <c r="I31" s="105"/>
      <c r="J31" s="105"/>
      <c r="K31" s="105"/>
      <c r="L31" s="142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</row>
    <row r="32" spans="1:27" ht="16.5" customHeight="1" x14ac:dyDescent="0.35">
      <c r="A32" s="118"/>
      <c r="C32" s="141"/>
      <c r="D32" s="141"/>
      <c r="E32" s="105"/>
      <c r="F32" s="105"/>
      <c r="G32" s="105"/>
      <c r="H32" s="105"/>
      <c r="I32" s="105"/>
      <c r="J32" s="105"/>
      <c r="K32" s="105"/>
      <c r="L32" s="142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</row>
    <row r="33" spans="1:27" ht="16.5" customHeight="1" x14ac:dyDescent="0.35">
      <c r="A33" s="118"/>
      <c r="C33" s="141"/>
      <c r="D33" s="141"/>
      <c r="E33" s="105"/>
      <c r="F33" s="105"/>
      <c r="G33" s="105"/>
      <c r="H33" s="105"/>
      <c r="I33" s="105"/>
      <c r="J33" s="105"/>
      <c r="K33" s="105"/>
      <c r="L33" s="142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</row>
    <row r="34" spans="1:27" ht="16.5" customHeight="1" x14ac:dyDescent="0.35">
      <c r="A34" s="118"/>
      <c r="C34" s="141"/>
      <c r="D34" s="141"/>
      <c r="E34" s="105"/>
      <c r="F34" s="105"/>
      <c r="G34" s="105"/>
      <c r="H34" s="105"/>
      <c r="I34" s="105"/>
      <c r="J34" s="105"/>
      <c r="K34" s="105"/>
      <c r="L34" s="142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</row>
    <row r="35" spans="1:27" ht="16.5" customHeight="1" x14ac:dyDescent="0.35">
      <c r="A35" s="118"/>
      <c r="C35" s="141"/>
      <c r="D35" s="141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</row>
    <row r="36" spans="1:27" ht="16.5" customHeight="1" x14ac:dyDescent="0.35">
      <c r="A36" s="118"/>
      <c r="C36" s="141"/>
      <c r="D36" s="141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</row>
    <row r="37" spans="1:27" ht="16.5" customHeight="1" x14ac:dyDescent="0.35">
      <c r="A37" s="118"/>
      <c r="C37" s="141"/>
      <c r="D37" s="141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</row>
    <row r="38" spans="1:27" ht="10.5" customHeight="1" x14ac:dyDescent="0.35">
      <c r="A38" s="118"/>
      <c r="C38" s="141"/>
      <c r="D38" s="141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</row>
    <row r="39" spans="1:27" ht="22.4" customHeight="1" x14ac:dyDescent="0.35">
      <c r="A39" s="123" t="str">
        <f>+'7-8 (9m)'!A54:J54</f>
        <v>The accompanying notes are an integral part of these interim financial information.</v>
      </c>
      <c r="B39" s="123"/>
      <c r="C39" s="123"/>
      <c r="D39" s="123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</row>
  </sheetData>
  <mergeCells count="3">
    <mergeCell ref="E6:AA6"/>
    <mergeCell ref="M7:W7"/>
    <mergeCell ref="O8:U8"/>
  </mergeCells>
  <pageMargins left="0.5" right="0.5" top="0.5" bottom="0.6" header="0.49" footer="0.4"/>
  <pageSetup paperSize="9" scale="80" firstPageNumber="11" orientation="landscape" useFirstPageNumber="1" horizontalDpi="1200" verticalDpi="1200" r:id="rId1"/>
  <headerFooter scaleWithDoc="0">
    <oddFooter>&amp;R&amp;"Cordia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ECD43-0F88-405B-A84D-967193DD8552}">
  <dimension ref="A1:AA37"/>
  <sheetViews>
    <sheetView topLeftCell="C2" zoomScaleNormal="100" zoomScaleSheetLayoutView="90" workbookViewId="0">
      <selection activeCell="M22" sqref="M22"/>
    </sheetView>
  </sheetViews>
  <sheetFormatPr defaultColWidth="18.54296875" defaultRowHeight="16.5" customHeight="1" x14ac:dyDescent="0.35"/>
  <cols>
    <col min="1" max="1" width="1.54296875" style="116" customWidth="1"/>
    <col min="2" max="2" width="26.7265625" style="116" customWidth="1"/>
    <col min="3" max="3" width="4.1796875" style="116" customWidth="1"/>
    <col min="4" max="4" width="0.54296875" style="116" customWidth="1"/>
    <col min="5" max="5" width="10" style="117" customWidth="1"/>
    <col min="6" max="6" width="0.54296875" style="117" customWidth="1"/>
    <col min="7" max="7" width="9.1796875" style="117" customWidth="1"/>
    <col min="8" max="8" width="0.54296875" style="117" customWidth="1"/>
    <col min="9" max="9" width="8.54296875" style="117" customWidth="1"/>
    <col min="10" max="10" width="0.54296875" style="117" customWidth="1"/>
    <col min="11" max="11" width="11.453125" style="117" customWidth="1"/>
    <col min="12" max="12" width="0.54296875" style="117" customWidth="1"/>
    <col min="13" max="13" width="13.54296875" style="117" customWidth="1"/>
    <col min="14" max="14" width="0.54296875" style="117" customWidth="1"/>
    <col min="15" max="15" width="16.453125" style="117" customWidth="1"/>
    <col min="16" max="16" width="0.54296875" style="117" customWidth="1"/>
    <col min="17" max="17" width="9.54296875" style="117" customWidth="1"/>
    <col min="18" max="18" width="0.54296875" style="117" customWidth="1"/>
    <col min="19" max="19" width="9.1796875" style="117" customWidth="1"/>
    <col min="20" max="20" width="0.54296875" style="117" customWidth="1"/>
    <col min="21" max="21" width="8.1796875" style="117" customWidth="1"/>
    <col min="22" max="22" width="0.54296875" style="117" customWidth="1"/>
    <col min="23" max="23" width="9.7265625" style="117" customWidth="1"/>
    <col min="24" max="24" width="0.54296875" style="117" customWidth="1"/>
    <col min="25" max="25" width="9" style="117" customWidth="1"/>
    <col min="26" max="26" width="0.54296875" style="117" customWidth="1"/>
    <col min="27" max="27" width="9.54296875" style="117" customWidth="1"/>
    <col min="28" max="131" width="18.54296875" style="116"/>
    <col min="132" max="132" width="1.54296875" style="116" customWidth="1"/>
    <col min="133" max="133" width="32.453125" style="116" customWidth="1"/>
    <col min="134" max="134" width="6.54296875" style="116" customWidth="1"/>
    <col min="135" max="135" width="0.54296875" style="116" customWidth="1"/>
    <col min="136" max="136" width="12.54296875" style="116" customWidth="1"/>
    <col min="137" max="137" width="0.54296875" style="116" customWidth="1"/>
    <col min="138" max="138" width="14.453125" style="116" bestFit="1" customWidth="1"/>
    <col min="139" max="139" width="0.54296875" style="116" customWidth="1"/>
    <col min="140" max="140" width="12.54296875" style="116" customWidth="1"/>
    <col min="141" max="141" width="0.54296875" style="116" customWidth="1"/>
    <col min="142" max="142" width="14.453125" style="116" bestFit="1" customWidth="1"/>
    <col min="143" max="143" width="0.54296875" style="116" customWidth="1"/>
    <col min="144" max="144" width="15" style="116" customWidth="1"/>
    <col min="145" max="145" width="0.54296875" style="116" customWidth="1"/>
    <col min="146" max="146" width="19.453125" style="116" bestFit="1" customWidth="1"/>
    <col min="147" max="147" width="0.54296875" style="116" customWidth="1"/>
    <col min="148" max="148" width="12.54296875" style="116" customWidth="1"/>
    <col min="149" max="149" width="0.54296875" style="116" customWidth="1"/>
    <col min="150" max="150" width="14.453125" style="116" bestFit="1" customWidth="1"/>
    <col min="151" max="151" width="0.54296875" style="116" customWidth="1"/>
    <col min="152" max="152" width="14.453125" style="116" customWidth="1"/>
    <col min="153" max="191" width="18.54296875" style="116" customWidth="1"/>
    <col min="192" max="387" width="18.54296875" style="116"/>
    <col min="388" max="388" width="1.54296875" style="116" customWidth="1"/>
    <col min="389" max="389" width="32.453125" style="116" customWidth="1"/>
    <col min="390" max="390" width="6.54296875" style="116" customWidth="1"/>
    <col min="391" max="391" width="0.54296875" style="116" customWidth="1"/>
    <col min="392" max="392" width="12.54296875" style="116" customWidth="1"/>
    <col min="393" max="393" width="0.54296875" style="116" customWidth="1"/>
    <col min="394" max="394" width="14.453125" style="116" bestFit="1" customWidth="1"/>
    <col min="395" max="395" width="0.54296875" style="116" customWidth="1"/>
    <col min="396" max="396" width="12.54296875" style="116" customWidth="1"/>
    <col min="397" max="397" width="0.54296875" style="116" customWidth="1"/>
    <col min="398" max="398" width="14.453125" style="116" bestFit="1" customWidth="1"/>
    <col min="399" max="399" width="0.54296875" style="116" customWidth="1"/>
    <col min="400" max="400" width="15" style="116" customWidth="1"/>
    <col min="401" max="401" width="0.54296875" style="116" customWidth="1"/>
    <col min="402" max="402" width="19.453125" style="116" bestFit="1" customWidth="1"/>
    <col min="403" max="403" width="0.54296875" style="116" customWidth="1"/>
    <col min="404" max="404" width="12.54296875" style="116" customWidth="1"/>
    <col min="405" max="405" width="0.54296875" style="116" customWidth="1"/>
    <col min="406" max="406" width="14.453125" style="116" bestFit="1" customWidth="1"/>
    <col min="407" max="407" width="0.54296875" style="116" customWidth="1"/>
    <col min="408" max="408" width="14.453125" style="116" customWidth="1"/>
    <col min="409" max="447" width="18.54296875" style="116" customWidth="1"/>
    <col min="448" max="643" width="18.54296875" style="116"/>
    <col min="644" max="644" width="1.54296875" style="116" customWidth="1"/>
    <col min="645" max="645" width="32.453125" style="116" customWidth="1"/>
    <col min="646" max="646" width="6.54296875" style="116" customWidth="1"/>
    <col min="647" max="647" width="0.54296875" style="116" customWidth="1"/>
    <col min="648" max="648" width="12.54296875" style="116" customWidth="1"/>
    <col min="649" max="649" width="0.54296875" style="116" customWidth="1"/>
    <col min="650" max="650" width="14.453125" style="116" bestFit="1" customWidth="1"/>
    <col min="651" max="651" width="0.54296875" style="116" customWidth="1"/>
    <col min="652" max="652" width="12.54296875" style="116" customWidth="1"/>
    <col min="653" max="653" width="0.54296875" style="116" customWidth="1"/>
    <col min="654" max="654" width="14.453125" style="116" bestFit="1" customWidth="1"/>
    <col min="655" max="655" width="0.54296875" style="116" customWidth="1"/>
    <col min="656" max="656" width="15" style="116" customWidth="1"/>
    <col min="657" max="657" width="0.54296875" style="116" customWidth="1"/>
    <col min="658" max="658" width="19.453125" style="116" bestFit="1" customWidth="1"/>
    <col min="659" max="659" width="0.54296875" style="116" customWidth="1"/>
    <col min="660" max="660" width="12.54296875" style="116" customWidth="1"/>
    <col min="661" max="661" width="0.54296875" style="116" customWidth="1"/>
    <col min="662" max="662" width="14.453125" style="116" bestFit="1" customWidth="1"/>
    <col min="663" max="663" width="0.54296875" style="116" customWidth="1"/>
    <col min="664" max="664" width="14.453125" style="116" customWidth="1"/>
    <col min="665" max="703" width="18.54296875" style="116" customWidth="1"/>
    <col min="704" max="899" width="18.54296875" style="116"/>
    <col min="900" max="900" width="1.54296875" style="116" customWidth="1"/>
    <col min="901" max="901" width="32.453125" style="116" customWidth="1"/>
    <col min="902" max="902" width="6.54296875" style="116" customWidth="1"/>
    <col min="903" max="903" width="0.54296875" style="116" customWidth="1"/>
    <col min="904" max="904" width="12.54296875" style="116" customWidth="1"/>
    <col min="905" max="905" width="0.54296875" style="116" customWidth="1"/>
    <col min="906" max="906" width="14.453125" style="116" bestFit="1" customWidth="1"/>
    <col min="907" max="907" width="0.54296875" style="116" customWidth="1"/>
    <col min="908" max="908" width="12.54296875" style="116" customWidth="1"/>
    <col min="909" max="909" width="0.54296875" style="116" customWidth="1"/>
    <col min="910" max="910" width="14.453125" style="116" bestFit="1" customWidth="1"/>
    <col min="911" max="911" width="0.54296875" style="116" customWidth="1"/>
    <col min="912" max="912" width="15" style="116" customWidth="1"/>
    <col min="913" max="913" width="0.54296875" style="116" customWidth="1"/>
    <col min="914" max="914" width="19.453125" style="116" bestFit="1" customWidth="1"/>
    <col min="915" max="915" width="0.54296875" style="116" customWidth="1"/>
    <col min="916" max="916" width="12.54296875" style="116" customWidth="1"/>
    <col min="917" max="917" width="0.54296875" style="116" customWidth="1"/>
    <col min="918" max="918" width="14.453125" style="116" bestFit="1" customWidth="1"/>
    <col min="919" max="919" width="0.54296875" style="116" customWidth="1"/>
    <col min="920" max="920" width="14.453125" style="116" customWidth="1"/>
    <col min="921" max="959" width="18.54296875" style="116" customWidth="1"/>
    <col min="960" max="1155" width="18.54296875" style="116"/>
    <col min="1156" max="1156" width="1.54296875" style="116" customWidth="1"/>
    <col min="1157" max="1157" width="32.453125" style="116" customWidth="1"/>
    <col min="1158" max="1158" width="6.54296875" style="116" customWidth="1"/>
    <col min="1159" max="1159" width="0.54296875" style="116" customWidth="1"/>
    <col min="1160" max="1160" width="12.54296875" style="116" customWidth="1"/>
    <col min="1161" max="1161" width="0.54296875" style="116" customWidth="1"/>
    <col min="1162" max="1162" width="14.453125" style="116" bestFit="1" customWidth="1"/>
    <col min="1163" max="1163" width="0.54296875" style="116" customWidth="1"/>
    <col min="1164" max="1164" width="12.54296875" style="116" customWidth="1"/>
    <col min="1165" max="1165" width="0.54296875" style="116" customWidth="1"/>
    <col min="1166" max="1166" width="14.453125" style="116" bestFit="1" customWidth="1"/>
    <col min="1167" max="1167" width="0.54296875" style="116" customWidth="1"/>
    <col min="1168" max="1168" width="15" style="116" customWidth="1"/>
    <col min="1169" max="1169" width="0.54296875" style="116" customWidth="1"/>
    <col min="1170" max="1170" width="19.453125" style="116" bestFit="1" customWidth="1"/>
    <col min="1171" max="1171" width="0.54296875" style="116" customWidth="1"/>
    <col min="1172" max="1172" width="12.54296875" style="116" customWidth="1"/>
    <col min="1173" max="1173" width="0.54296875" style="116" customWidth="1"/>
    <col min="1174" max="1174" width="14.453125" style="116" bestFit="1" customWidth="1"/>
    <col min="1175" max="1175" width="0.54296875" style="116" customWidth="1"/>
    <col min="1176" max="1176" width="14.453125" style="116" customWidth="1"/>
    <col min="1177" max="1215" width="18.54296875" style="116" customWidth="1"/>
    <col min="1216" max="1411" width="18.54296875" style="116"/>
    <col min="1412" max="1412" width="1.54296875" style="116" customWidth="1"/>
    <col min="1413" max="1413" width="32.453125" style="116" customWidth="1"/>
    <col min="1414" max="1414" width="6.54296875" style="116" customWidth="1"/>
    <col min="1415" max="1415" width="0.54296875" style="116" customWidth="1"/>
    <col min="1416" max="1416" width="12.54296875" style="116" customWidth="1"/>
    <col min="1417" max="1417" width="0.54296875" style="116" customWidth="1"/>
    <col min="1418" max="1418" width="14.453125" style="116" bestFit="1" customWidth="1"/>
    <col min="1419" max="1419" width="0.54296875" style="116" customWidth="1"/>
    <col min="1420" max="1420" width="12.54296875" style="116" customWidth="1"/>
    <col min="1421" max="1421" width="0.54296875" style="116" customWidth="1"/>
    <col min="1422" max="1422" width="14.453125" style="116" bestFit="1" customWidth="1"/>
    <col min="1423" max="1423" width="0.54296875" style="116" customWidth="1"/>
    <col min="1424" max="1424" width="15" style="116" customWidth="1"/>
    <col min="1425" max="1425" width="0.54296875" style="116" customWidth="1"/>
    <col min="1426" max="1426" width="19.453125" style="116" bestFit="1" customWidth="1"/>
    <col min="1427" max="1427" width="0.54296875" style="116" customWidth="1"/>
    <col min="1428" max="1428" width="12.54296875" style="116" customWidth="1"/>
    <col min="1429" max="1429" width="0.54296875" style="116" customWidth="1"/>
    <col min="1430" max="1430" width="14.453125" style="116" bestFit="1" customWidth="1"/>
    <col min="1431" max="1431" width="0.54296875" style="116" customWidth="1"/>
    <col min="1432" max="1432" width="14.453125" style="116" customWidth="1"/>
    <col min="1433" max="1471" width="18.54296875" style="116" customWidth="1"/>
    <col min="1472" max="1667" width="18.54296875" style="116"/>
    <col min="1668" max="1668" width="1.54296875" style="116" customWidth="1"/>
    <col min="1669" max="1669" width="32.453125" style="116" customWidth="1"/>
    <col min="1670" max="1670" width="6.54296875" style="116" customWidth="1"/>
    <col min="1671" max="1671" width="0.54296875" style="116" customWidth="1"/>
    <col min="1672" max="1672" width="12.54296875" style="116" customWidth="1"/>
    <col min="1673" max="1673" width="0.54296875" style="116" customWidth="1"/>
    <col min="1674" max="1674" width="14.453125" style="116" bestFit="1" customWidth="1"/>
    <col min="1675" max="1675" width="0.54296875" style="116" customWidth="1"/>
    <col min="1676" max="1676" width="12.54296875" style="116" customWidth="1"/>
    <col min="1677" max="1677" width="0.54296875" style="116" customWidth="1"/>
    <col min="1678" max="1678" width="14.453125" style="116" bestFit="1" customWidth="1"/>
    <col min="1679" max="1679" width="0.54296875" style="116" customWidth="1"/>
    <col min="1680" max="1680" width="15" style="116" customWidth="1"/>
    <col min="1681" max="1681" width="0.54296875" style="116" customWidth="1"/>
    <col min="1682" max="1682" width="19.453125" style="116" bestFit="1" customWidth="1"/>
    <col min="1683" max="1683" width="0.54296875" style="116" customWidth="1"/>
    <col min="1684" max="1684" width="12.54296875" style="116" customWidth="1"/>
    <col min="1685" max="1685" width="0.54296875" style="116" customWidth="1"/>
    <col min="1686" max="1686" width="14.453125" style="116" bestFit="1" customWidth="1"/>
    <col min="1687" max="1687" width="0.54296875" style="116" customWidth="1"/>
    <col min="1688" max="1688" width="14.453125" style="116" customWidth="1"/>
    <col min="1689" max="1727" width="18.54296875" style="116" customWidth="1"/>
    <col min="1728" max="1923" width="18.54296875" style="116"/>
    <col min="1924" max="1924" width="1.54296875" style="116" customWidth="1"/>
    <col min="1925" max="1925" width="32.453125" style="116" customWidth="1"/>
    <col min="1926" max="1926" width="6.54296875" style="116" customWidth="1"/>
    <col min="1927" max="1927" width="0.54296875" style="116" customWidth="1"/>
    <col min="1928" max="1928" width="12.54296875" style="116" customWidth="1"/>
    <col min="1929" max="1929" width="0.54296875" style="116" customWidth="1"/>
    <col min="1930" max="1930" width="14.453125" style="116" bestFit="1" customWidth="1"/>
    <col min="1931" max="1931" width="0.54296875" style="116" customWidth="1"/>
    <col min="1932" max="1932" width="12.54296875" style="116" customWidth="1"/>
    <col min="1933" max="1933" width="0.54296875" style="116" customWidth="1"/>
    <col min="1934" max="1934" width="14.453125" style="116" bestFit="1" customWidth="1"/>
    <col min="1935" max="1935" width="0.54296875" style="116" customWidth="1"/>
    <col min="1936" max="1936" width="15" style="116" customWidth="1"/>
    <col min="1937" max="1937" width="0.54296875" style="116" customWidth="1"/>
    <col min="1938" max="1938" width="19.453125" style="116" bestFit="1" customWidth="1"/>
    <col min="1939" max="1939" width="0.54296875" style="116" customWidth="1"/>
    <col min="1940" max="1940" width="12.54296875" style="116" customWidth="1"/>
    <col min="1941" max="1941" width="0.54296875" style="116" customWidth="1"/>
    <col min="1942" max="1942" width="14.453125" style="116" bestFit="1" customWidth="1"/>
    <col min="1943" max="1943" width="0.54296875" style="116" customWidth="1"/>
    <col min="1944" max="1944" width="14.453125" style="116" customWidth="1"/>
    <col min="1945" max="1983" width="18.54296875" style="116" customWidth="1"/>
    <col min="1984" max="2179" width="18.54296875" style="116"/>
    <col min="2180" max="2180" width="1.54296875" style="116" customWidth="1"/>
    <col min="2181" max="2181" width="32.453125" style="116" customWidth="1"/>
    <col min="2182" max="2182" width="6.54296875" style="116" customWidth="1"/>
    <col min="2183" max="2183" width="0.54296875" style="116" customWidth="1"/>
    <col min="2184" max="2184" width="12.54296875" style="116" customWidth="1"/>
    <col min="2185" max="2185" width="0.54296875" style="116" customWidth="1"/>
    <col min="2186" max="2186" width="14.453125" style="116" bestFit="1" customWidth="1"/>
    <col min="2187" max="2187" width="0.54296875" style="116" customWidth="1"/>
    <col min="2188" max="2188" width="12.54296875" style="116" customWidth="1"/>
    <col min="2189" max="2189" width="0.54296875" style="116" customWidth="1"/>
    <col min="2190" max="2190" width="14.453125" style="116" bestFit="1" customWidth="1"/>
    <col min="2191" max="2191" width="0.54296875" style="116" customWidth="1"/>
    <col min="2192" max="2192" width="15" style="116" customWidth="1"/>
    <col min="2193" max="2193" width="0.54296875" style="116" customWidth="1"/>
    <col min="2194" max="2194" width="19.453125" style="116" bestFit="1" customWidth="1"/>
    <col min="2195" max="2195" width="0.54296875" style="116" customWidth="1"/>
    <col min="2196" max="2196" width="12.54296875" style="116" customWidth="1"/>
    <col min="2197" max="2197" width="0.54296875" style="116" customWidth="1"/>
    <col min="2198" max="2198" width="14.453125" style="116" bestFit="1" customWidth="1"/>
    <col min="2199" max="2199" width="0.54296875" style="116" customWidth="1"/>
    <col min="2200" max="2200" width="14.453125" style="116" customWidth="1"/>
    <col min="2201" max="2239" width="18.54296875" style="116" customWidth="1"/>
    <col min="2240" max="2435" width="18.54296875" style="116"/>
    <col min="2436" max="2436" width="1.54296875" style="116" customWidth="1"/>
    <col min="2437" max="2437" width="32.453125" style="116" customWidth="1"/>
    <col min="2438" max="2438" width="6.54296875" style="116" customWidth="1"/>
    <col min="2439" max="2439" width="0.54296875" style="116" customWidth="1"/>
    <col min="2440" max="2440" width="12.54296875" style="116" customWidth="1"/>
    <col min="2441" max="2441" width="0.54296875" style="116" customWidth="1"/>
    <col min="2442" max="2442" width="14.453125" style="116" bestFit="1" customWidth="1"/>
    <col min="2443" max="2443" width="0.54296875" style="116" customWidth="1"/>
    <col min="2444" max="2444" width="12.54296875" style="116" customWidth="1"/>
    <col min="2445" max="2445" width="0.54296875" style="116" customWidth="1"/>
    <col min="2446" max="2446" width="14.453125" style="116" bestFit="1" customWidth="1"/>
    <col min="2447" max="2447" width="0.54296875" style="116" customWidth="1"/>
    <col min="2448" max="2448" width="15" style="116" customWidth="1"/>
    <col min="2449" max="2449" width="0.54296875" style="116" customWidth="1"/>
    <col min="2450" max="2450" width="19.453125" style="116" bestFit="1" customWidth="1"/>
    <col min="2451" max="2451" width="0.54296875" style="116" customWidth="1"/>
    <col min="2452" max="2452" width="12.54296875" style="116" customWidth="1"/>
    <col min="2453" max="2453" width="0.54296875" style="116" customWidth="1"/>
    <col min="2454" max="2454" width="14.453125" style="116" bestFit="1" customWidth="1"/>
    <col min="2455" max="2455" width="0.54296875" style="116" customWidth="1"/>
    <col min="2456" max="2456" width="14.453125" style="116" customWidth="1"/>
    <col min="2457" max="2495" width="18.54296875" style="116" customWidth="1"/>
    <col min="2496" max="2691" width="18.54296875" style="116"/>
    <col min="2692" max="2692" width="1.54296875" style="116" customWidth="1"/>
    <col min="2693" max="2693" width="32.453125" style="116" customWidth="1"/>
    <col min="2694" max="2694" width="6.54296875" style="116" customWidth="1"/>
    <col min="2695" max="2695" width="0.54296875" style="116" customWidth="1"/>
    <col min="2696" max="2696" width="12.54296875" style="116" customWidth="1"/>
    <col min="2697" max="2697" width="0.54296875" style="116" customWidth="1"/>
    <col min="2698" max="2698" width="14.453125" style="116" bestFit="1" customWidth="1"/>
    <col min="2699" max="2699" width="0.54296875" style="116" customWidth="1"/>
    <col min="2700" max="2700" width="12.54296875" style="116" customWidth="1"/>
    <col min="2701" max="2701" width="0.54296875" style="116" customWidth="1"/>
    <col min="2702" max="2702" width="14.453125" style="116" bestFit="1" customWidth="1"/>
    <col min="2703" max="2703" width="0.54296875" style="116" customWidth="1"/>
    <col min="2704" max="2704" width="15" style="116" customWidth="1"/>
    <col min="2705" max="2705" width="0.54296875" style="116" customWidth="1"/>
    <col min="2706" max="2706" width="19.453125" style="116" bestFit="1" customWidth="1"/>
    <col min="2707" max="2707" width="0.54296875" style="116" customWidth="1"/>
    <col min="2708" max="2708" width="12.54296875" style="116" customWidth="1"/>
    <col min="2709" max="2709" width="0.54296875" style="116" customWidth="1"/>
    <col min="2710" max="2710" width="14.453125" style="116" bestFit="1" customWidth="1"/>
    <col min="2711" max="2711" width="0.54296875" style="116" customWidth="1"/>
    <col min="2712" max="2712" width="14.453125" style="116" customWidth="1"/>
    <col min="2713" max="2751" width="18.54296875" style="116" customWidth="1"/>
    <col min="2752" max="2947" width="18.54296875" style="116"/>
    <col min="2948" max="2948" width="1.54296875" style="116" customWidth="1"/>
    <col min="2949" max="2949" width="32.453125" style="116" customWidth="1"/>
    <col min="2950" max="2950" width="6.54296875" style="116" customWidth="1"/>
    <col min="2951" max="2951" width="0.54296875" style="116" customWidth="1"/>
    <col min="2952" max="2952" width="12.54296875" style="116" customWidth="1"/>
    <col min="2953" max="2953" width="0.54296875" style="116" customWidth="1"/>
    <col min="2954" max="2954" width="14.453125" style="116" bestFit="1" customWidth="1"/>
    <col min="2955" max="2955" width="0.54296875" style="116" customWidth="1"/>
    <col min="2956" max="2956" width="12.54296875" style="116" customWidth="1"/>
    <col min="2957" max="2957" width="0.54296875" style="116" customWidth="1"/>
    <col min="2958" max="2958" width="14.453125" style="116" bestFit="1" customWidth="1"/>
    <col min="2959" max="2959" width="0.54296875" style="116" customWidth="1"/>
    <col min="2960" max="2960" width="15" style="116" customWidth="1"/>
    <col min="2961" max="2961" width="0.54296875" style="116" customWidth="1"/>
    <col min="2962" max="2962" width="19.453125" style="116" bestFit="1" customWidth="1"/>
    <col min="2963" max="2963" width="0.54296875" style="116" customWidth="1"/>
    <col min="2964" max="2964" width="12.54296875" style="116" customWidth="1"/>
    <col min="2965" max="2965" width="0.54296875" style="116" customWidth="1"/>
    <col min="2966" max="2966" width="14.453125" style="116" bestFit="1" customWidth="1"/>
    <col min="2967" max="2967" width="0.54296875" style="116" customWidth="1"/>
    <col min="2968" max="2968" width="14.453125" style="116" customWidth="1"/>
    <col min="2969" max="3007" width="18.54296875" style="116" customWidth="1"/>
    <col min="3008" max="3203" width="18.54296875" style="116"/>
    <col min="3204" max="3204" width="1.54296875" style="116" customWidth="1"/>
    <col min="3205" max="3205" width="32.453125" style="116" customWidth="1"/>
    <col min="3206" max="3206" width="6.54296875" style="116" customWidth="1"/>
    <col min="3207" max="3207" width="0.54296875" style="116" customWidth="1"/>
    <col min="3208" max="3208" width="12.54296875" style="116" customWidth="1"/>
    <col min="3209" max="3209" width="0.54296875" style="116" customWidth="1"/>
    <col min="3210" max="3210" width="14.453125" style="116" bestFit="1" customWidth="1"/>
    <col min="3211" max="3211" width="0.54296875" style="116" customWidth="1"/>
    <col min="3212" max="3212" width="12.54296875" style="116" customWidth="1"/>
    <col min="3213" max="3213" width="0.54296875" style="116" customWidth="1"/>
    <col min="3214" max="3214" width="14.453125" style="116" bestFit="1" customWidth="1"/>
    <col min="3215" max="3215" width="0.54296875" style="116" customWidth="1"/>
    <col min="3216" max="3216" width="15" style="116" customWidth="1"/>
    <col min="3217" max="3217" width="0.54296875" style="116" customWidth="1"/>
    <col min="3218" max="3218" width="19.453125" style="116" bestFit="1" customWidth="1"/>
    <col min="3219" max="3219" width="0.54296875" style="116" customWidth="1"/>
    <col min="3220" max="3220" width="12.54296875" style="116" customWidth="1"/>
    <col min="3221" max="3221" width="0.54296875" style="116" customWidth="1"/>
    <col min="3222" max="3222" width="14.453125" style="116" bestFit="1" customWidth="1"/>
    <col min="3223" max="3223" width="0.54296875" style="116" customWidth="1"/>
    <col min="3224" max="3224" width="14.453125" style="116" customWidth="1"/>
    <col min="3225" max="3263" width="18.54296875" style="116" customWidth="1"/>
    <col min="3264" max="3459" width="18.54296875" style="116"/>
    <col min="3460" max="3460" width="1.54296875" style="116" customWidth="1"/>
    <col min="3461" max="3461" width="32.453125" style="116" customWidth="1"/>
    <col min="3462" max="3462" width="6.54296875" style="116" customWidth="1"/>
    <col min="3463" max="3463" width="0.54296875" style="116" customWidth="1"/>
    <col min="3464" max="3464" width="12.54296875" style="116" customWidth="1"/>
    <col min="3465" max="3465" width="0.54296875" style="116" customWidth="1"/>
    <col min="3466" max="3466" width="14.453125" style="116" bestFit="1" customWidth="1"/>
    <col min="3467" max="3467" width="0.54296875" style="116" customWidth="1"/>
    <col min="3468" max="3468" width="12.54296875" style="116" customWidth="1"/>
    <col min="3469" max="3469" width="0.54296875" style="116" customWidth="1"/>
    <col min="3470" max="3470" width="14.453125" style="116" bestFit="1" customWidth="1"/>
    <col min="3471" max="3471" width="0.54296875" style="116" customWidth="1"/>
    <col min="3472" max="3472" width="15" style="116" customWidth="1"/>
    <col min="3473" max="3473" width="0.54296875" style="116" customWidth="1"/>
    <col min="3474" max="3474" width="19.453125" style="116" bestFit="1" customWidth="1"/>
    <col min="3475" max="3475" width="0.54296875" style="116" customWidth="1"/>
    <col min="3476" max="3476" width="12.54296875" style="116" customWidth="1"/>
    <col min="3477" max="3477" width="0.54296875" style="116" customWidth="1"/>
    <col min="3478" max="3478" width="14.453125" style="116" bestFit="1" customWidth="1"/>
    <col min="3479" max="3479" width="0.54296875" style="116" customWidth="1"/>
    <col min="3480" max="3480" width="14.453125" style="116" customWidth="1"/>
    <col min="3481" max="3519" width="18.54296875" style="116" customWidth="1"/>
    <col min="3520" max="3715" width="18.54296875" style="116"/>
    <col min="3716" max="3716" width="1.54296875" style="116" customWidth="1"/>
    <col min="3717" max="3717" width="32.453125" style="116" customWidth="1"/>
    <col min="3718" max="3718" width="6.54296875" style="116" customWidth="1"/>
    <col min="3719" max="3719" width="0.54296875" style="116" customWidth="1"/>
    <col min="3720" max="3720" width="12.54296875" style="116" customWidth="1"/>
    <col min="3721" max="3721" width="0.54296875" style="116" customWidth="1"/>
    <col min="3722" max="3722" width="14.453125" style="116" bestFit="1" customWidth="1"/>
    <col min="3723" max="3723" width="0.54296875" style="116" customWidth="1"/>
    <col min="3724" max="3724" width="12.54296875" style="116" customWidth="1"/>
    <col min="3725" max="3725" width="0.54296875" style="116" customWidth="1"/>
    <col min="3726" max="3726" width="14.453125" style="116" bestFit="1" customWidth="1"/>
    <col min="3727" max="3727" width="0.54296875" style="116" customWidth="1"/>
    <col min="3728" max="3728" width="15" style="116" customWidth="1"/>
    <col min="3729" max="3729" width="0.54296875" style="116" customWidth="1"/>
    <col min="3730" max="3730" width="19.453125" style="116" bestFit="1" customWidth="1"/>
    <col min="3731" max="3731" width="0.54296875" style="116" customWidth="1"/>
    <col min="3732" max="3732" width="12.54296875" style="116" customWidth="1"/>
    <col min="3733" max="3733" width="0.54296875" style="116" customWidth="1"/>
    <col min="3734" max="3734" width="14.453125" style="116" bestFit="1" customWidth="1"/>
    <col min="3735" max="3735" width="0.54296875" style="116" customWidth="1"/>
    <col min="3736" max="3736" width="14.453125" style="116" customWidth="1"/>
    <col min="3737" max="3775" width="18.54296875" style="116" customWidth="1"/>
    <col min="3776" max="3971" width="18.54296875" style="116"/>
    <col min="3972" max="3972" width="1.54296875" style="116" customWidth="1"/>
    <col min="3973" max="3973" width="32.453125" style="116" customWidth="1"/>
    <col min="3974" max="3974" width="6.54296875" style="116" customWidth="1"/>
    <col min="3975" max="3975" width="0.54296875" style="116" customWidth="1"/>
    <col min="3976" max="3976" width="12.54296875" style="116" customWidth="1"/>
    <col min="3977" max="3977" width="0.54296875" style="116" customWidth="1"/>
    <col min="3978" max="3978" width="14.453125" style="116" bestFit="1" customWidth="1"/>
    <col min="3979" max="3979" width="0.54296875" style="116" customWidth="1"/>
    <col min="3980" max="3980" width="12.54296875" style="116" customWidth="1"/>
    <col min="3981" max="3981" width="0.54296875" style="116" customWidth="1"/>
    <col min="3982" max="3982" width="14.453125" style="116" bestFit="1" customWidth="1"/>
    <col min="3983" max="3983" width="0.54296875" style="116" customWidth="1"/>
    <col min="3984" max="3984" width="15" style="116" customWidth="1"/>
    <col min="3985" max="3985" width="0.54296875" style="116" customWidth="1"/>
    <col min="3986" max="3986" width="19.453125" style="116" bestFit="1" customWidth="1"/>
    <col min="3987" max="3987" width="0.54296875" style="116" customWidth="1"/>
    <col min="3988" max="3988" width="12.54296875" style="116" customWidth="1"/>
    <col min="3989" max="3989" width="0.54296875" style="116" customWidth="1"/>
    <col min="3990" max="3990" width="14.453125" style="116" bestFit="1" customWidth="1"/>
    <col min="3991" max="3991" width="0.54296875" style="116" customWidth="1"/>
    <col min="3992" max="3992" width="14.453125" style="116" customWidth="1"/>
    <col min="3993" max="4031" width="18.54296875" style="116" customWidth="1"/>
    <col min="4032" max="4227" width="18.54296875" style="116"/>
    <col min="4228" max="4228" width="1.54296875" style="116" customWidth="1"/>
    <col min="4229" max="4229" width="32.453125" style="116" customWidth="1"/>
    <col min="4230" max="4230" width="6.54296875" style="116" customWidth="1"/>
    <col min="4231" max="4231" width="0.54296875" style="116" customWidth="1"/>
    <col min="4232" max="4232" width="12.54296875" style="116" customWidth="1"/>
    <col min="4233" max="4233" width="0.54296875" style="116" customWidth="1"/>
    <col min="4234" max="4234" width="14.453125" style="116" bestFit="1" customWidth="1"/>
    <col min="4235" max="4235" width="0.54296875" style="116" customWidth="1"/>
    <col min="4236" max="4236" width="12.54296875" style="116" customWidth="1"/>
    <col min="4237" max="4237" width="0.54296875" style="116" customWidth="1"/>
    <col min="4238" max="4238" width="14.453125" style="116" bestFit="1" customWidth="1"/>
    <col min="4239" max="4239" width="0.54296875" style="116" customWidth="1"/>
    <col min="4240" max="4240" width="15" style="116" customWidth="1"/>
    <col min="4241" max="4241" width="0.54296875" style="116" customWidth="1"/>
    <col min="4242" max="4242" width="19.453125" style="116" bestFit="1" customWidth="1"/>
    <col min="4243" max="4243" width="0.54296875" style="116" customWidth="1"/>
    <col min="4244" max="4244" width="12.54296875" style="116" customWidth="1"/>
    <col min="4245" max="4245" width="0.54296875" style="116" customWidth="1"/>
    <col min="4246" max="4246" width="14.453125" style="116" bestFit="1" customWidth="1"/>
    <col min="4247" max="4247" width="0.54296875" style="116" customWidth="1"/>
    <col min="4248" max="4248" width="14.453125" style="116" customWidth="1"/>
    <col min="4249" max="4287" width="18.54296875" style="116" customWidth="1"/>
    <col min="4288" max="4483" width="18.54296875" style="116"/>
    <col min="4484" max="4484" width="1.54296875" style="116" customWidth="1"/>
    <col min="4485" max="4485" width="32.453125" style="116" customWidth="1"/>
    <col min="4486" max="4486" width="6.54296875" style="116" customWidth="1"/>
    <col min="4487" max="4487" width="0.54296875" style="116" customWidth="1"/>
    <col min="4488" max="4488" width="12.54296875" style="116" customWidth="1"/>
    <col min="4489" max="4489" width="0.54296875" style="116" customWidth="1"/>
    <col min="4490" max="4490" width="14.453125" style="116" bestFit="1" customWidth="1"/>
    <col min="4491" max="4491" width="0.54296875" style="116" customWidth="1"/>
    <col min="4492" max="4492" width="12.54296875" style="116" customWidth="1"/>
    <col min="4493" max="4493" width="0.54296875" style="116" customWidth="1"/>
    <col min="4494" max="4494" width="14.453125" style="116" bestFit="1" customWidth="1"/>
    <col min="4495" max="4495" width="0.54296875" style="116" customWidth="1"/>
    <col min="4496" max="4496" width="15" style="116" customWidth="1"/>
    <col min="4497" max="4497" width="0.54296875" style="116" customWidth="1"/>
    <col min="4498" max="4498" width="19.453125" style="116" bestFit="1" customWidth="1"/>
    <col min="4499" max="4499" width="0.54296875" style="116" customWidth="1"/>
    <col min="4500" max="4500" width="12.54296875" style="116" customWidth="1"/>
    <col min="4501" max="4501" width="0.54296875" style="116" customWidth="1"/>
    <col min="4502" max="4502" width="14.453125" style="116" bestFit="1" customWidth="1"/>
    <col min="4503" max="4503" width="0.54296875" style="116" customWidth="1"/>
    <col min="4504" max="4504" width="14.453125" style="116" customWidth="1"/>
    <col min="4505" max="4543" width="18.54296875" style="116" customWidth="1"/>
    <col min="4544" max="4739" width="18.54296875" style="116"/>
    <col min="4740" max="4740" width="1.54296875" style="116" customWidth="1"/>
    <col min="4741" max="4741" width="32.453125" style="116" customWidth="1"/>
    <col min="4742" max="4742" width="6.54296875" style="116" customWidth="1"/>
    <col min="4743" max="4743" width="0.54296875" style="116" customWidth="1"/>
    <col min="4744" max="4744" width="12.54296875" style="116" customWidth="1"/>
    <col min="4745" max="4745" width="0.54296875" style="116" customWidth="1"/>
    <col min="4746" max="4746" width="14.453125" style="116" bestFit="1" customWidth="1"/>
    <col min="4747" max="4747" width="0.54296875" style="116" customWidth="1"/>
    <col min="4748" max="4748" width="12.54296875" style="116" customWidth="1"/>
    <col min="4749" max="4749" width="0.54296875" style="116" customWidth="1"/>
    <col min="4750" max="4750" width="14.453125" style="116" bestFit="1" customWidth="1"/>
    <col min="4751" max="4751" width="0.54296875" style="116" customWidth="1"/>
    <col min="4752" max="4752" width="15" style="116" customWidth="1"/>
    <col min="4753" max="4753" width="0.54296875" style="116" customWidth="1"/>
    <col min="4754" max="4754" width="19.453125" style="116" bestFit="1" customWidth="1"/>
    <col min="4755" max="4755" width="0.54296875" style="116" customWidth="1"/>
    <col min="4756" max="4756" width="12.54296875" style="116" customWidth="1"/>
    <col min="4757" max="4757" width="0.54296875" style="116" customWidth="1"/>
    <col min="4758" max="4758" width="14.453125" style="116" bestFit="1" customWidth="1"/>
    <col min="4759" max="4759" width="0.54296875" style="116" customWidth="1"/>
    <col min="4760" max="4760" width="14.453125" style="116" customWidth="1"/>
    <col min="4761" max="4799" width="18.54296875" style="116" customWidth="1"/>
    <col min="4800" max="4995" width="18.54296875" style="116"/>
    <col min="4996" max="4996" width="1.54296875" style="116" customWidth="1"/>
    <col min="4997" max="4997" width="32.453125" style="116" customWidth="1"/>
    <col min="4998" max="4998" width="6.54296875" style="116" customWidth="1"/>
    <col min="4999" max="4999" width="0.54296875" style="116" customWidth="1"/>
    <col min="5000" max="5000" width="12.54296875" style="116" customWidth="1"/>
    <col min="5001" max="5001" width="0.54296875" style="116" customWidth="1"/>
    <col min="5002" max="5002" width="14.453125" style="116" bestFit="1" customWidth="1"/>
    <col min="5003" max="5003" width="0.54296875" style="116" customWidth="1"/>
    <col min="5004" max="5004" width="12.54296875" style="116" customWidth="1"/>
    <col min="5005" max="5005" width="0.54296875" style="116" customWidth="1"/>
    <col min="5006" max="5006" width="14.453125" style="116" bestFit="1" customWidth="1"/>
    <col min="5007" max="5007" width="0.54296875" style="116" customWidth="1"/>
    <col min="5008" max="5008" width="15" style="116" customWidth="1"/>
    <col min="5009" max="5009" width="0.54296875" style="116" customWidth="1"/>
    <col min="5010" max="5010" width="19.453125" style="116" bestFit="1" customWidth="1"/>
    <col min="5011" max="5011" width="0.54296875" style="116" customWidth="1"/>
    <col min="5012" max="5012" width="12.54296875" style="116" customWidth="1"/>
    <col min="5013" max="5013" width="0.54296875" style="116" customWidth="1"/>
    <col min="5014" max="5014" width="14.453125" style="116" bestFit="1" customWidth="1"/>
    <col min="5015" max="5015" width="0.54296875" style="116" customWidth="1"/>
    <col min="5016" max="5016" width="14.453125" style="116" customWidth="1"/>
    <col min="5017" max="5055" width="18.54296875" style="116" customWidth="1"/>
    <col min="5056" max="5251" width="18.54296875" style="116"/>
    <col min="5252" max="5252" width="1.54296875" style="116" customWidth="1"/>
    <col min="5253" max="5253" width="32.453125" style="116" customWidth="1"/>
    <col min="5254" max="5254" width="6.54296875" style="116" customWidth="1"/>
    <col min="5255" max="5255" width="0.54296875" style="116" customWidth="1"/>
    <col min="5256" max="5256" width="12.54296875" style="116" customWidth="1"/>
    <col min="5257" max="5257" width="0.54296875" style="116" customWidth="1"/>
    <col min="5258" max="5258" width="14.453125" style="116" bestFit="1" customWidth="1"/>
    <col min="5259" max="5259" width="0.54296875" style="116" customWidth="1"/>
    <col min="5260" max="5260" width="12.54296875" style="116" customWidth="1"/>
    <col min="5261" max="5261" width="0.54296875" style="116" customWidth="1"/>
    <col min="5262" max="5262" width="14.453125" style="116" bestFit="1" customWidth="1"/>
    <col min="5263" max="5263" width="0.54296875" style="116" customWidth="1"/>
    <col min="5264" max="5264" width="15" style="116" customWidth="1"/>
    <col min="5265" max="5265" width="0.54296875" style="116" customWidth="1"/>
    <col min="5266" max="5266" width="19.453125" style="116" bestFit="1" customWidth="1"/>
    <col min="5267" max="5267" width="0.54296875" style="116" customWidth="1"/>
    <col min="5268" max="5268" width="12.54296875" style="116" customWidth="1"/>
    <col min="5269" max="5269" width="0.54296875" style="116" customWidth="1"/>
    <col min="5270" max="5270" width="14.453125" style="116" bestFit="1" customWidth="1"/>
    <col min="5271" max="5271" width="0.54296875" style="116" customWidth="1"/>
    <col min="5272" max="5272" width="14.453125" style="116" customWidth="1"/>
    <col min="5273" max="5311" width="18.54296875" style="116" customWidth="1"/>
    <col min="5312" max="5507" width="18.54296875" style="116"/>
    <col min="5508" max="5508" width="1.54296875" style="116" customWidth="1"/>
    <col min="5509" max="5509" width="32.453125" style="116" customWidth="1"/>
    <col min="5510" max="5510" width="6.54296875" style="116" customWidth="1"/>
    <col min="5511" max="5511" width="0.54296875" style="116" customWidth="1"/>
    <col min="5512" max="5512" width="12.54296875" style="116" customWidth="1"/>
    <col min="5513" max="5513" width="0.54296875" style="116" customWidth="1"/>
    <col min="5514" max="5514" width="14.453125" style="116" bestFit="1" customWidth="1"/>
    <col min="5515" max="5515" width="0.54296875" style="116" customWidth="1"/>
    <col min="5516" max="5516" width="12.54296875" style="116" customWidth="1"/>
    <col min="5517" max="5517" width="0.54296875" style="116" customWidth="1"/>
    <col min="5518" max="5518" width="14.453125" style="116" bestFit="1" customWidth="1"/>
    <col min="5519" max="5519" width="0.54296875" style="116" customWidth="1"/>
    <col min="5520" max="5520" width="15" style="116" customWidth="1"/>
    <col min="5521" max="5521" width="0.54296875" style="116" customWidth="1"/>
    <col min="5522" max="5522" width="19.453125" style="116" bestFit="1" customWidth="1"/>
    <col min="5523" max="5523" width="0.54296875" style="116" customWidth="1"/>
    <col min="5524" max="5524" width="12.54296875" style="116" customWidth="1"/>
    <col min="5525" max="5525" width="0.54296875" style="116" customWidth="1"/>
    <col min="5526" max="5526" width="14.453125" style="116" bestFit="1" customWidth="1"/>
    <col min="5527" max="5527" width="0.54296875" style="116" customWidth="1"/>
    <col min="5528" max="5528" width="14.453125" style="116" customWidth="1"/>
    <col min="5529" max="5567" width="18.54296875" style="116" customWidth="1"/>
    <col min="5568" max="5763" width="18.54296875" style="116"/>
    <col min="5764" max="5764" width="1.54296875" style="116" customWidth="1"/>
    <col min="5765" max="5765" width="32.453125" style="116" customWidth="1"/>
    <col min="5766" max="5766" width="6.54296875" style="116" customWidth="1"/>
    <col min="5767" max="5767" width="0.54296875" style="116" customWidth="1"/>
    <col min="5768" max="5768" width="12.54296875" style="116" customWidth="1"/>
    <col min="5769" max="5769" width="0.54296875" style="116" customWidth="1"/>
    <col min="5770" max="5770" width="14.453125" style="116" bestFit="1" customWidth="1"/>
    <col min="5771" max="5771" width="0.54296875" style="116" customWidth="1"/>
    <col min="5772" max="5772" width="12.54296875" style="116" customWidth="1"/>
    <col min="5773" max="5773" width="0.54296875" style="116" customWidth="1"/>
    <col min="5774" max="5774" width="14.453125" style="116" bestFit="1" customWidth="1"/>
    <col min="5775" max="5775" width="0.54296875" style="116" customWidth="1"/>
    <col min="5776" max="5776" width="15" style="116" customWidth="1"/>
    <col min="5777" max="5777" width="0.54296875" style="116" customWidth="1"/>
    <col min="5778" max="5778" width="19.453125" style="116" bestFit="1" customWidth="1"/>
    <col min="5779" max="5779" width="0.54296875" style="116" customWidth="1"/>
    <col min="5780" max="5780" width="12.54296875" style="116" customWidth="1"/>
    <col min="5781" max="5781" width="0.54296875" style="116" customWidth="1"/>
    <col min="5782" max="5782" width="14.453125" style="116" bestFit="1" customWidth="1"/>
    <col min="5783" max="5783" width="0.54296875" style="116" customWidth="1"/>
    <col min="5784" max="5784" width="14.453125" style="116" customWidth="1"/>
    <col min="5785" max="5823" width="18.54296875" style="116" customWidth="1"/>
    <col min="5824" max="6019" width="18.54296875" style="116"/>
    <col min="6020" max="6020" width="1.54296875" style="116" customWidth="1"/>
    <col min="6021" max="6021" width="32.453125" style="116" customWidth="1"/>
    <col min="6022" max="6022" width="6.54296875" style="116" customWidth="1"/>
    <col min="6023" max="6023" width="0.54296875" style="116" customWidth="1"/>
    <col min="6024" max="6024" width="12.54296875" style="116" customWidth="1"/>
    <col min="6025" max="6025" width="0.54296875" style="116" customWidth="1"/>
    <col min="6026" max="6026" width="14.453125" style="116" bestFit="1" customWidth="1"/>
    <col min="6027" max="6027" width="0.54296875" style="116" customWidth="1"/>
    <col min="6028" max="6028" width="12.54296875" style="116" customWidth="1"/>
    <col min="6029" max="6029" width="0.54296875" style="116" customWidth="1"/>
    <col min="6030" max="6030" width="14.453125" style="116" bestFit="1" customWidth="1"/>
    <col min="6031" max="6031" width="0.54296875" style="116" customWidth="1"/>
    <col min="6032" max="6032" width="15" style="116" customWidth="1"/>
    <col min="6033" max="6033" width="0.54296875" style="116" customWidth="1"/>
    <col min="6034" max="6034" width="19.453125" style="116" bestFit="1" customWidth="1"/>
    <col min="6035" max="6035" width="0.54296875" style="116" customWidth="1"/>
    <col min="6036" max="6036" width="12.54296875" style="116" customWidth="1"/>
    <col min="6037" max="6037" width="0.54296875" style="116" customWidth="1"/>
    <col min="6038" max="6038" width="14.453125" style="116" bestFit="1" customWidth="1"/>
    <col min="6039" max="6039" width="0.54296875" style="116" customWidth="1"/>
    <col min="6040" max="6040" width="14.453125" style="116" customWidth="1"/>
    <col min="6041" max="6079" width="18.54296875" style="116" customWidth="1"/>
    <col min="6080" max="6275" width="18.54296875" style="116"/>
    <col min="6276" max="6276" width="1.54296875" style="116" customWidth="1"/>
    <col min="6277" max="6277" width="32.453125" style="116" customWidth="1"/>
    <col min="6278" max="6278" width="6.54296875" style="116" customWidth="1"/>
    <col min="6279" max="6279" width="0.54296875" style="116" customWidth="1"/>
    <col min="6280" max="6280" width="12.54296875" style="116" customWidth="1"/>
    <col min="6281" max="6281" width="0.54296875" style="116" customWidth="1"/>
    <col min="6282" max="6282" width="14.453125" style="116" bestFit="1" customWidth="1"/>
    <col min="6283" max="6283" width="0.54296875" style="116" customWidth="1"/>
    <col min="6284" max="6284" width="12.54296875" style="116" customWidth="1"/>
    <col min="6285" max="6285" width="0.54296875" style="116" customWidth="1"/>
    <col min="6286" max="6286" width="14.453125" style="116" bestFit="1" customWidth="1"/>
    <col min="6287" max="6287" width="0.54296875" style="116" customWidth="1"/>
    <col min="6288" max="6288" width="15" style="116" customWidth="1"/>
    <col min="6289" max="6289" width="0.54296875" style="116" customWidth="1"/>
    <col min="6290" max="6290" width="19.453125" style="116" bestFit="1" customWidth="1"/>
    <col min="6291" max="6291" width="0.54296875" style="116" customWidth="1"/>
    <col min="6292" max="6292" width="12.54296875" style="116" customWidth="1"/>
    <col min="6293" max="6293" width="0.54296875" style="116" customWidth="1"/>
    <col min="6294" max="6294" width="14.453125" style="116" bestFit="1" customWidth="1"/>
    <col min="6295" max="6295" width="0.54296875" style="116" customWidth="1"/>
    <col min="6296" max="6296" width="14.453125" style="116" customWidth="1"/>
    <col min="6297" max="6335" width="18.54296875" style="116" customWidth="1"/>
    <col min="6336" max="6531" width="18.54296875" style="116"/>
    <col min="6532" max="6532" width="1.54296875" style="116" customWidth="1"/>
    <col min="6533" max="6533" width="32.453125" style="116" customWidth="1"/>
    <col min="6534" max="6534" width="6.54296875" style="116" customWidth="1"/>
    <col min="6535" max="6535" width="0.54296875" style="116" customWidth="1"/>
    <col min="6536" max="6536" width="12.54296875" style="116" customWidth="1"/>
    <col min="6537" max="6537" width="0.54296875" style="116" customWidth="1"/>
    <col min="6538" max="6538" width="14.453125" style="116" bestFit="1" customWidth="1"/>
    <col min="6539" max="6539" width="0.54296875" style="116" customWidth="1"/>
    <col min="6540" max="6540" width="12.54296875" style="116" customWidth="1"/>
    <col min="6541" max="6541" width="0.54296875" style="116" customWidth="1"/>
    <col min="6542" max="6542" width="14.453125" style="116" bestFit="1" customWidth="1"/>
    <col min="6543" max="6543" width="0.54296875" style="116" customWidth="1"/>
    <col min="6544" max="6544" width="15" style="116" customWidth="1"/>
    <col min="6545" max="6545" width="0.54296875" style="116" customWidth="1"/>
    <col min="6546" max="6546" width="19.453125" style="116" bestFit="1" customWidth="1"/>
    <col min="6547" max="6547" width="0.54296875" style="116" customWidth="1"/>
    <col min="6548" max="6548" width="12.54296875" style="116" customWidth="1"/>
    <col min="6549" max="6549" width="0.54296875" style="116" customWidth="1"/>
    <col min="6550" max="6550" width="14.453125" style="116" bestFit="1" customWidth="1"/>
    <col min="6551" max="6551" width="0.54296875" style="116" customWidth="1"/>
    <col min="6552" max="6552" width="14.453125" style="116" customWidth="1"/>
    <col min="6553" max="6591" width="18.54296875" style="116" customWidth="1"/>
    <col min="6592" max="6787" width="18.54296875" style="116"/>
    <col min="6788" max="6788" width="1.54296875" style="116" customWidth="1"/>
    <col min="6789" max="6789" width="32.453125" style="116" customWidth="1"/>
    <col min="6790" max="6790" width="6.54296875" style="116" customWidth="1"/>
    <col min="6791" max="6791" width="0.54296875" style="116" customWidth="1"/>
    <col min="6792" max="6792" width="12.54296875" style="116" customWidth="1"/>
    <col min="6793" max="6793" width="0.54296875" style="116" customWidth="1"/>
    <col min="6794" max="6794" width="14.453125" style="116" bestFit="1" customWidth="1"/>
    <col min="6795" max="6795" width="0.54296875" style="116" customWidth="1"/>
    <col min="6796" max="6796" width="12.54296875" style="116" customWidth="1"/>
    <col min="6797" max="6797" width="0.54296875" style="116" customWidth="1"/>
    <col min="6798" max="6798" width="14.453125" style="116" bestFit="1" customWidth="1"/>
    <col min="6799" max="6799" width="0.54296875" style="116" customWidth="1"/>
    <col min="6800" max="6800" width="15" style="116" customWidth="1"/>
    <col min="6801" max="6801" width="0.54296875" style="116" customWidth="1"/>
    <col min="6802" max="6802" width="19.453125" style="116" bestFit="1" customWidth="1"/>
    <col min="6803" max="6803" width="0.54296875" style="116" customWidth="1"/>
    <col min="6804" max="6804" width="12.54296875" style="116" customWidth="1"/>
    <col min="6805" max="6805" width="0.54296875" style="116" customWidth="1"/>
    <col min="6806" max="6806" width="14.453125" style="116" bestFit="1" customWidth="1"/>
    <col min="6807" max="6807" width="0.54296875" style="116" customWidth="1"/>
    <col min="6808" max="6808" width="14.453125" style="116" customWidth="1"/>
    <col min="6809" max="6847" width="18.54296875" style="116" customWidth="1"/>
    <col min="6848" max="7043" width="18.54296875" style="116"/>
    <col min="7044" max="7044" width="1.54296875" style="116" customWidth="1"/>
    <col min="7045" max="7045" width="32.453125" style="116" customWidth="1"/>
    <col min="7046" max="7046" width="6.54296875" style="116" customWidth="1"/>
    <col min="7047" max="7047" width="0.54296875" style="116" customWidth="1"/>
    <col min="7048" max="7048" width="12.54296875" style="116" customWidth="1"/>
    <col min="7049" max="7049" width="0.54296875" style="116" customWidth="1"/>
    <col min="7050" max="7050" width="14.453125" style="116" bestFit="1" customWidth="1"/>
    <col min="7051" max="7051" width="0.54296875" style="116" customWidth="1"/>
    <col min="7052" max="7052" width="12.54296875" style="116" customWidth="1"/>
    <col min="7053" max="7053" width="0.54296875" style="116" customWidth="1"/>
    <col min="7054" max="7054" width="14.453125" style="116" bestFit="1" customWidth="1"/>
    <col min="7055" max="7055" width="0.54296875" style="116" customWidth="1"/>
    <col min="7056" max="7056" width="15" style="116" customWidth="1"/>
    <col min="7057" max="7057" width="0.54296875" style="116" customWidth="1"/>
    <col min="7058" max="7058" width="19.453125" style="116" bestFit="1" customWidth="1"/>
    <col min="7059" max="7059" width="0.54296875" style="116" customWidth="1"/>
    <col min="7060" max="7060" width="12.54296875" style="116" customWidth="1"/>
    <col min="7061" max="7061" width="0.54296875" style="116" customWidth="1"/>
    <col min="7062" max="7062" width="14.453125" style="116" bestFit="1" customWidth="1"/>
    <col min="7063" max="7063" width="0.54296875" style="116" customWidth="1"/>
    <col min="7064" max="7064" width="14.453125" style="116" customWidth="1"/>
    <col min="7065" max="7103" width="18.54296875" style="116" customWidth="1"/>
    <col min="7104" max="7299" width="18.54296875" style="116"/>
    <col min="7300" max="7300" width="1.54296875" style="116" customWidth="1"/>
    <col min="7301" max="7301" width="32.453125" style="116" customWidth="1"/>
    <col min="7302" max="7302" width="6.54296875" style="116" customWidth="1"/>
    <col min="7303" max="7303" width="0.54296875" style="116" customWidth="1"/>
    <col min="7304" max="7304" width="12.54296875" style="116" customWidth="1"/>
    <col min="7305" max="7305" width="0.54296875" style="116" customWidth="1"/>
    <col min="7306" max="7306" width="14.453125" style="116" bestFit="1" customWidth="1"/>
    <col min="7307" max="7307" width="0.54296875" style="116" customWidth="1"/>
    <col min="7308" max="7308" width="12.54296875" style="116" customWidth="1"/>
    <col min="7309" max="7309" width="0.54296875" style="116" customWidth="1"/>
    <col min="7310" max="7310" width="14.453125" style="116" bestFit="1" customWidth="1"/>
    <col min="7311" max="7311" width="0.54296875" style="116" customWidth="1"/>
    <col min="7312" max="7312" width="15" style="116" customWidth="1"/>
    <col min="7313" max="7313" width="0.54296875" style="116" customWidth="1"/>
    <col min="7314" max="7314" width="19.453125" style="116" bestFit="1" customWidth="1"/>
    <col min="7315" max="7315" width="0.54296875" style="116" customWidth="1"/>
    <col min="7316" max="7316" width="12.54296875" style="116" customWidth="1"/>
    <col min="7317" max="7317" width="0.54296875" style="116" customWidth="1"/>
    <col min="7318" max="7318" width="14.453125" style="116" bestFit="1" customWidth="1"/>
    <col min="7319" max="7319" width="0.54296875" style="116" customWidth="1"/>
    <col min="7320" max="7320" width="14.453125" style="116" customWidth="1"/>
    <col min="7321" max="7359" width="18.54296875" style="116" customWidth="1"/>
    <col min="7360" max="7555" width="18.54296875" style="116"/>
    <col min="7556" max="7556" width="1.54296875" style="116" customWidth="1"/>
    <col min="7557" max="7557" width="32.453125" style="116" customWidth="1"/>
    <col min="7558" max="7558" width="6.54296875" style="116" customWidth="1"/>
    <col min="7559" max="7559" width="0.54296875" style="116" customWidth="1"/>
    <col min="7560" max="7560" width="12.54296875" style="116" customWidth="1"/>
    <col min="7561" max="7561" width="0.54296875" style="116" customWidth="1"/>
    <col min="7562" max="7562" width="14.453125" style="116" bestFit="1" customWidth="1"/>
    <col min="7563" max="7563" width="0.54296875" style="116" customWidth="1"/>
    <col min="7564" max="7564" width="12.54296875" style="116" customWidth="1"/>
    <col min="7565" max="7565" width="0.54296875" style="116" customWidth="1"/>
    <col min="7566" max="7566" width="14.453125" style="116" bestFit="1" customWidth="1"/>
    <col min="7567" max="7567" width="0.54296875" style="116" customWidth="1"/>
    <col min="7568" max="7568" width="15" style="116" customWidth="1"/>
    <col min="7569" max="7569" width="0.54296875" style="116" customWidth="1"/>
    <col min="7570" max="7570" width="19.453125" style="116" bestFit="1" customWidth="1"/>
    <col min="7571" max="7571" width="0.54296875" style="116" customWidth="1"/>
    <col min="7572" max="7572" width="12.54296875" style="116" customWidth="1"/>
    <col min="7573" max="7573" width="0.54296875" style="116" customWidth="1"/>
    <col min="7574" max="7574" width="14.453125" style="116" bestFit="1" customWidth="1"/>
    <col min="7575" max="7575" width="0.54296875" style="116" customWidth="1"/>
    <col min="7576" max="7576" width="14.453125" style="116" customWidth="1"/>
    <col min="7577" max="7615" width="18.54296875" style="116" customWidth="1"/>
    <col min="7616" max="7811" width="18.54296875" style="116"/>
    <col min="7812" max="7812" width="1.54296875" style="116" customWidth="1"/>
    <col min="7813" max="7813" width="32.453125" style="116" customWidth="1"/>
    <col min="7814" max="7814" width="6.54296875" style="116" customWidth="1"/>
    <col min="7815" max="7815" width="0.54296875" style="116" customWidth="1"/>
    <col min="7816" max="7816" width="12.54296875" style="116" customWidth="1"/>
    <col min="7817" max="7817" width="0.54296875" style="116" customWidth="1"/>
    <col min="7818" max="7818" width="14.453125" style="116" bestFit="1" customWidth="1"/>
    <col min="7819" max="7819" width="0.54296875" style="116" customWidth="1"/>
    <col min="7820" max="7820" width="12.54296875" style="116" customWidth="1"/>
    <col min="7821" max="7821" width="0.54296875" style="116" customWidth="1"/>
    <col min="7822" max="7822" width="14.453125" style="116" bestFit="1" customWidth="1"/>
    <col min="7823" max="7823" width="0.54296875" style="116" customWidth="1"/>
    <col min="7824" max="7824" width="15" style="116" customWidth="1"/>
    <col min="7825" max="7825" width="0.54296875" style="116" customWidth="1"/>
    <col min="7826" max="7826" width="19.453125" style="116" bestFit="1" customWidth="1"/>
    <col min="7827" max="7827" width="0.54296875" style="116" customWidth="1"/>
    <col min="7828" max="7828" width="12.54296875" style="116" customWidth="1"/>
    <col min="7829" max="7829" width="0.54296875" style="116" customWidth="1"/>
    <col min="7830" max="7830" width="14.453125" style="116" bestFit="1" customWidth="1"/>
    <col min="7831" max="7831" width="0.54296875" style="116" customWidth="1"/>
    <col min="7832" max="7832" width="14.453125" style="116" customWidth="1"/>
    <col min="7833" max="7871" width="18.54296875" style="116" customWidth="1"/>
    <col min="7872" max="8067" width="18.54296875" style="116"/>
    <col min="8068" max="8068" width="1.54296875" style="116" customWidth="1"/>
    <col min="8069" max="8069" width="32.453125" style="116" customWidth="1"/>
    <col min="8070" max="8070" width="6.54296875" style="116" customWidth="1"/>
    <col min="8071" max="8071" width="0.54296875" style="116" customWidth="1"/>
    <col min="8072" max="8072" width="12.54296875" style="116" customWidth="1"/>
    <col min="8073" max="8073" width="0.54296875" style="116" customWidth="1"/>
    <col min="8074" max="8074" width="14.453125" style="116" bestFit="1" customWidth="1"/>
    <col min="8075" max="8075" width="0.54296875" style="116" customWidth="1"/>
    <col min="8076" max="8076" width="12.54296875" style="116" customWidth="1"/>
    <col min="8077" max="8077" width="0.54296875" style="116" customWidth="1"/>
    <col min="8078" max="8078" width="14.453125" style="116" bestFit="1" customWidth="1"/>
    <col min="8079" max="8079" width="0.54296875" style="116" customWidth="1"/>
    <col min="8080" max="8080" width="15" style="116" customWidth="1"/>
    <col min="8081" max="8081" width="0.54296875" style="116" customWidth="1"/>
    <col min="8082" max="8082" width="19.453125" style="116" bestFit="1" customWidth="1"/>
    <col min="8083" max="8083" width="0.54296875" style="116" customWidth="1"/>
    <col min="8084" max="8084" width="12.54296875" style="116" customWidth="1"/>
    <col min="8085" max="8085" width="0.54296875" style="116" customWidth="1"/>
    <col min="8086" max="8086" width="14.453125" style="116" bestFit="1" customWidth="1"/>
    <col min="8087" max="8087" width="0.54296875" style="116" customWidth="1"/>
    <col min="8088" max="8088" width="14.453125" style="116" customWidth="1"/>
    <col min="8089" max="8127" width="18.54296875" style="116" customWidth="1"/>
    <col min="8128" max="8323" width="18.54296875" style="116"/>
    <col min="8324" max="8324" width="1.54296875" style="116" customWidth="1"/>
    <col min="8325" max="8325" width="32.453125" style="116" customWidth="1"/>
    <col min="8326" max="8326" width="6.54296875" style="116" customWidth="1"/>
    <col min="8327" max="8327" width="0.54296875" style="116" customWidth="1"/>
    <col min="8328" max="8328" width="12.54296875" style="116" customWidth="1"/>
    <col min="8329" max="8329" width="0.54296875" style="116" customWidth="1"/>
    <col min="8330" max="8330" width="14.453125" style="116" bestFit="1" customWidth="1"/>
    <col min="8331" max="8331" width="0.54296875" style="116" customWidth="1"/>
    <col min="8332" max="8332" width="12.54296875" style="116" customWidth="1"/>
    <col min="8333" max="8333" width="0.54296875" style="116" customWidth="1"/>
    <col min="8334" max="8334" width="14.453125" style="116" bestFit="1" customWidth="1"/>
    <col min="8335" max="8335" width="0.54296875" style="116" customWidth="1"/>
    <col min="8336" max="8336" width="15" style="116" customWidth="1"/>
    <col min="8337" max="8337" width="0.54296875" style="116" customWidth="1"/>
    <col min="8338" max="8338" width="19.453125" style="116" bestFit="1" customWidth="1"/>
    <col min="8339" max="8339" width="0.54296875" style="116" customWidth="1"/>
    <col min="8340" max="8340" width="12.54296875" style="116" customWidth="1"/>
    <col min="8341" max="8341" width="0.54296875" style="116" customWidth="1"/>
    <col min="8342" max="8342" width="14.453125" style="116" bestFit="1" customWidth="1"/>
    <col min="8343" max="8343" width="0.54296875" style="116" customWidth="1"/>
    <col min="8344" max="8344" width="14.453125" style="116" customWidth="1"/>
    <col min="8345" max="8383" width="18.54296875" style="116" customWidth="1"/>
    <col min="8384" max="8579" width="18.54296875" style="116"/>
    <col min="8580" max="8580" width="1.54296875" style="116" customWidth="1"/>
    <col min="8581" max="8581" width="32.453125" style="116" customWidth="1"/>
    <col min="8582" max="8582" width="6.54296875" style="116" customWidth="1"/>
    <col min="8583" max="8583" width="0.54296875" style="116" customWidth="1"/>
    <col min="8584" max="8584" width="12.54296875" style="116" customWidth="1"/>
    <col min="8585" max="8585" width="0.54296875" style="116" customWidth="1"/>
    <col min="8586" max="8586" width="14.453125" style="116" bestFit="1" customWidth="1"/>
    <col min="8587" max="8587" width="0.54296875" style="116" customWidth="1"/>
    <col min="8588" max="8588" width="12.54296875" style="116" customWidth="1"/>
    <col min="8589" max="8589" width="0.54296875" style="116" customWidth="1"/>
    <col min="8590" max="8590" width="14.453125" style="116" bestFit="1" customWidth="1"/>
    <col min="8591" max="8591" width="0.54296875" style="116" customWidth="1"/>
    <col min="8592" max="8592" width="15" style="116" customWidth="1"/>
    <col min="8593" max="8593" width="0.54296875" style="116" customWidth="1"/>
    <col min="8594" max="8594" width="19.453125" style="116" bestFit="1" customWidth="1"/>
    <col min="8595" max="8595" width="0.54296875" style="116" customWidth="1"/>
    <col min="8596" max="8596" width="12.54296875" style="116" customWidth="1"/>
    <col min="8597" max="8597" width="0.54296875" style="116" customWidth="1"/>
    <col min="8598" max="8598" width="14.453125" style="116" bestFit="1" customWidth="1"/>
    <col min="8599" max="8599" width="0.54296875" style="116" customWidth="1"/>
    <col min="8600" max="8600" width="14.453125" style="116" customWidth="1"/>
    <col min="8601" max="8639" width="18.54296875" style="116" customWidth="1"/>
    <col min="8640" max="8835" width="18.54296875" style="116"/>
    <col min="8836" max="8836" width="1.54296875" style="116" customWidth="1"/>
    <col min="8837" max="8837" width="32.453125" style="116" customWidth="1"/>
    <col min="8838" max="8838" width="6.54296875" style="116" customWidth="1"/>
    <col min="8839" max="8839" width="0.54296875" style="116" customWidth="1"/>
    <col min="8840" max="8840" width="12.54296875" style="116" customWidth="1"/>
    <col min="8841" max="8841" width="0.54296875" style="116" customWidth="1"/>
    <col min="8842" max="8842" width="14.453125" style="116" bestFit="1" customWidth="1"/>
    <col min="8843" max="8843" width="0.54296875" style="116" customWidth="1"/>
    <col min="8844" max="8844" width="12.54296875" style="116" customWidth="1"/>
    <col min="8845" max="8845" width="0.54296875" style="116" customWidth="1"/>
    <col min="8846" max="8846" width="14.453125" style="116" bestFit="1" customWidth="1"/>
    <col min="8847" max="8847" width="0.54296875" style="116" customWidth="1"/>
    <col min="8848" max="8848" width="15" style="116" customWidth="1"/>
    <col min="8849" max="8849" width="0.54296875" style="116" customWidth="1"/>
    <col min="8850" max="8850" width="19.453125" style="116" bestFit="1" customWidth="1"/>
    <col min="8851" max="8851" width="0.54296875" style="116" customWidth="1"/>
    <col min="8852" max="8852" width="12.54296875" style="116" customWidth="1"/>
    <col min="8853" max="8853" width="0.54296875" style="116" customWidth="1"/>
    <col min="8854" max="8854" width="14.453125" style="116" bestFit="1" customWidth="1"/>
    <col min="8855" max="8855" width="0.54296875" style="116" customWidth="1"/>
    <col min="8856" max="8856" width="14.453125" style="116" customWidth="1"/>
    <col min="8857" max="8895" width="18.54296875" style="116" customWidth="1"/>
    <col min="8896" max="9091" width="18.54296875" style="116"/>
    <col min="9092" max="9092" width="1.54296875" style="116" customWidth="1"/>
    <col min="9093" max="9093" width="32.453125" style="116" customWidth="1"/>
    <col min="9094" max="9094" width="6.54296875" style="116" customWidth="1"/>
    <col min="9095" max="9095" width="0.54296875" style="116" customWidth="1"/>
    <col min="9096" max="9096" width="12.54296875" style="116" customWidth="1"/>
    <col min="9097" max="9097" width="0.54296875" style="116" customWidth="1"/>
    <col min="9098" max="9098" width="14.453125" style="116" bestFit="1" customWidth="1"/>
    <col min="9099" max="9099" width="0.54296875" style="116" customWidth="1"/>
    <col min="9100" max="9100" width="12.54296875" style="116" customWidth="1"/>
    <col min="9101" max="9101" width="0.54296875" style="116" customWidth="1"/>
    <col min="9102" max="9102" width="14.453125" style="116" bestFit="1" customWidth="1"/>
    <col min="9103" max="9103" width="0.54296875" style="116" customWidth="1"/>
    <col min="9104" max="9104" width="15" style="116" customWidth="1"/>
    <col min="9105" max="9105" width="0.54296875" style="116" customWidth="1"/>
    <col min="9106" max="9106" width="19.453125" style="116" bestFit="1" customWidth="1"/>
    <col min="9107" max="9107" width="0.54296875" style="116" customWidth="1"/>
    <col min="9108" max="9108" width="12.54296875" style="116" customWidth="1"/>
    <col min="9109" max="9109" width="0.54296875" style="116" customWidth="1"/>
    <col min="9110" max="9110" width="14.453125" style="116" bestFit="1" customWidth="1"/>
    <col min="9111" max="9111" width="0.54296875" style="116" customWidth="1"/>
    <col min="9112" max="9112" width="14.453125" style="116" customWidth="1"/>
    <col min="9113" max="9151" width="18.54296875" style="116" customWidth="1"/>
    <col min="9152" max="9347" width="18.54296875" style="116"/>
    <col min="9348" max="9348" width="1.54296875" style="116" customWidth="1"/>
    <col min="9349" max="9349" width="32.453125" style="116" customWidth="1"/>
    <col min="9350" max="9350" width="6.54296875" style="116" customWidth="1"/>
    <col min="9351" max="9351" width="0.54296875" style="116" customWidth="1"/>
    <col min="9352" max="9352" width="12.54296875" style="116" customWidth="1"/>
    <col min="9353" max="9353" width="0.54296875" style="116" customWidth="1"/>
    <col min="9354" max="9354" width="14.453125" style="116" bestFit="1" customWidth="1"/>
    <col min="9355" max="9355" width="0.54296875" style="116" customWidth="1"/>
    <col min="9356" max="9356" width="12.54296875" style="116" customWidth="1"/>
    <col min="9357" max="9357" width="0.54296875" style="116" customWidth="1"/>
    <col min="9358" max="9358" width="14.453125" style="116" bestFit="1" customWidth="1"/>
    <col min="9359" max="9359" width="0.54296875" style="116" customWidth="1"/>
    <col min="9360" max="9360" width="15" style="116" customWidth="1"/>
    <col min="9361" max="9361" width="0.54296875" style="116" customWidth="1"/>
    <col min="9362" max="9362" width="19.453125" style="116" bestFit="1" customWidth="1"/>
    <col min="9363" max="9363" width="0.54296875" style="116" customWidth="1"/>
    <col min="9364" max="9364" width="12.54296875" style="116" customWidth="1"/>
    <col min="9365" max="9365" width="0.54296875" style="116" customWidth="1"/>
    <col min="9366" max="9366" width="14.453125" style="116" bestFit="1" customWidth="1"/>
    <col min="9367" max="9367" width="0.54296875" style="116" customWidth="1"/>
    <col min="9368" max="9368" width="14.453125" style="116" customWidth="1"/>
    <col min="9369" max="9407" width="18.54296875" style="116" customWidth="1"/>
    <col min="9408" max="9603" width="18.54296875" style="116"/>
    <col min="9604" max="9604" width="1.54296875" style="116" customWidth="1"/>
    <col min="9605" max="9605" width="32.453125" style="116" customWidth="1"/>
    <col min="9606" max="9606" width="6.54296875" style="116" customWidth="1"/>
    <col min="9607" max="9607" width="0.54296875" style="116" customWidth="1"/>
    <col min="9608" max="9608" width="12.54296875" style="116" customWidth="1"/>
    <col min="9609" max="9609" width="0.54296875" style="116" customWidth="1"/>
    <col min="9610" max="9610" width="14.453125" style="116" bestFit="1" customWidth="1"/>
    <col min="9611" max="9611" width="0.54296875" style="116" customWidth="1"/>
    <col min="9612" max="9612" width="12.54296875" style="116" customWidth="1"/>
    <col min="9613" max="9613" width="0.54296875" style="116" customWidth="1"/>
    <col min="9614" max="9614" width="14.453125" style="116" bestFit="1" customWidth="1"/>
    <col min="9615" max="9615" width="0.54296875" style="116" customWidth="1"/>
    <col min="9616" max="9616" width="15" style="116" customWidth="1"/>
    <col min="9617" max="9617" width="0.54296875" style="116" customWidth="1"/>
    <col min="9618" max="9618" width="19.453125" style="116" bestFit="1" customWidth="1"/>
    <col min="9619" max="9619" width="0.54296875" style="116" customWidth="1"/>
    <col min="9620" max="9620" width="12.54296875" style="116" customWidth="1"/>
    <col min="9621" max="9621" width="0.54296875" style="116" customWidth="1"/>
    <col min="9622" max="9622" width="14.453125" style="116" bestFit="1" customWidth="1"/>
    <col min="9623" max="9623" width="0.54296875" style="116" customWidth="1"/>
    <col min="9624" max="9624" width="14.453125" style="116" customWidth="1"/>
    <col min="9625" max="9663" width="18.54296875" style="116" customWidth="1"/>
    <col min="9664" max="9859" width="18.54296875" style="116"/>
    <col min="9860" max="9860" width="1.54296875" style="116" customWidth="1"/>
    <col min="9861" max="9861" width="32.453125" style="116" customWidth="1"/>
    <col min="9862" max="9862" width="6.54296875" style="116" customWidth="1"/>
    <col min="9863" max="9863" width="0.54296875" style="116" customWidth="1"/>
    <col min="9864" max="9864" width="12.54296875" style="116" customWidth="1"/>
    <col min="9865" max="9865" width="0.54296875" style="116" customWidth="1"/>
    <col min="9866" max="9866" width="14.453125" style="116" bestFit="1" customWidth="1"/>
    <col min="9867" max="9867" width="0.54296875" style="116" customWidth="1"/>
    <col min="9868" max="9868" width="12.54296875" style="116" customWidth="1"/>
    <col min="9869" max="9869" width="0.54296875" style="116" customWidth="1"/>
    <col min="9870" max="9870" width="14.453125" style="116" bestFit="1" customWidth="1"/>
    <col min="9871" max="9871" width="0.54296875" style="116" customWidth="1"/>
    <col min="9872" max="9872" width="15" style="116" customWidth="1"/>
    <col min="9873" max="9873" width="0.54296875" style="116" customWidth="1"/>
    <col min="9874" max="9874" width="19.453125" style="116" bestFit="1" customWidth="1"/>
    <col min="9875" max="9875" width="0.54296875" style="116" customWidth="1"/>
    <col min="9876" max="9876" width="12.54296875" style="116" customWidth="1"/>
    <col min="9877" max="9877" width="0.54296875" style="116" customWidth="1"/>
    <col min="9878" max="9878" width="14.453125" style="116" bestFit="1" customWidth="1"/>
    <col min="9879" max="9879" width="0.54296875" style="116" customWidth="1"/>
    <col min="9880" max="9880" width="14.453125" style="116" customWidth="1"/>
    <col min="9881" max="9919" width="18.54296875" style="116" customWidth="1"/>
    <col min="9920" max="10115" width="18.54296875" style="116"/>
    <col min="10116" max="10116" width="1.54296875" style="116" customWidth="1"/>
    <col min="10117" max="10117" width="32.453125" style="116" customWidth="1"/>
    <col min="10118" max="10118" width="6.54296875" style="116" customWidth="1"/>
    <col min="10119" max="10119" width="0.54296875" style="116" customWidth="1"/>
    <col min="10120" max="10120" width="12.54296875" style="116" customWidth="1"/>
    <col min="10121" max="10121" width="0.54296875" style="116" customWidth="1"/>
    <col min="10122" max="10122" width="14.453125" style="116" bestFit="1" customWidth="1"/>
    <col min="10123" max="10123" width="0.54296875" style="116" customWidth="1"/>
    <col min="10124" max="10124" width="12.54296875" style="116" customWidth="1"/>
    <col min="10125" max="10125" width="0.54296875" style="116" customWidth="1"/>
    <col min="10126" max="10126" width="14.453125" style="116" bestFit="1" customWidth="1"/>
    <col min="10127" max="10127" width="0.54296875" style="116" customWidth="1"/>
    <col min="10128" max="10128" width="15" style="116" customWidth="1"/>
    <col min="10129" max="10129" width="0.54296875" style="116" customWidth="1"/>
    <col min="10130" max="10130" width="19.453125" style="116" bestFit="1" customWidth="1"/>
    <col min="10131" max="10131" width="0.54296875" style="116" customWidth="1"/>
    <col min="10132" max="10132" width="12.54296875" style="116" customWidth="1"/>
    <col min="10133" max="10133" width="0.54296875" style="116" customWidth="1"/>
    <col min="10134" max="10134" width="14.453125" style="116" bestFit="1" customWidth="1"/>
    <col min="10135" max="10135" width="0.54296875" style="116" customWidth="1"/>
    <col min="10136" max="10136" width="14.453125" style="116" customWidth="1"/>
    <col min="10137" max="10175" width="18.54296875" style="116" customWidth="1"/>
    <col min="10176" max="10371" width="18.54296875" style="116"/>
    <col min="10372" max="10372" width="1.54296875" style="116" customWidth="1"/>
    <col min="10373" max="10373" width="32.453125" style="116" customWidth="1"/>
    <col min="10374" max="10374" width="6.54296875" style="116" customWidth="1"/>
    <col min="10375" max="10375" width="0.54296875" style="116" customWidth="1"/>
    <col min="10376" max="10376" width="12.54296875" style="116" customWidth="1"/>
    <col min="10377" max="10377" width="0.54296875" style="116" customWidth="1"/>
    <col min="10378" max="10378" width="14.453125" style="116" bestFit="1" customWidth="1"/>
    <col min="10379" max="10379" width="0.54296875" style="116" customWidth="1"/>
    <col min="10380" max="10380" width="12.54296875" style="116" customWidth="1"/>
    <col min="10381" max="10381" width="0.54296875" style="116" customWidth="1"/>
    <col min="10382" max="10382" width="14.453125" style="116" bestFit="1" customWidth="1"/>
    <col min="10383" max="10383" width="0.54296875" style="116" customWidth="1"/>
    <col min="10384" max="10384" width="15" style="116" customWidth="1"/>
    <col min="10385" max="10385" width="0.54296875" style="116" customWidth="1"/>
    <col min="10386" max="10386" width="19.453125" style="116" bestFit="1" customWidth="1"/>
    <col min="10387" max="10387" width="0.54296875" style="116" customWidth="1"/>
    <col min="10388" max="10388" width="12.54296875" style="116" customWidth="1"/>
    <col min="10389" max="10389" width="0.54296875" style="116" customWidth="1"/>
    <col min="10390" max="10390" width="14.453125" style="116" bestFit="1" customWidth="1"/>
    <col min="10391" max="10391" width="0.54296875" style="116" customWidth="1"/>
    <col min="10392" max="10392" width="14.453125" style="116" customWidth="1"/>
    <col min="10393" max="10431" width="18.54296875" style="116" customWidth="1"/>
    <col min="10432" max="10627" width="18.54296875" style="116"/>
    <col min="10628" max="10628" width="1.54296875" style="116" customWidth="1"/>
    <col min="10629" max="10629" width="32.453125" style="116" customWidth="1"/>
    <col min="10630" max="10630" width="6.54296875" style="116" customWidth="1"/>
    <col min="10631" max="10631" width="0.54296875" style="116" customWidth="1"/>
    <col min="10632" max="10632" width="12.54296875" style="116" customWidth="1"/>
    <col min="10633" max="10633" width="0.54296875" style="116" customWidth="1"/>
    <col min="10634" max="10634" width="14.453125" style="116" bestFit="1" customWidth="1"/>
    <col min="10635" max="10635" width="0.54296875" style="116" customWidth="1"/>
    <col min="10636" max="10636" width="12.54296875" style="116" customWidth="1"/>
    <col min="10637" max="10637" width="0.54296875" style="116" customWidth="1"/>
    <col min="10638" max="10638" width="14.453125" style="116" bestFit="1" customWidth="1"/>
    <col min="10639" max="10639" width="0.54296875" style="116" customWidth="1"/>
    <col min="10640" max="10640" width="15" style="116" customWidth="1"/>
    <col min="10641" max="10641" width="0.54296875" style="116" customWidth="1"/>
    <col min="10642" max="10642" width="19.453125" style="116" bestFit="1" customWidth="1"/>
    <col min="10643" max="10643" width="0.54296875" style="116" customWidth="1"/>
    <col min="10644" max="10644" width="12.54296875" style="116" customWidth="1"/>
    <col min="10645" max="10645" width="0.54296875" style="116" customWidth="1"/>
    <col min="10646" max="10646" width="14.453125" style="116" bestFit="1" customWidth="1"/>
    <col min="10647" max="10647" width="0.54296875" style="116" customWidth="1"/>
    <col min="10648" max="10648" width="14.453125" style="116" customWidth="1"/>
    <col min="10649" max="10687" width="18.54296875" style="116" customWidth="1"/>
    <col min="10688" max="10883" width="18.54296875" style="116"/>
    <col min="10884" max="10884" width="1.54296875" style="116" customWidth="1"/>
    <col min="10885" max="10885" width="32.453125" style="116" customWidth="1"/>
    <col min="10886" max="10886" width="6.54296875" style="116" customWidth="1"/>
    <col min="10887" max="10887" width="0.54296875" style="116" customWidth="1"/>
    <col min="10888" max="10888" width="12.54296875" style="116" customWidth="1"/>
    <col min="10889" max="10889" width="0.54296875" style="116" customWidth="1"/>
    <col min="10890" max="10890" width="14.453125" style="116" bestFit="1" customWidth="1"/>
    <col min="10891" max="10891" width="0.54296875" style="116" customWidth="1"/>
    <col min="10892" max="10892" width="12.54296875" style="116" customWidth="1"/>
    <col min="10893" max="10893" width="0.54296875" style="116" customWidth="1"/>
    <col min="10894" max="10894" width="14.453125" style="116" bestFit="1" customWidth="1"/>
    <col min="10895" max="10895" width="0.54296875" style="116" customWidth="1"/>
    <col min="10896" max="10896" width="15" style="116" customWidth="1"/>
    <col min="10897" max="10897" width="0.54296875" style="116" customWidth="1"/>
    <col min="10898" max="10898" width="19.453125" style="116" bestFit="1" customWidth="1"/>
    <col min="10899" max="10899" width="0.54296875" style="116" customWidth="1"/>
    <col min="10900" max="10900" width="12.54296875" style="116" customWidth="1"/>
    <col min="10901" max="10901" width="0.54296875" style="116" customWidth="1"/>
    <col min="10902" max="10902" width="14.453125" style="116" bestFit="1" customWidth="1"/>
    <col min="10903" max="10903" width="0.54296875" style="116" customWidth="1"/>
    <col min="10904" max="10904" width="14.453125" style="116" customWidth="1"/>
    <col min="10905" max="10943" width="18.54296875" style="116" customWidth="1"/>
    <col min="10944" max="11139" width="18.54296875" style="116"/>
    <col min="11140" max="11140" width="1.54296875" style="116" customWidth="1"/>
    <col min="11141" max="11141" width="32.453125" style="116" customWidth="1"/>
    <col min="11142" max="11142" width="6.54296875" style="116" customWidth="1"/>
    <col min="11143" max="11143" width="0.54296875" style="116" customWidth="1"/>
    <col min="11144" max="11144" width="12.54296875" style="116" customWidth="1"/>
    <col min="11145" max="11145" width="0.54296875" style="116" customWidth="1"/>
    <col min="11146" max="11146" width="14.453125" style="116" bestFit="1" customWidth="1"/>
    <col min="11147" max="11147" width="0.54296875" style="116" customWidth="1"/>
    <col min="11148" max="11148" width="12.54296875" style="116" customWidth="1"/>
    <col min="11149" max="11149" width="0.54296875" style="116" customWidth="1"/>
    <col min="11150" max="11150" width="14.453125" style="116" bestFit="1" customWidth="1"/>
    <col min="11151" max="11151" width="0.54296875" style="116" customWidth="1"/>
    <col min="11152" max="11152" width="15" style="116" customWidth="1"/>
    <col min="11153" max="11153" width="0.54296875" style="116" customWidth="1"/>
    <col min="11154" max="11154" width="19.453125" style="116" bestFit="1" customWidth="1"/>
    <col min="11155" max="11155" width="0.54296875" style="116" customWidth="1"/>
    <col min="11156" max="11156" width="12.54296875" style="116" customWidth="1"/>
    <col min="11157" max="11157" width="0.54296875" style="116" customWidth="1"/>
    <col min="11158" max="11158" width="14.453125" style="116" bestFit="1" customWidth="1"/>
    <col min="11159" max="11159" width="0.54296875" style="116" customWidth="1"/>
    <col min="11160" max="11160" width="14.453125" style="116" customWidth="1"/>
    <col min="11161" max="11199" width="18.54296875" style="116" customWidth="1"/>
    <col min="11200" max="11395" width="18.54296875" style="116"/>
    <col min="11396" max="11396" width="1.54296875" style="116" customWidth="1"/>
    <col min="11397" max="11397" width="32.453125" style="116" customWidth="1"/>
    <col min="11398" max="11398" width="6.54296875" style="116" customWidth="1"/>
    <col min="11399" max="11399" width="0.54296875" style="116" customWidth="1"/>
    <col min="11400" max="11400" width="12.54296875" style="116" customWidth="1"/>
    <col min="11401" max="11401" width="0.54296875" style="116" customWidth="1"/>
    <col min="11402" max="11402" width="14.453125" style="116" bestFit="1" customWidth="1"/>
    <col min="11403" max="11403" width="0.54296875" style="116" customWidth="1"/>
    <col min="11404" max="11404" width="12.54296875" style="116" customWidth="1"/>
    <col min="11405" max="11405" width="0.54296875" style="116" customWidth="1"/>
    <col min="11406" max="11406" width="14.453125" style="116" bestFit="1" customWidth="1"/>
    <col min="11407" max="11407" width="0.54296875" style="116" customWidth="1"/>
    <col min="11408" max="11408" width="15" style="116" customWidth="1"/>
    <col min="11409" max="11409" width="0.54296875" style="116" customWidth="1"/>
    <col min="11410" max="11410" width="19.453125" style="116" bestFit="1" customWidth="1"/>
    <col min="11411" max="11411" width="0.54296875" style="116" customWidth="1"/>
    <col min="11412" max="11412" width="12.54296875" style="116" customWidth="1"/>
    <col min="11413" max="11413" width="0.54296875" style="116" customWidth="1"/>
    <col min="11414" max="11414" width="14.453125" style="116" bestFit="1" customWidth="1"/>
    <col min="11415" max="11415" width="0.54296875" style="116" customWidth="1"/>
    <col min="11416" max="11416" width="14.453125" style="116" customWidth="1"/>
    <col min="11417" max="11455" width="18.54296875" style="116" customWidth="1"/>
    <col min="11456" max="11651" width="18.54296875" style="116"/>
    <col min="11652" max="11652" width="1.54296875" style="116" customWidth="1"/>
    <col min="11653" max="11653" width="32.453125" style="116" customWidth="1"/>
    <col min="11654" max="11654" width="6.54296875" style="116" customWidth="1"/>
    <col min="11655" max="11655" width="0.54296875" style="116" customWidth="1"/>
    <col min="11656" max="11656" width="12.54296875" style="116" customWidth="1"/>
    <col min="11657" max="11657" width="0.54296875" style="116" customWidth="1"/>
    <col min="11658" max="11658" width="14.453125" style="116" bestFit="1" customWidth="1"/>
    <col min="11659" max="11659" width="0.54296875" style="116" customWidth="1"/>
    <col min="11660" max="11660" width="12.54296875" style="116" customWidth="1"/>
    <col min="11661" max="11661" width="0.54296875" style="116" customWidth="1"/>
    <col min="11662" max="11662" width="14.453125" style="116" bestFit="1" customWidth="1"/>
    <col min="11663" max="11663" width="0.54296875" style="116" customWidth="1"/>
    <col min="11664" max="11664" width="15" style="116" customWidth="1"/>
    <col min="11665" max="11665" width="0.54296875" style="116" customWidth="1"/>
    <col min="11666" max="11666" width="19.453125" style="116" bestFit="1" customWidth="1"/>
    <col min="11667" max="11667" width="0.54296875" style="116" customWidth="1"/>
    <col min="11668" max="11668" width="12.54296875" style="116" customWidth="1"/>
    <col min="11669" max="11669" width="0.54296875" style="116" customWidth="1"/>
    <col min="11670" max="11670" width="14.453125" style="116" bestFit="1" customWidth="1"/>
    <col min="11671" max="11671" width="0.54296875" style="116" customWidth="1"/>
    <col min="11672" max="11672" width="14.453125" style="116" customWidth="1"/>
    <col min="11673" max="11711" width="18.54296875" style="116" customWidth="1"/>
    <col min="11712" max="11907" width="18.54296875" style="116"/>
    <col min="11908" max="11908" width="1.54296875" style="116" customWidth="1"/>
    <col min="11909" max="11909" width="32.453125" style="116" customWidth="1"/>
    <col min="11910" max="11910" width="6.54296875" style="116" customWidth="1"/>
    <col min="11911" max="11911" width="0.54296875" style="116" customWidth="1"/>
    <col min="11912" max="11912" width="12.54296875" style="116" customWidth="1"/>
    <col min="11913" max="11913" width="0.54296875" style="116" customWidth="1"/>
    <col min="11914" max="11914" width="14.453125" style="116" bestFit="1" customWidth="1"/>
    <col min="11915" max="11915" width="0.54296875" style="116" customWidth="1"/>
    <col min="11916" max="11916" width="12.54296875" style="116" customWidth="1"/>
    <col min="11917" max="11917" width="0.54296875" style="116" customWidth="1"/>
    <col min="11918" max="11918" width="14.453125" style="116" bestFit="1" customWidth="1"/>
    <col min="11919" max="11919" width="0.54296875" style="116" customWidth="1"/>
    <col min="11920" max="11920" width="15" style="116" customWidth="1"/>
    <col min="11921" max="11921" width="0.54296875" style="116" customWidth="1"/>
    <col min="11922" max="11922" width="19.453125" style="116" bestFit="1" customWidth="1"/>
    <col min="11923" max="11923" width="0.54296875" style="116" customWidth="1"/>
    <col min="11924" max="11924" width="12.54296875" style="116" customWidth="1"/>
    <col min="11925" max="11925" width="0.54296875" style="116" customWidth="1"/>
    <col min="11926" max="11926" width="14.453125" style="116" bestFit="1" customWidth="1"/>
    <col min="11927" max="11927" width="0.54296875" style="116" customWidth="1"/>
    <col min="11928" max="11928" width="14.453125" style="116" customWidth="1"/>
    <col min="11929" max="11967" width="18.54296875" style="116" customWidth="1"/>
    <col min="11968" max="12163" width="18.54296875" style="116"/>
    <col min="12164" max="12164" width="1.54296875" style="116" customWidth="1"/>
    <col min="12165" max="12165" width="32.453125" style="116" customWidth="1"/>
    <col min="12166" max="12166" width="6.54296875" style="116" customWidth="1"/>
    <col min="12167" max="12167" width="0.54296875" style="116" customWidth="1"/>
    <col min="12168" max="12168" width="12.54296875" style="116" customWidth="1"/>
    <col min="12169" max="12169" width="0.54296875" style="116" customWidth="1"/>
    <col min="12170" max="12170" width="14.453125" style="116" bestFit="1" customWidth="1"/>
    <col min="12171" max="12171" width="0.54296875" style="116" customWidth="1"/>
    <col min="12172" max="12172" width="12.54296875" style="116" customWidth="1"/>
    <col min="12173" max="12173" width="0.54296875" style="116" customWidth="1"/>
    <col min="12174" max="12174" width="14.453125" style="116" bestFit="1" customWidth="1"/>
    <col min="12175" max="12175" width="0.54296875" style="116" customWidth="1"/>
    <col min="12176" max="12176" width="15" style="116" customWidth="1"/>
    <col min="12177" max="12177" width="0.54296875" style="116" customWidth="1"/>
    <col min="12178" max="12178" width="19.453125" style="116" bestFit="1" customWidth="1"/>
    <col min="12179" max="12179" width="0.54296875" style="116" customWidth="1"/>
    <col min="12180" max="12180" width="12.54296875" style="116" customWidth="1"/>
    <col min="12181" max="12181" width="0.54296875" style="116" customWidth="1"/>
    <col min="12182" max="12182" width="14.453125" style="116" bestFit="1" customWidth="1"/>
    <col min="12183" max="12183" width="0.54296875" style="116" customWidth="1"/>
    <col min="12184" max="12184" width="14.453125" style="116" customWidth="1"/>
    <col min="12185" max="12223" width="18.54296875" style="116" customWidth="1"/>
    <col min="12224" max="12419" width="18.54296875" style="116"/>
    <col min="12420" max="12420" width="1.54296875" style="116" customWidth="1"/>
    <col min="12421" max="12421" width="32.453125" style="116" customWidth="1"/>
    <col min="12422" max="12422" width="6.54296875" style="116" customWidth="1"/>
    <col min="12423" max="12423" width="0.54296875" style="116" customWidth="1"/>
    <col min="12424" max="12424" width="12.54296875" style="116" customWidth="1"/>
    <col min="12425" max="12425" width="0.54296875" style="116" customWidth="1"/>
    <col min="12426" max="12426" width="14.453125" style="116" bestFit="1" customWidth="1"/>
    <col min="12427" max="12427" width="0.54296875" style="116" customWidth="1"/>
    <col min="12428" max="12428" width="12.54296875" style="116" customWidth="1"/>
    <col min="12429" max="12429" width="0.54296875" style="116" customWidth="1"/>
    <col min="12430" max="12430" width="14.453125" style="116" bestFit="1" customWidth="1"/>
    <col min="12431" max="12431" width="0.54296875" style="116" customWidth="1"/>
    <col min="12432" max="12432" width="15" style="116" customWidth="1"/>
    <col min="12433" max="12433" width="0.54296875" style="116" customWidth="1"/>
    <col min="12434" max="12434" width="19.453125" style="116" bestFit="1" customWidth="1"/>
    <col min="12435" max="12435" width="0.54296875" style="116" customWidth="1"/>
    <col min="12436" max="12436" width="12.54296875" style="116" customWidth="1"/>
    <col min="12437" max="12437" width="0.54296875" style="116" customWidth="1"/>
    <col min="12438" max="12438" width="14.453125" style="116" bestFit="1" customWidth="1"/>
    <col min="12439" max="12439" width="0.54296875" style="116" customWidth="1"/>
    <col min="12440" max="12440" width="14.453125" style="116" customWidth="1"/>
    <col min="12441" max="12479" width="18.54296875" style="116" customWidth="1"/>
    <col min="12480" max="12675" width="18.54296875" style="116"/>
    <col min="12676" max="12676" width="1.54296875" style="116" customWidth="1"/>
    <col min="12677" max="12677" width="32.453125" style="116" customWidth="1"/>
    <col min="12678" max="12678" width="6.54296875" style="116" customWidth="1"/>
    <col min="12679" max="12679" width="0.54296875" style="116" customWidth="1"/>
    <col min="12680" max="12680" width="12.54296875" style="116" customWidth="1"/>
    <col min="12681" max="12681" width="0.54296875" style="116" customWidth="1"/>
    <col min="12682" max="12682" width="14.453125" style="116" bestFit="1" customWidth="1"/>
    <col min="12683" max="12683" width="0.54296875" style="116" customWidth="1"/>
    <col min="12684" max="12684" width="12.54296875" style="116" customWidth="1"/>
    <col min="12685" max="12685" width="0.54296875" style="116" customWidth="1"/>
    <col min="12686" max="12686" width="14.453125" style="116" bestFit="1" customWidth="1"/>
    <col min="12687" max="12687" width="0.54296875" style="116" customWidth="1"/>
    <col min="12688" max="12688" width="15" style="116" customWidth="1"/>
    <col min="12689" max="12689" width="0.54296875" style="116" customWidth="1"/>
    <col min="12690" max="12690" width="19.453125" style="116" bestFit="1" customWidth="1"/>
    <col min="12691" max="12691" width="0.54296875" style="116" customWidth="1"/>
    <col min="12692" max="12692" width="12.54296875" style="116" customWidth="1"/>
    <col min="12693" max="12693" width="0.54296875" style="116" customWidth="1"/>
    <col min="12694" max="12694" width="14.453125" style="116" bestFit="1" customWidth="1"/>
    <col min="12695" max="12695" width="0.54296875" style="116" customWidth="1"/>
    <col min="12696" max="12696" width="14.453125" style="116" customWidth="1"/>
    <col min="12697" max="12735" width="18.54296875" style="116" customWidth="1"/>
    <col min="12736" max="16384" width="18.54296875" style="116"/>
  </cols>
  <sheetData>
    <row r="1" spans="1:27" ht="16.5" customHeight="1" x14ac:dyDescent="0.35">
      <c r="A1" s="1" t="s">
        <v>0</v>
      </c>
      <c r="E1" s="86"/>
      <c r="F1" s="86"/>
      <c r="G1" s="86"/>
      <c r="H1" s="87"/>
      <c r="I1" s="86"/>
      <c r="J1" s="87"/>
      <c r="K1" s="86"/>
      <c r="L1" s="87"/>
      <c r="M1" s="86"/>
      <c r="N1" s="87"/>
      <c r="O1" s="86"/>
      <c r="P1" s="87"/>
      <c r="Q1" s="86"/>
      <c r="R1" s="87"/>
      <c r="S1" s="86"/>
      <c r="T1" s="87"/>
      <c r="U1" s="86"/>
      <c r="V1" s="87"/>
      <c r="W1" s="86"/>
      <c r="X1" s="87"/>
      <c r="Y1" s="86"/>
      <c r="Z1" s="87"/>
      <c r="AA1" s="86"/>
    </row>
    <row r="2" spans="1:27" ht="16.5" customHeight="1" x14ac:dyDescent="0.35">
      <c r="A2" s="118" t="str">
        <f>'11'!A2</f>
        <v>Statement of Changes in Equity (Unaudited)</v>
      </c>
      <c r="C2" s="119"/>
      <c r="D2" s="119"/>
      <c r="E2" s="120"/>
      <c r="F2" s="120"/>
      <c r="G2" s="120"/>
      <c r="H2" s="120"/>
      <c r="I2" s="121"/>
      <c r="J2" s="120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</row>
    <row r="3" spans="1:27" ht="16.5" customHeight="1" x14ac:dyDescent="0.35">
      <c r="A3" s="122" t="str">
        <f>'11'!A3</f>
        <v>For the nine-month period ended 30 September 2025</v>
      </c>
      <c r="B3" s="123"/>
      <c r="C3" s="119"/>
      <c r="D3" s="119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</row>
    <row r="4" spans="1:27" ht="16.5" customHeight="1" x14ac:dyDescent="0.35">
      <c r="A4" s="125"/>
      <c r="C4" s="126"/>
      <c r="D4" s="126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</row>
    <row r="5" spans="1:27" ht="16.5" customHeight="1" x14ac:dyDescent="0.35">
      <c r="A5" s="125"/>
      <c r="C5" s="128"/>
      <c r="D5" s="128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6.5" customHeight="1" x14ac:dyDescent="0.35">
      <c r="A6" s="125"/>
      <c r="C6" s="128"/>
      <c r="D6" s="128"/>
      <c r="E6" s="174" t="s">
        <v>214</v>
      </c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</row>
    <row r="7" spans="1:27" ht="16.5" customHeight="1" x14ac:dyDescent="0.35">
      <c r="A7" s="125"/>
      <c r="C7" s="128"/>
      <c r="D7" s="128"/>
      <c r="E7" s="12"/>
      <c r="F7" s="12"/>
      <c r="G7" s="12"/>
      <c r="H7" s="12"/>
      <c r="I7" s="12"/>
      <c r="J7" s="12"/>
      <c r="K7" s="130"/>
      <c r="L7" s="130"/>
      <c r="M7" s="172" t="s">
        <v>85</v>
      </c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2"/>
      <c r="Y7" s="12"/>
      <c r="Z7" s="12"/>
      <c r="AA7" s="12"/>
    </row>
    <row r="8" spans="1:27" ht="16.5" customHeight="1" x14ac:dyDescent="0.35">
      <c r="A8" s="125"/>
      <c r="C8" s="128"/>
      <c r="D8" s="128"/>
      <c r="E8" s="12"/>
      <c r="F8" s="12"/>
      <c r="G8" s="12"/>
      <c r="H8" s="12"/>
      <c r="I8" s="12"/>
      <c r="J8" s="12"/>
      <c r="K8" s="74"/>
      <c r="L8" s="100"/>
      <c r="M8" s="97"/>
      <c r="N8" s="12"/>
      <c r="O8" s="172" t="s">
        <v>133</v>
      </c>
      <c r="P8" s="172"/>
      <c r="Q8" s="172"/>
      <c r="R8" s="172"/>
      <c r="S8" s="172"/>
      <c r="T8" s="172"/>
      <c r="U8" s="172"/>
      <c r="V8" s="130"/>
      <c r="W8" s="130"/>
      <c r="X8" s="12"/>
      <c r="Y8" s="12"/>
      <c r="Z8" s="12"/>
      <c r="AA8" s="12"/>
    </row>
    <row r="9" spans="1:27" ht="16.5" customHeight="1" x14ac:dyDescent="0.35">
      <c r="A9" s="125"/>
      <c r="C9" s="128"/>
      <c r="D9" s="128"/>
      <c r="E9" s="12"/>
      <c r="F9" s="12"/>
      <c r="G9" s="12"/>
      <c r="H9" s="12"/>
      <c r="I9" s="12"/>
      <c r="J9" s="12"/>
      <c r="K9" s="74"/>
      <c r="L9" s="100"/>
      <c r="M9" s="97"/>
      <c r="N9" s="12"/>
      <c r="O9" s="100" t="s">
        <v>145</v>
      </c>
      <c r="P9" s="98"/>
      <c r="Q9" s="98"/>
      <c r="R9" s="98"/>
      <c r="S9" s="98"/>
      <c r="T9" s="98"/>
      <c r="U9" s="98"/>
      <c r="V9" s="98"/>
      <c r="W9" s="98"/>
      <c r="X9" s="12"/>
      <c r="Y9" s="12"/>
      <c r="Z9" s="12"/>
      <c r="AA9" s="12"/>
    </row>
    <row r="10" spans="1:27" ht="16.5" customHeight="1" x14ac:dyDescent="0.35">
      <c r="A10" s="125"/>
      <c r="C10" s="128"/>
      <c r="D10" s="128"/>
      <c r="E10" s="12"/>
      <c r="F10" s="12"/>
      <c r="G10" s="12"/>
      <c r="H10" s="12"/>
      <c r="I10" s="12"/>
      <c r="J10" s="12"/>
      <c r="K10" s="12"/>
      <c r="L10" s="12"/>
      <c r="M10" s="131" t="s">
        <v>215</v>
      </c>
      <c r="N10" s="12"/>
      <c r="O10" s="102" t="s">
        <v>149</v>
      </c>
      <c r="P10" s="12"/>
      <c r="Q10" s="12"/>
      <c r="R10" s="12"/>
      <c r="S10" s="12"/>
      <c r="T10" s="12"/>
      <c r="U10" s="73"/>
      <c r="V10" s="12"/>
      <c r="W10" s="102" t="s">
        <v>86</v>
      </c>
      <c r="X10" s="12"/>
      <c r="Y10" s="43"/>
      <c r="Z10" s="12"/>
      <c r="AA10" s="43"/>
    </row>
    <row r="11" spans="1:27" s="128" customFormat="1" ht="16.5" customHeight="1" x14ac:dyDescent="0.35">
      <c r="B11" s="128" t="s">
        <v>216</v>
      </c>
      <c r="C11" s="132"/>
      <c r="D11" s="132"/>
      <c r="E11" s="120" t="s">
        <v>150</v>
      </c>
      <c r="F11" s="133"/>
      <c r="G11" s="100"/>
      <c r="H11" s="133"/>
      <c r="I11" s="131"/>
      <c r="J11" s="120"/>
      <c r="K11" s="131" t="s">
        <v>84</v>
      </c>
      <c r="L11" s="131"/>
      <c r="M11" s="134" t="s">
        <v>217</v>
      </c>
      <c r="N11" s="131"/>
      <c r="O11" s="102" t="s">
        <v>156</v>
      </c>
      <c r="P11" s="131"/>
      <c r="Q11" s="131" t="s">
        <v>14</v>
      </c>
      <c r="R11" s="131"/>
      <c r="S11" s="131"/>
      <c r="T11" s="131"/>
      <c r="U11" s="102" t="s">
        <v>157</v>
      </c>
      <c r="V11" s="131"/>
      <c r="W11" s="102" t="s">
        <v>158</v>
      </c>
      <c r="X11" s="131"/>
      <c r="Y11" s="102"/>
      <c r="Z11" s="131"/>
      <c r="AA11" s="102"/>
    </row>
    <row r="12" spans="1:27" s="128" customFormat="1" ht="16.5" customHeight="1" x14ac:dyDescent="0.35">
      <c r="C12" s="132"/>
      <c r="D12" s="132"/>
      <c r="E12" s="120" t="s">
        <v>161</v>
      </c>
      <c r="F12" s="133"/>
      <c r="G12" s="102" t="s">
        <v>146</v>
      </c>
      <c r="H12" s="133"/>
      <c r="I12" s="131" t="s">
        <v>164</v>
      </c>
      <c r="J12" s="120"/>
      <c r="K12" s="100" t="s">
        <v>165</v>
      </c>
      <c r="L12" s="131"/>
      <c r="M12" s="134" t="s">
        <v>218</v>
      </c>
      <c r="N12" s="131"/>
      <c r="O12" s="102" t="s">
        <v>169</v>
      </c>
      <c r="P12" s="131"/>
      <c r="Q12" s="102" t="s">
        <v>170</v>
      </c>
      <c r="R12" s="131"/>
      <c r="S12" s="102" t="s">
        <v>171</v>
      </c>
      <c r="T12" s="131"/>
      <c r="U12" s="102" t="s">
        <v>172</v>
      </c>
      <c r="V12" s="131"/>
      <c r="W12" s="102" t="s">
        <v>174</v>
      </c>
      <c r="X12" s="131"/>
      <c r="Y12" s="102" t="s">
        <v>175</v>
      </c>
      <c r="Z12" s="131"/>
      <c r="AA12" s="102" t="s">
        <v>86</v>
      </c>
    </row>
    <row r="13" spans="1:27" s="128" customFormat="1" ht="16.5" customHeight="1" x14ac:dyDescent="0.35">
      <c r="C13" s="113" t="s">
        <v>65</v>
      </c>
      <c r="D13" s="132"/>
      <c r="E13" s="124" t="s">
        <v>178</v>
      </c>
      <c r="F13" s="133"/>
      <c r="G13" s="48" t="s">
        <v>151</v>
      </c>
      <c r="H13" s="133"/>
      <c r="I13" s="135" t="s">
        <v>181</v>
      </c>
      <c r="J13" s="120"/>
      <c r="K13" s="136" t="s">
        <v>182</v>
      </c>
      <c r="L13" s="131"/>
      <c r="M13" s="137" t="s">
        <v>219</v>
      </c>
      <c r="N13" s="131"/>
      <c r="O13" s="48" t="s">
        <v>186</v>
      </c>
      <c r="P13" s="131"/>
      <c r="Q13" s="48" t="s">
        <v>187</v>
      </c>
      <c r="R13" s="131"/>
      <c r="S13" s="48" t="s">
        <v>188</v>
      </c>
      <c r="T13" s="131"/>
      <c r="U13" s="138" t="s">
        <v>181</v>
      </c>
      <c r="V13" s="131"/>
      <c r="W13" s="103" t="s">
        <v>190</v>
      </c>
      <c r="X13" s="131"/>
      <c r="Y13" s="103" t="s">
        <v>191</v>
      </c>
      <c r="Z13" s="131"/>
      <c r="AA13" s="103" t="s">
        <v>194</v>
      </c>
    </row>
    <row r="14" spans="1:27" s="128" customFormat="1" ht="16.5" customHeight="1" x14ac:dyDescent="0.35">
      <c r="C14" s="132"/>
      <c r="D14" s="132"/>
      <c r="E14" s="120"/>
      <c r="F14" s="133"/>
      <c r="G14" s="120"/>
      <c r="H14" s="133"/>
      <c r="I14" s="131"/>
      <c r="J14" s="133"/>
      <c r="K14" s="131"/>
      <c r="L14" s="120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</row>
    <row r="15" spans="1:27" s="128" customFormat="1" ht="16.5" customHeight="1" x14ac:dyDescent="0.35">
      <c r="A15" s="118" t="s">
        <v>207</v>
      </c>
      <c r="B15" s="125"/>
      <c r="D15" s="132"/>
      <c r="E15" s="145">
        <v>5669977</v>
      </c>
      <c r="F15" s="145"/>
      <c r="G15" s="145">
        <v>36079319</v>
      </c>
      <c r="H15" s="145"/>
      <c r="I15" s="145">
        <v>599793</v>
      </c>
      <c r="J15" s="145"/>
      <c r="K15" s="145">
        <v>4662166</v>
      </c>
      <c r="L15" s="145"/>
      <c r="M15" s="145">
        <v>-587398</v>
      </c>
      <c r="N15" s="145"/>
      <c r="O15" s="145">
        <v>-1076</v>
      </c>
      <c r="P15" s="145"/>
      <c r="Q15" s="145">
        <v>31367</v>
      </c>
      <c r="R15" s="145"/>
      <c r="S15" s="145">
        <v>-1148813</v>
      </c>
      <c r="T15" s="145"/>
      <c r="U15" s="145">
        <v>-202218</v>
      </c>
      <c r="V15" s="145"/>
      <c r="W15" s="105">
        <f>SUM(M15:U15)</f>
        <v>-1908138</v>
      </c>
      <c r="X15" s="145"/>
      <c r="Y15" s="145">
        <v>31047126</v>
      </c>
      <c r="Z15" s="145"/>
      <c r="AA15" s="105">
        <f>SUM(E15:K15,W15,Y15)</f>
        <v>76150243</v>
      </c>
    </row>
    <row r="16" spans="1:27" ht="8.15" customHeight="1" x14ac:dyDescent="0.35">
      <c r="A16" s="140"/>
      <c r="C16" s="141"/>
      <c r="D16" s="141"/>
      <c r="E16" s="105"/>
      <c r="F16" s="105"/>
      <c r="G16" s="105"/>
      <c r="H16" s="105"/>
      <c r="I16" s="142"/>
      <c r="J16" s="105"/>
      <c r="K16" s="142"/>
      <c r="L16" s="142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</row>
    <row r="17" spans="1:27" ht="16.5" customHeight="1" x14ac:dyDescent="0.35">
      <c r="A17" s="118" t="s">
        <v>196</v>
      </c>
      <c r="C17" s="141"/>
      <c r="D17" s="141"/>
      <c r="E17" s="105"/>
      <c r="F17" s="105"/>
      <c r="G17" s="105"/>
      <c r="H17" s="105"/>
      <c r="I17" s="105"/>
      <c r="J17" s="105"/>
      <c r="K17" s="105"/>
      <c r="L17" s="142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</row>
    <row r="18" spans="1:27" s="125" customFormat="1" ht="16.5" customHeight="1" x14ac:dyDescent="0.35">
      <c r="A18" s="140" t="s">
        <v>202</v>
      </c>
      <c r="B18" s="140"/>
      <c r="C18" s="141">
        <v>18</v>
      </c>
      <c r="D18" s="141"/>
      <c r="E18" s="105">
        <v>0</v>
      </c>
      <c r="F18" s="105"/>
      <c r="G18" s="105">
        <v>0</v>
      </c>
      <c r="H18" s="105"/>
      <c r="I18" s="105">
        <v>0</v>
      </c>
      <c r="J18" s="105"/>
      <c r="K18" s="105">
        <v>-3685268</v>
      </c>
      <c r="L18" s="142"/>
      <c r="M18" s="105">
        <v>0</v>
      </c>
      <c r="N18" s="105"/>
      <c r="O18" s="105">
        <v>0</v>
      </c>
      <c r="P18" s="105"/>
      <c r="Q18" s="105">
        <v>0</v>
      </c>
      <c r="R18" s="105"/>
      <c r="S18" s="105">
        <v>0</v>
      </c>
      <c r="T18" s="105"/>
      <c r="U18" s="105">
        <v>0</v>
      </c>
      <c r="V18" s="105"/>
      <c r="W18" s="105">
        <f>SUM(M18:U18)</f>
        <v>0</v>
      </c>
      <c r="X18" s="105"/>
      <c r="Y18" s="105">
        <v>0</v>
      </c>
      <c r="Z18" s="105"/>
      <c r="AA18" s="105">
        <f>SUM(E18:K18,W18,Y18)</f>
        <v>-3685268</v>
      </c>
    </row>
    <row r="19" spans="1:27" s="125" customFormat="1" ht="16.5" customHeight="1" x14ac:dyDescent="0.35">
      <c r="A19" s="140" t="s">
        <v>203</v>
      </c>
      <c r="B19" s="140"/>
      <c r="C19" s="141"/>
      <c r="D19" s="141"/>
      <c r="E19" s="105">
        <v>0</v>
      </c>
      <c r="F19" s="105"/>
      <c r="G19" s="105">
        <v>0</v>
      </c>
      <c r="H19" s="105"/>
      <c r="I19" s="105">
        <v>0</v>
      </c>
      <c r="J19" s="105"/>
      <c r="K19" s="105">
        <v>-1666769</v>
      </c>
      <c r="L19" s="142"/>
      <c r="M19" s="105">
        <v>0</v>
      </c>
      <c r="N19" s="105"/>
      <c r="O19" s="105">
        <v>0</v>
      </c>
      <c r="P19" s="105"/>
      <c r="Q19" s="105">
        <v>0</v>
      </c>
      <c r="R19" s="105"/>
      <c r="S19" s="105">
        <v>0</v>
      </c>
      <c r="T19" s="105"/>
      <c r="U19" s="105">
        <v>0</v>
      </c>
      <c r="V19" s="105"/>
      <c r="W19" s="105">
        <f>SUM(M19:U19)</f>
        <v>0</v>
      </c>
      <c r="X19" s="105"/>
      <c r="Y19" s="105">
        <v>0</v>
      </c>
      <c r="Z19" s="105"/>
      <c r="AA19" s="105">
        <f>SUM(E19:K19,W19,Y19)</f>
        <v>-1666769</v>
      </c>
    </row>
    <row r="20" spans="1:27" s="125" customFormat="1" ht="16.5" customHeight="1" x14ac:dyDescent="0.35">
      <c r="A20" s="81" t="s">
        <v>220</v>
      </c>
      <c r="B20" s="140"/>
      <c r="C20" s="141"/>
      <c r="D20" s="141"/>
      <c r="E20" s="105"/>
      <c r="F20" s="105"/>
      <c r="G20" s="105"/>
      <c r="H20" s="105"/>
      <c r="I20" s="105"/>
      <c r="J20" s="105"/>
      <c r="K20" s="105"/>
      <c r="L20" s="142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</row>
    <row r="21" spans="1:27" ht="16.5" customHeight="1" x14ac:dyDescent="0.35">
      <c r="A21" s="81"/>
      <c r="B21" s="116" t="s">
        <v>205</v>
      </c>
      <c r="C21" s="141"/>
      <c r="D21" s="141"/>
      <c r="E21" s="110">
        <v>0</v>
      </c>
      <c r="F21" s="105"/>
      <c r="G21" s="110">
        <v>0</v>
      </c>
      <c r="H21" s="105"/>
      <c r="I21" s="110">
        <v>0</v>
      </c>
      <c r="J21" s="105"/>
      <c r="K21" s="110">
        <v>1280740</v>
      </c>
      <c r="L21" s="142"/>
      <c r="M21" s="110">
        <v>0</v>
      </c>
      <c r="N21" s="105"/>
      <c r="O21" s="110">
        <v>-362</v>
      </c>
      <c r="P21" s="105"/>
      <c r="Q21" s="110">
        <v>0</v>
      </c>
      <c r="R21" s="105"/>
      <c r="S21" s="110">
        <v>846979</v>
      </c>
      <c r="T21" s="105"/>
      <c r="U21" s="110">
        <v>-295651</v>
      </c>
      <c r="V21" s="105"/>
      <c r="W21" s="110">
        <f>SUM(M21:U21)</f>
        <v>550966</v>
      </c>
      <c r="X21" s="105"/>
      <c r="Y21" s="110">
        <v>0</v>
      </c>
      <c r="Z21" s="105"/>
      <c r="AA21" s="110">
        <f>SUM(E21:K21,W21,Y21)</f>
        <v>1831706</v>
      </c>
    </row>
    <row r="22" spans="1:27" ht="16.5" customHeight="1" x14ac:dyDescent="0.35">
      <c r="A22" s="140"/>
      <c r="C22" s="141"/>
      <c r="D22" s="141"/>
      <c r="E22" s="139"/>
      <c r="F22" s="139"/>
      <c r="G22" s="139"/>
      <c r="H22" s="139"/>
      <c r="I22" s="139"/>
      <c r="J22" s="139"/>
      <c r="K22" s="139"/>
      <c r="L22" s="139"/>
      <c r="M22" s="143"/>
      <c r="N22" s="129"/>
      <c r="O22" s="139"/>
      <c r="P22" s="129"/>
      <c r="Q22" s="139"/>
      <c r="R22" s="129"/>
      <c r="S22" s="139"/>
      <c r="T22" s="129"/>
      <c r="U22" s="139"/>
      <c r="V22" s="129"/>
      <c r="W22" s="139"/>
      <c r="X22" s="129"/>
      <c r="Y22" s="105"/>
      <c r="Z22" s="129"/>
      <c r="AA22" s="105"/>
    </row>
    <row r="23" spans="1:27" ht="16.5" customHeight="1" thickBot="1" x14ac:dyDescent="0.4">
      <c r="A23" s="118" t="s">
        <v>213</v>
      </c>
      <c r="C23" s="141"/>
      <c r="D23" s="141"/>
      <c r="E23" s="112">
        <f>SUM(E15:E21)</f>
        <v>5669977</v>
      </c>
      <c r="F23" s="105"/>
      <c r="G23" s="112">
        <f>SUM(G15:G21)</f>
        <v>36079319</v>
      </c>
      <c r="H23" s="105"/>
      <c r="I23" s="112">
        <f>SUM(I15:I21)</f>
        <v>599793</v>
      </c>
      <c r="J23" s="105"/>
      <c r="K23" s="112">
        <f>SUM(K15:K21)</f>
        <v>590869</v>
      </c>
      <c r="L23" s="105"/>
      <c r="M23" s="112">
        <f>SUM(M15:M21)</f>
        <v>-587398</v>
      </c>
      <c r="N23" s="139"/>
      <c r="O23" s="112">
        <f>SUM(O15:O21)</f>
        <v>-1438</v>
      </c>
      <c r="P23" s="105"/>
      <c r="Q23" s="112">
        <f>SUM(Q15:Q21)</f>
        <v>31367</v>
      </c>
      <c r="R23" s="105"/>
      <c r="S23" s="112">
        <f>SUM(S15:S21)</f>
        <v>-301834</v>
      </c>
      <c r="T23" s="105"/>
      <c r="U23" s="112">
        <f>SUM(U15:U21)</f>
        <v>-497869</v>
      </c>
      <c r="V23" s="105"/>
      <c r="W23" s="112">
        <f>SUM(W15:W21)</f>
        <v>-1357172</v>
      </c>
      <c r="X23" s="105"/>
      <c r="Y23" s="112">
        <f>SUM(Y15:Y21)</f>
        <v>31047126</v>
      </c>
      <c r="Z23" s="105"/>
      <c r="AA23" s="112">
        <f>SUM(AA15:AA21)</f>
        <v>72629912</v>
      </c>
    </row>
    <row r="24" spans="1:27" ht="16.5" customHeight="1" thickTop="1" x14ac:dyDescent="0.35">
      <c r="A24" s="118"/>
      <c r="C24" s="141"/>
      <c r="D24" s="141"/>
      <c r="E24" s="105"/>
      <c r="F24" s="105"/>
      <c r="G24" s="105"/>
      <c r="H24" s="105"/>
      <c r="I24" s="105"/>
      <c r="J24" s="105"/>
      <c r="K24" s="105"/>
      <c r="L24" s="105"/>
      <c r="M24" s="105"/>
      <c r="N24" s="139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AA24" s="105"/>
    </row>
    <row r="25" spans="1:27" ht="16.5" customHeight="1" x14ac:dyDescent="0.35">
      <c r="A25" s="118"/>
      <c r="C25" s="141"/>
      <c r="D25" s="141"/>
      <c r="E25" s="105"/>
      <c r="F25" s="105"/>
      <c r="G25" s="105"/>
      <c r="H25" s="105"/>
      <c r="I25" s="105"/>
      <c r="J25" s="105"/>
      <c r="K25" s="105"/>
      <c r="L25" s="105"/>
      <c r="M25" s="105"/>
      <c r="N25" s="139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</row>
    <row r="26" spans="1:27" ht="16.5" customHeight="1" x14ac:dyDescent="0.35">
      <c r="A26" s="118"/>
      <c r="C26" s="141"/>
      <c r="D26" s="141"/>
      <c r="E26" s="105"/>
      <c r="F26" s="105"/>
      <c r="G26" s="105"/>
      <c r="H26" s="105"/>
      <c r="I26" s="105"/>
      <c r="J26" s="105"/>
      <c r="K26" s="105"/>
      <c r="L26" s="105"/>
      <c r="M26" s="105"/>
      <c r="N26" s="139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</row>
    <row r="27" spans="1:27" ht="16.5" customHeight="1" x14ac:dyDescent="0.35">
      <c r="A27" s="118"/>
      <c r="C27" s="141"/>
      <c r="D27" s="141"/>
      <c r="E27" s="105"/>
      <c r="F27" s="105"/>
      <c r="G27" s="105"/>
      <c r="H27" s="105"/>
      <c r="I27" s="105"/>
      <c r="J27" s="105"/>
      <c r="K27" s="116"/>
      <c r="L27" s="105"/>
      <c r="M27" s="105"/>
      <c r="N27" s="139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</row>
    <row r="28" spans="1:27" ht="16.5" customHeight="1" x14ac:dyDescent="0.35">
      <c r="A28" s="118"/>
      <c r="C28" s="141"/>
      <c r="D28" s="141"/>
      <c r="E28" s="105"/>
      <c r="F28" s="105"/>
      <c r="G28" s="105"/>
      <c r="H28" s="105"/>
      <c r="I28" s="105"/>
      <c r="J28" s="105"/>
      <c r="K28" s="105"/>
      <c r="L28" s="105"/>
      <c r="M28" s="105"/>
      <c r="N28" s="139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</row>
    <row r="29" spans="1:27" ht="16.5" customHeight="1" x14ac:dyDescent="0.35">
      <c r="A29" s="118"/>
      <c r="C29" s="141"/>
      <c r="D29" s="141"/>
      <c r="E29" s="105"/>
      <c r="F29" s="105"/>
      <c r="G29" s="105"/>
      <c r="H29" s="105"/>
      <c r="I29" s="105"/>
      <c r="J29" s="105"/>
      <c r="K29" s="105"/>
      <c r="L29" s="105"/>
      <c r="M29" s="105"/>
      <c r="N29" s="139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</row>
    <row r="30" spans="1:27" ht="16.5" customHeight="1" x14ac:dyDescent="0.35">
      <c r="A30" s="118"/>
      <c r="C30" s="141"/>
      <c r="D30" s="141"/>
      <c r="E30" s="105"/>
      <c r="F30" s="105"/>
      <c r="G30" s="105"/>
      <c r="H30" s="105"/>
      <c r="I30" s="105"/>
      <c r="J30" s="105"/>
      <c r="K30" s="105"/>
      <c r="L30" s="142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</row>
    <row r="31" spans="1:27" ht="16.5" customHeight="1" x14ac:dyDescent="0.35">
      <c r="A31" s="118"/>
      <c r="C31" s="141"/>
      <c r="D31" s="141"/>
      <c r="E31" s="105"/>
      <c r="F31" s="105"/>
      <c r="G31" s="105"/>
      <c r="H31" s="105"/>
      <c r="I31" s="105"/>
      <c r="J31" s="105"/>
      <c r="K31" s="105"/>
      <c r="L31" s="142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</row>
    <row r="32" spans="1:27" ht="16.5" customHeight="1" x14ac:dyDescent="0.35">
      <c r="A32" s="118"/>
      <c r="C32" s="141"/>
      <c r="D32" s="141"/>
      <c r="E32" s="105"/>
      <c r="F32" s="105"/>
      <c r="G32" s="105"/>
      <c r="H32" s="105"/>
      <c r="I32" s="105"/>
      <c r="J32" s="105"/>
      <c r="K32" s="105"/>
      <c r="L32" s="142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</row>
    <row r="33" spans="1:27" ht="16.5" customHeight="1" x14ac:dyDescent="0.35">
      <c r="A33" s="118"/>
      <c r="C33" s="141"/>
      <c r="D33" s="141"/>
      <c r="E33" s="105"/>
      <c r="F33" s="105"/>
      <c r="G33" s="105"/>
      <c r="H33" s="105"/>
      <c r="I33" s="105"/>
      <c r="J33" s="105"/>
      <c r="K33" s="105"/>
      <c r="L33" s="142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</row>
    <row r="34" spans="1:27" ht="16.5" customHeight="1" x14ac:dyDescent="0.35">
      <c r="A34" s="118"/>
      <c r="C34" s="141"/>
      <c r="D34" s="141"/>
      <c r="E34" s="105"/>
      <c r="F34" s="105"/>
      <c r="G34" s="105"/>
      <c r="H34" s="105"/>
      <c r="I34" s="105"/>
      <c r="J34" s="105"/>
      <c r="K34" s="105"/>
      <c r="L34" s="142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</row>
    <row r="35" spans="1:27" ht="14.25" customHeight="1" x14ac:dyDescent="0.35">
      <c r="A35" s="118"/>
      <c r="C35" s="141"/>
      <c r="D35" s="141"/>
      <c r="E35" s="105"/>
      <c r="F35" s="105"/>
      <c r="G35" s="105"/>
      <c r="H35" s="105"/>
      <c r="I35" s="105"/>
      <c r="J35" s="105"/>
      <c r="K35" s="105"/>
      <c r="L35" s="142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</row>
    <row r="36" spans="1:27" ht="6" customHeight="1" x14ac:dyDescent="0.35">
      <c r="A36" s="118"/>
      <c r="C36" s="141"/>
      <c r="D36" s="141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</row>
    <row r="37" spans="1:27" ht="22.4" customHeight="1" x14ac:dyDescent="0.35">
      <c r="A37" s="123" t="str">
        <f>+'7-8 (9m)'!A54:J54</f>
        <v>The accompanying notes are an integral part of these interim financial information.</v>
      </c>
      <c r="B37" s="123"/>
      <c r="C37" s="123"/>
      <c r="D37" s="123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</row>
  </sheetData>
  <mergeCells count="3">
    <mergeCell ref="E6:AA6"/>
    <mergeCell ref="M7:W7"/>
    <mergeCell ref="O8:U8"/>
  </mergeCells>
  <pageMargins left="0.4" right="0.5" top="0.5" bottom="0.6" header="0.49" footer="0.4"/>
  <pageSetup paperSize="9" scale="85" firstPageNumber="12" orientation="landscape" useFirstPageNumber="1" horizontalDpi="1200" verticalDpi="1200" r:id="rId1"/>
  <headerFooter scaleWithDoc="0">
    <oddFooter>&amp;R&amp;"Cordia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8656D-3978-4031-8620-570CD5E9B33E}">
  <dimension ref="A1:J162"/>
  <sheetViews>
    <sheetView topLeftCell="A84" zoomScale="98" zoomScaleNormal="98" zoomScaleSheetLayoutView="90" zoomScalePageLayoutView="85" workbookViewId="0">
      <selection activeCell="M93" sqref="M93"/>
    </sheetView>
  </sheetViews>
  <sheetFormatPr defaultColWidth="9.453125" defaultRowHeight="16.5" customHeight="1" x14ac:dyDescent="0.7"/>
  <cols>
    <col min="1" max="1" width="48.26953125" style="147" customWidth="1"/>
    <col min="2" max="2" width="5.54296875" style="147" customWidth="1"/>
    <col min="3" max="3" width="0.54296875" style="147" customWidth="1"/>
    <col min="4" max="4" width="11.453125" style="147" customWidth="1"/>
    <col min="5" max="5" width="0.54296875" style="147" customWidth="1"/>
    <col min="6" max="6" width="11.453125" style="147" customWidth="1"/>
    <col min="7" max="7" width="0.54296875" style="147" customWidth="1"/>
    <col min="8" max="8" width="11.453125" style="147" customWidth="1"/>
    <col min="9" max="9" width="0.54296875" style="147" customWidth="1"/>
    <col min="10" max="10" width="11.453125" style="147" customWidth="1"/>
    <col min="11" max="16384" width="9.453125" style="147"/>
  </cols>
  <sheetData>
    <row r="1" spans="1:10" ht="16.5" customHeight="1" x14ac:dyDescent="0.7">
      <c r="A1" s="62" t="s">
        <v>0</v>
      </c>
      <c r="B1" s="73"/>
      <c r="C1" s="69"/>
      <c r="D1" s="45"/>
      <c r="E1" s="45"/>
      <c r="F1" s="45"/>
      <c r="G1" s="45"/>
      <c r="H1" s="146"/>
      <c r="I1" s="45"/>
      <c r="J1" s="146"/>
    </row>
    <row r="2" spans="1:10" ht="16.5" customHeight="1" x14ac:dyDescent="0.7">
      <c r="A2" s="62" t="s">
        <v>221</v>
      </c>
      <c r="B2" s="73"/>
      <c r="C2" s="69"/>
      <c r="D2" s="45"/>
      <c r="E2" s="45"/>
      <c r="F2" s="45"/>
      <c r="G2" s="45"/>
      <c r="H2" s="45"/>
      <c r="I2" s="45"/>
      <c r="J2" s="45"/>
    </row>
    <row r="3" spans="1:10" ht="16.5" customHeight="1" x14ac:dyDescent="0.7">
      <c r="A3" s="46" t="str">
        <f>'12'!A3</f>
        <v>For the nine-month period ended 30 September 2025</v>
      </c>
      <c r="B3" s="148"/>
      <c r="C3" s="149"/>
      <c r="D3" s="48"/>
      <c r="E3" s="48"/>
      <c r="F3" s="48"/>
      <c r="G3" s="48"/>
      <c r="H3" s="48"/>
      <c r="I3" s="48"/>
      <c r="J3" s="48"/>
    </row>
    <row r="4" spans="1:10" ht="16.399999999999999" customHeight="1" x14ac:dyDescent="0.7">
      <c r="A4" s="62"/>
      <c r="B4" s="73"/>
      <c r="C4" s="69"/>
      <c r="D4" s="150"/>
      <c r="E4" s="150"/>
      <c r="F4" s="150"/>
      <c r="G4" s="150"/>
      <c r="H4" s="150"/>
      <c r="I4" s="150"/>
      <c r="J4" s="150"/>
    </row>
    <row r="5" spans="1:10" ht="16.399999999999999" customHeight="1" x14ac:dyDescent="0.7">
      <c r="A5" s="62"/>
      <c r="B5" s="73"/>
      <c r="C5" s="69"/>
      <c r="D5" s="45"/>
      <c r="E5" s="45"/>
      <c r="F5" s="45"/>
      <c r="G5" s="45"/>
      <c r="H5" s="45"/>
      <c r="I5" s="45"/>
      <c r="J5" s="45"/>
    </row>
    <row r="6" spans="1:10" ht="16.399999999999999" customHeight="1" x14ac:dyDescent="0.7">
      <c r="A6" s="71"/>
      <c r="B6" s="77"/>
      <c r="C6" s="77"/>
      <c r="D6" s="175" t="s">
        <v>3</v>
      </c>
      <c r="E6" s="175"/>
      <c r="F6" s="175"/>
      <c r="G6" s="151"/>
      <c r="H6" s="175" t="s">
        <v>4</v>
      </c>
      <c r="I6" s="175"/>
      <c r="J6" s="175"/>
    </row>
    <row r="7" spans="1:10" ht="16.399999999999999" customHeight="1" x14ac:dyDescent="0.7">
      <c r="A7" s="71"/>
      <c r="B7" s="77"/>
      <c r="C7" s="77"/>
      <c r="D7" s="167" t="s">
        <v>5</v>
      </c>
      <c r="E7" s="167"/>
      <c r="F7" s="167"/>
      <c r="G7" s="151"/>
      <c r="H7" s="167" t="s">
        <v>5</v>
      </c>
      <c r="I7" s="167"/>
      <c r="J7" s="167"/>
    </row>
    <row r="8" spans="1:10" ht="16.399999999999999" customHeight="1" x14ac:dyDescent="0.7">
      <c r="A8" s="67"/>
      <c r="B8" s="152"/>
      <c r="C8" s="152"/>
      <c r="D8" s="153" t="s">
        <v>10</v>
      </c>
      <c r="E8" s="153"/>
      <c r="F8" s="153" t="s">
        <v>11</v>
      </c>
      <c r="G8" s="153"/>
      <c r="H8" s="153" t="s">
        <v>10</v>
      </c>
      <c r="I8" s="153"/>
      <c r="J8" s="153" t="s">
        <v>11</v>
      </c>
    </row>
    <row r="9" spans="1:10" ht="16.399999999999999" customHeight="1" x14ac:dyDescent="0.7">
      <c r="A9" s="71"/>
      <c r="B9" s="154" t="s">
        <v>12</v>
      </c>
      <c r="C9" s="73"/>
      <c r="D9" s="48" t="s">
        <v>13</v>
      </c>
      <c r="E9" s="45"/>
      <c r="F9" s="48" t="s">
        <v>13</v>
      </c>
      <c r="G9" s="45"/>
      <c r="H9" s="48" t="s">
        <v>13</v>
      </c>
      <c r="I9" s="45"/>
      <c r="J9" s="48" t="s">
        <v>13</v>
      </c>
    </row>
    <row r="10" spans="1:10" ht="10" customHeight="1" x14ac:dyDescent="0.7">
      <c r="A10" s="71"/>
      <c r="B10" s="155"/>
      <c r="C10" s="73"/>
      <c r="D10" s="43"/>
      <c r="E10" s="45"/>
      <c r="F10" s="43"/>
      <c r="G10" s="45"/>
      <c r="H10" s="43"/>
      <c r="I10" s="45"/>
      <c r="J10" s="43"/>
    </row>
    <row r="11" spans="1:10" ht="16.399999999999999" customHeight="1" x14ac:dyDescent="0.7">
      <c r="A11" s="62" t="s">
        <v>222</v>
      </c>
      <c r="B11" s="77"/>
      <c r="C11" s="77"/>
      <c r="D11" s="56"/>
      <c r="E11" s="56"/>
      <c r="F11" s="56"/>
      <c r="G11" s="56"/>
      <c r="H11" s="56"/>
      <c r="I11" s="56"/>
      <c r="J11" s="56"/>
    </row>
    <row r="12" spans="1:10" ht="16.399999999999999" customHeight="1" x14ac:dyDescent="0.7">
      <c r="A12" s="68" t="s">
        <v>223</v>
      </c>
      <c r="B12" s="77"/>
      <c r="C12" s="77"/>
      <c r="D12" s="56">
        <f>'7-8 (9m)'!D40</f>
        <v>9384910</v>
      </c>
      <c r="E12" s="56"/>
      <c r="F12" s="56">
        <f>'7-8 (9m)'!F40</f>
        <v>7197528</v>
      </c>
      <c r="G12" s="56"/>
      <c r="H12" s="56">
        <f>'7-8 (9m)'!H40</f>
        <v>1208466</v>
      </c>
      <c r="I12" s="56"/>
      <c r="J12" s="56">
        <f>'7-8 (9m)'!J40</f>
        <v>-48856</v>
      </c>
    </row>
    <row r="13" spans="1:10" ht="16.399999999999999" customHeight="1" x14ac:dyDescent="0.7">
      <c r="A13" s="68" t="s">
        <v>224</v>
      </c>
      <c r="B13" s="156"/>
      <c r="C13" s="77"/>
      <c r="D13" s="56"/>
      <c r="E13" s="56"/>
      <c r="F13" s="56"/>
      <c r="G13" s="56"/>
      <c r="H13" s="56"/>
      <c r="I13" s="56"/>
      <c r="J13" s="56"/>
    </row>
    <row r="14" spans="1:10" ht="16.399999999999999" customHeight="1" x14ac:dyDescent="0.7">
      <c r="A14" s="68" t="s">
        <v>225</v>
      </c>
      <c r="B14" s="77"/>
      <c r="C14" s="77"/>
      <c r="D14" s="56">
        <v>16105231</v>
      </c>
      <c r="E14" s="56"/>
      <c r="F14" s="56">
        <v>16229330</v>
      </c>
      <c r="G14" s="56"/>
      <c r="H14" s="56">
        <v>80987</v>
      </c>
      <c r="I14" s="56"/>
      <c r="J14" s="56">
        <v>82246</v>
      </c>
    </row>
    <row r="15" spans="1:10" ht="16.399999999999999" customHeight="1" x14ac:dyDescent="0.7">
      <c r="A15" s="68" t="s">
        <v>226</v>
      </c>
      <c r="B15" s="77">
        <v>14</v>
      </c>
      <c r="C15" s="77"/>
      <c r="D15" s="56">
        <v>328414</v>
      </c>
      <c r="E15" s="56"/>
      <c r="F15" s="56">
        <v>329612</v>
      </c>
      <c r="G15" s="56"/>
      <c r="H15" s="56">
        <v>177297</v>
      </c>
      <c r="I15" s="56"/>
      <c r="J15" s="56">
        <v>187793</v>
      </c>
    </row>
    <row r="16" spans="1:10" ht="16.399999999999999" customHeight="1" x14ac:dyDescent="0.7">
      <c r="A16" s="67" t="s">
        <v>227</v>
      </c>
      <c r="B16" s="77"/>
      <c r="C16" s="77"/>
      <c r="D16" s="56">
        <v>3758</v>
      </c>
      <c r="E16" s="56"/>
      <c r="F16" s="56">
        <v>-262161</v>
      </c>
      <c r="G16" s="56"/>
      <c r="H16" s="56">
        <v>-67</v>
      </c>
      <c r="I16" s="56"/>
      <c r="J16" s="56">
        <v>-89</v>
      </c>
    </row>
    <row r="17" spans="1:10" ht="16.399999999999999" customHeight="1" x14ac:dyDescent="0.7">
      <c r="A17" s="68" t="s">
        <v>228</v>
      </c>
      <c r="B17" s="77"/>
      <c r="C17" s="77"/>
      <c r="D17" s="56">
        <v>-41432</v>
      </c>
      <c r="E17" s="56"/>
      <c r="F17" s="56">
        <v>-5351</v>
      </c>
      <c r="G17" s="56"/>
      <c r="H17" s="56">
        <v>0</v>
      </c>
      <c r="I17" s="56"/>
      <c r="J17" s="56">
        <v>0</v>
      </c>
    </row>
    <row r="18" spans="1:10" ht="16.399999999999999" customHeight="1" x14ac:dyDescent="0.7">
      <c r="A18" s="68" t="s">
        <v>229</v>
      </c>
      <c r="B18" s="77"/>
      <c r="C18" s="77"/>
      <c r="D18" s="56"/>
      <c r="E18" s="56"/>
      <c r="F18" s="56"/>
      <c r="G18" s="56"/>
      <c r="H18" s="56"/>
      <c r="I18" s="56"/>
      <c r="J18" s="56"/>
    </row>
    <row r="19" spans="1:10" ht="16.399999999999999" customHeight="1" x14ac:dyDescent="0.7">
      <c r="A19" s="68" t="s">
        <v>230</v>
      </c>
      <c r="B19" s="77">
        <v>11</v>
      </c>
      <c r="C19" s="77"/>
      <c r="D19" s="56">
        <v>-994045</v>
      </c>
      <c r="E19" s="56"/>
      <c r="F19" s="56">
        <v>-738796</v>
      </c>
      <c r="G19" s="56"/>
      <c r="H19" s="56">
        <v>0</v>
      </c>
      <c r="I19" s="56"/>
      <c r="J19" s="56">
        <v>0</v>
      </c>
    </row>
    <row r="20" spans="1:10" ht="16.399999999999999" customHeight="1" x14ac:dyDescent="0.7">
      <c r="A20" s="68" t="s">
        <v>231</v>
      </c>
      <c r="B20" s="77"/>
      <c r="C20" s="77"/>
      <c r="D20" s="56">
        <v>7046300</v>
      </c>
      <c r="E20" s="56"/>
      <c r="F20" s="56">
        <v>8789027</v>
      </c>
      <c r="G20" s="56"/>
      <c r="H20" s="56">
        <v>2467447</v>
      </c>
      <c r="I20" s="56"/>
      <c r="J20" s="56">
        <v>3845196</v>
      </c>
    </row>
    <row r="21" spans="1:10" ht="16.399999999999999" customHeight="1" x14ac:dyDescent="0.7">
      <c r="A21" s="68" t="s">
        <v>232</v>
      </c>
      <c r="B21" s="77"/>
      <c r="C21" s="77"/>
      <c r="D21" s="56">
        <v>-713445</v>
      </c>
      <c r="E21" s="56"/>
      <c r="F21" s="56">
        <v>-969598</v>
      </c>
      <c r="G21" s="56"/>
      <c r="H21" s="56">
        <v>-4999328</v>
      </c>
      <c r="I21" s="56"/>
      <c r="J21" s="56">
        <v>-5572519</v>
      </c>
    </row>
    <row r="22" spans="1:10" ht="16.399999999999999" customHeight="1" x14ac:dyDescent="0.7">
      <c r="A22" s="68" t="s">
        <v>233</v>
      </c>
      <c r="B22" s="77"/>
      <c r="C22" s="77"/>
      <c r="D22" s="56">
        <v>-514</v>
      </c>
      <c r="E22" s="56"/>
      <c r="F22" s="56">
        <v>-28554</v>
      </c>
      <c r="G22" s="56"/>
      <c r="H22" s="56">
        <v>-139173</v>
      </c>
      <c r="I22" s="56"/>
      <c r="J22" s="56">
        <v>-157677</v>
      </c>
    </row>
    <row r="23" spans="1:10" ht="16.399999999999999" customHeight="1" x14ac:dyDescent="0.7">
      <c r="A23" s="157" t="s">
        <v>234</v>
      </c>
      <c r="B23" s="77"/>
      <c r="C23" s="77"/>
      <c r="D23" s="56">
        <v>-4404888</v>
      </c>
      <c r="E23" s="56"/>
      <c r="F23" s="56">
        <v>1792965</v>
      </c>
      <c r="G23" s="56"/>
      <c r="H23" s="56">
        <v>-2124101</v>
      </c>
      <c r="I23" s="56"/>
      <c r="J23" s="56">
        <v>2804197</v>
      </c>
    </row>
    <row r="24" spans="1:10" ht="16.5" customHeight="1" x14ac:dyDescent="0.7">
      <c r="A24" s="157" t="s">
        <v>235</v>
      </c>
      <c r="B24" s="77"/>
      <c r="C24" s="77"/>
      <c r="D24" s="56">
        <v>-279881</v>
      </c>
      <c r="E24" s="56"/>
      <c r="F24" s="56">
        <v>1742</v>
      </c>
      <c r="G24" s="56"/>
      <c r="H24" s="56">
        <v>0</v>
      </c>
      <c r="I24" s="56"/>
      <c r="J24" s="56">
        <v>0</v>
      </c>
    </row>
    <row r="25" spans="1:10" ht="16.5" customHeight="1" x14ac:dyDescent="0.7">
      <c r="A25" s="157" t="s">
        <v>236</v>
      </c>
      <c r="B25" s="77"/>
      <c r="C25" s="77"/>
      <c r="D25" s="56">
        <v>-28928</v>
      </c>
      <c r="E25" s="56"/>
      <c r="F25" s="56">
        <v>-1738</v>
      </c>
      <c r="G25" s="56"/>
      <c r="H25" s="56">
        <v>0</v>
      </c>
      <c r="I25" s="56"/>
      <c r="J25" s="56">
        <v>0</v>
      </c>
    </row>
    <row r="26" spans="1:10" ht="16.5" customHeight="1" x14ac:dyDescent="0.7">
      <c r="A26" s="68" t="s">
        <v>237</v>
      </c>
      <c r="B26" s="77"/>
      <c r="C26" s="77"/>
      <c r="D26" s="56"/>
      <c r="E26" s="56"/>
      <c r="F26" s="56"/>
      <c r="G26" s="56"/>
      <c r="H26" s="56"/>
      <c r="I26" s="56"/>
      <c r="J26" s="56"/>
    </row>
    <row r="27" spans="1:10" ht="16.5" customHeight="1" x14ac:dyDescent="0.7">
      <c r="A27" s="68" t="s">
        <v>238</v>
      </c>
      <c r="B27" s="77">
        <v>10</v>
      </c>
      <c r="C27" s="77"/>
      <c r="D27" s="56">
        <v>-799099</v>
      </c>
      <c r="E27" s="56"/>
      <c r="F27" s="56">
        <v>-102775</v>
      </c>
      <c r="G27" s="56"/>
      <c r="H27" s="56">
        <v>0</v>
      </c>
      <c r="I27" s="56"/>
      <c r="J27" s="56">
        <v>0</v>
      </c>
    </row>
    <row r="28" spans="1:10" ht="16.399999999999999" customHeight="1" x14ac:dyDescent="0.7">
      <c r="A28" s="157" t="s">
        <v>239</v>
      </c>
      <c r="B28" s="77"/>
      <c r="C28" s="77"/>
      <c r="D28" s="56"/>
      <c r="E28" s="56"/>
      <c r="F28" s="56"/>
      <c r="G28" s="56"/>
      <c r="H28" s="56"/>
      <c r="I28" s="56"/>
      <c r="J28" s="56"/>
    </row>
    <row r="29" spans="1:10" ht="16.399999999999999" customHeight="1" x14ac:dyDescent="0.7">
      <c r="A29" s="68" t="s">
        <v>240</v>
      </c>
      <c r="B29" s="77"/>
      <c r="C29" s="77"/>
      <c r="D29" s="56"/>
      <c r="E29" s="56"/>
      <c r="F29" s="56"/>
      <c r="G29" s="56"/>
      <c r="H29" s="56"/>
      <c r="I29" s="56"/>
      <c r="J29" s="56"/>
    </row>
    <row r="30" spans="1:10" ht="16.399999999999999" customHeight="1" x14ac:dyDescent="0.7">
      <c r="A30" s="68" t="s">
        <v>241</v>
      </c>
      <c r="B30" s="77"/>
      <c r="C30" s="77"/>
      <c r="D30" s="56">
        <v>287358</v>
      </c>
      <c r="E30" s="56"/>
      <c r="F30" s="56">
        <v>465513</v>
      </c>
      <c r="G30" s="56"/>
      <c r="H30" s="56">
        <v>6574</v>
      </c>
      <c r="I30" s="56"/>
      <c r="J30" s="56">
        <v>13</v>
      </c>
    </row>
    <row r="31" spans="1:10" ht="16.399999999999999" customHeight="1" x14ac:dyDescent="0.7">
      <c r="A31" s="68" t="s">
        <v>242</v>
      </c>
      <c r="B31" s="77"/>
      <c r="C31" s="77"/>
      <c r="D31" s="56"/>
      <c r="E31" s="56"/>
      <c r="F31" s="56"/>
      <c r="G31" s="56"/>
      <c r="H31" s="56"/>
      <c r="I31" s="56"/>
      <c r="J31" s="56"/>
    </row>
    <row r="32" spans="1:10" ht="16.399999999999999" customHeight="1" x14ac:dyDescent="0.7">
      <c r="A32" s="68" t="s">
        <v>243</v>
      </c>
      <c r="B32" s="77"/>
      <c r="C32" s="77"/>
      <c r="D32" s="56">
        <v>3612232</v>
      </c>
      <c r="E32" s="56"/>
      <c r="F32" s="56">
        <v>-2728609</v>
      </c>
      <c r="G32" s="56"/>
      <c r="H32" s="56">
        <v>3444226</v>
      </c>
      <c r="I32" s="56"/>
      <c r="J32" s="56">
        <v>-2657391</v>
      </c>
    </row>
    <row r="33" spans="1:10" ht="10" customHeight="1" x14ac:dyDescent="0.7">
      <c r="A33" s="71"/>
      <c r="B33" s="155"/>
      <c r="C33" s="73"/>
      <c r="D33" s="43"/>
      <c r="E33" s="45"/>
      <c r="F33" s="43"/>
      <c r="G33" s="45"/>
      <c r="H33" s="43"/>
      <c r="I33" s="45"/>
      <c r="J33" s="43"/>
    </row>
    <row r="34" spans="1:10" ht="16.399999999999999" customHeight="1" x14ac:dyDescent="0.7">
      <c r="A34" s="62" t="s">
        <v>244</v>
      </c>
      <c r="B34" s="77"/>
      <c r="C34" s="77"/>
      <c r="D34" s="56"/>
      <c r="E34" s="56"/>
      <c r="F34" s="56"/>
      <c r="G34" s="56"/>
      <c r="H34" s="56"/>
      <c r="I34" s="56"/>
      <c r="J34" s="56"/>
    </row>
    <row r="35" spans="1:10" ht="16.399999999999999" customHeight="1" x14ac:dyDescent="0.7">
      <c r="A35" s="68" t="s">
        <v>245</v>
      </c>
      <c r="B35" s="77"/>
      <c r="C35" s="77"/>
      <c r="D35" s="56">
        <v>-4664492</v>
      </c>
      <c r="E35" s="56"/>
      <c r="F35" s="56">
        <v>420999</v>
      </c>
      <c r="G35" s="56"/>
      <c r="H35" s="56">
        <v>301835</v>
      </c>
      <c r="I35" s="56"/>
      <c r="J35" s="56">
        <v>3721811</v>
      </c>
    </row>
    <row r="36" spans="1:10" ht="16.399999999999999" customHeight="1" x14ac:dyDescent="0.7">
      <c r="A36" s="68" t="s">
        <v>246</v>
      </c>
      <c r="B36" s="77"/>
      <c r="C36" s="77"/>
      <c r="D36" s="56">
        <v>-107527</v>
      </c>
      <c r="E36" s="56"/>
      <c r="F36" s="56">
        <v>-79422</v>
      </c>
      <c r="G36" s="56"/>
      <c r="H36" s="56">
        <v>819</v>
      </c>
      <c r="I36" s="56"/>
      <c r="J36" s="56">
        <v>-38</v>
      </c>
    </row>
    <row r="37" spans="1:10" ht="16.399999999999999" customHeight="1" x14ac:dyDescent="0.7">
      <c r="A37" s="68" t="s">
        <v>247</v>
      </c>
      <c r="B37" s="77"/>
      <c r="C37" s="77"/>
      <c r="D37" s="56">
        <v>-61857</v>
      </c>
      <c r="E37" s="56"/>
      <c r="F37" s="56">
        <v>-358485</v>
      </c>
      <c r="G37" s="56"/>
      <c r="H37" s="56">
        <v>0</v>
      </c>
      <c r="I37" s="56"/>
      <c r="J37" s="56">
        <v>0</v>
      </c>
    </row>
    <row r="38" spans="1:10" ht="16.399999999999999" customHeight="1" x14ac:dyDescent="0.7">
      <c r="A38" s="68" t="s">
        <v>248</v>
      </c>
      <c r="B38" s="77"/>
      <c r="C38" s="77"/>
      <c r="D38" s="56">
        <v>-911381</v>
      </c>
      <c r="E38" s="56"/>
      <c r="F38" s="56">
        <v>-91114</v>
      </c>
      <c r="G38" s="56"/>
      <c r="H38" s="56">
        <v>-1012</v>
      </c>
      <c r="I38" s="56"/>
      <c r="J38" s="56">
        <v>-1699</v>
      </c>
    </row>
    <row r="39" spans="1:10" ht="16.399999999999999" customHeight="1" x14ac:dyDescent="0.7">
      <c r="A39" s="68" t="s">
        <v>249</v>
      </c>
      <c r="B39" s="77"/>
      <c r="C39" s="77"/>
      <c r="D39" s="56">
        <v>-85139</v>
      </c>
      <c r="E39" s="56"/>
      <c r="F39" s="56">
        <v>-198328</v>
      </c>
      <c r="G39" s="56"/>
      <c r="H39" s="56">
        <v>2612</v>
      </c>
      <c r="I39" s="56"/>
      <c r="J39" s="56">
        <v>382</v>
      </c>
    </row>
    <row r="40" spans="1:10" ht="16.399999999999999" customHeight="1" x14ac:dyDescent="0.7">
      <c r="A40" s="68" t="s">
        <v>250</v>
      </c>
      <c r="B40" s="77"/>
      <c r="C40" s="77"/>
      <c r="D40" s="56">
        <v>316736</v>
      </c>
      <c r="E40" s="56"/>
      <c r="F40" s="56">
        <v>-1852662</v>
      </c>
      <c r="G40" s="56"/>
      <c r="H40" s="56">
        <v>369507</v>
      </c>
      <c r="I40" s="56"/>
      <c r="J40" s="56">
        <v>-196138</v>
      </c>
    </row>
    <row r="41" spans="1:10" ht="16.399999999999999" customHeight="1" x14ac:dyDescent="0.7">
      <c r="A41" s="68" t="s">
        <v>251</v>
      </c>
      <c r="B41" s="77"/>
      <c r="C41" s="77"/>
      <c r="D41" s="56">
        <v>2305601</v>
      </c>
      <c r="E41" s="56"/>
      <c r="F41" s="56">
        <v>1118223</v>
      </c>
      <c r="G41" s="56"/>
      <c r="H41" s="56">
        <v>177257</v>
      </c>
      <c r="I41" s="56"/>
      <c r="J41" s="56">
        <v>203018</v>
      </c>
    </row>
    <row r="42" spans="1:10" ht="16.399999999999999" customHeight="1" x14ac:dyDescent="0.7">
      <c r="A42" s="68" t="s">
        <v>252</v>
      </c>
      <c r="B42" s="77"/>
      <c r="C42" s="77"/>
      <c r="D42" s="56">
        <v>87666</v>
      </c>
      <c r="E42" s="56"/>
      <c r="F42" s="56">
        <v>-3258</v>
      </c>
      <c r="G42" s="56"/>
      <c r="H42" s="56">
        <v>4926</v>
      </c>
      <c r="I42" s="56"/>
      <c r="J42" s="56">
        <v>3875</v>
      </c>
    </row>
    <row r="43" spans="1:10" ht="16.399999999999999" customHeight="1" x14ac:dyDescent="0.7">
      <c r="A43" s="68" t="s">
        <v>253</v>
      </c>
      <c r="B43" s="77"/>
      <c r="C43" s="77"/>
      <c r="D43" s="59">
        <v>-216097</v>
      </c>
      <c r="E43" s="56"/>
      <c r="F43" s="59">
        <v>-295344</v>
      </c>
      <c r="G43" s="56"/>
      <c r="H43" s="59">
        <v>18627</v>
      </c>
      <c r="I43" s="56"/>
      <c r="J43" s="59">
        <v>18630</v>
      </c>
    </row>
    <row r="44" spans="1:10" ht="10" customHeight="1" x14ac:dyDescent="0.7">
      <c r="A44" s="71"/>
      <c r="B44" s="155"/>
      <c r="C44" s="73"/>
      <c r="D44" s="43"/>
      <c r="E44" s="45"/>
      <c r="F44" s="43"/>
      <c r="G44" s="45"/>
      <c r="H44" s="43"/>
      <c r="I44" s="45"/>
      <c r="J44" s="43"/>
    </row>
    <row r="45" spans="1:10" ht="16.399999999999999" customHeight="1" x14ac:dyDescent="0.7">
      <c r="A45" s="62" t="s">
        <v>254</v>
      </c>
      <c r="B45" s="77"/>
      <c r="C45" s="77"/>
      <c r="D45" s="56">
        <f>SUM(D12:D43)</f>
        <v>26169481</v>
      </c>
      <c r="E45" s="56"/>
      <c r="F45" s="56">
        <f>SUM(F12:F43)</f>
        <v>28628744</v>
      </c>
      <c r="G45" s="56"/>
      <c r="H45" s="56">
        <f>SUM(H12:H43)</f>
        <v>996899</v>
      </c>
      <c r="I45" s="56"/>
      <c r="J45" s="56">
        <f>SUM(J12:J43)</f>
        <v>2232754</v>
      </c>
    </row>
    <row r="46" spans="1:10" ht="16.399999999999999" customHeight="1" x14ac:dyDescent="0.7">
      <c r="A46" s="68" t="s">
        <v>255</v>
      </c>
      <c r="B46" s="77"/>
      <c r="C46" s="77"/>
      <c r="D46" s="59">
        <v>-2549657</v>
      </c>
      <c r="E46" s="56"/>
      <c r="F46" s="59">
        <v>-2490534</v>
      </c>
      <c r="G46" s="56"/>
      <c r="H46" s="59">
        <v>3333</v>
      </c>
      <c r="I46" s="56"/>
      <c r="J46" s="59">
        <v>-20126</v>
      </c>
    </row>
    <row r="47" spans="1:10" ht="10" customHeight="1" x14ac:dyDescent="0.7">
      <c r="A47" s="71"/>
      <c r="B47" s="155"/>
      <c r="C47" s="73"/>
      <c r="D47" s="43"/>
      <c r="E47" s="45"/>
      <c r="F47" s="43"/>
      <c r="G47" s="45"/>
      <c r="H47" s="43"/>
      <c r="I47" s="45"/>
      <c r="J47" s="43"/>
    </row>
    <row r="48" spans="1:10" ht="16.399999999999999" customHeight="1" x14ac:dyDescent="0.7">
      <c r="A48" s="62" t="s">
        <v>256</v>
      </c>
      <c r="B48" s="77"/>
      <c r="C48" s="77"/>
      <c r="D48" s="59">
        <f>SUM(D45:D46)</f>
        <v>23619824</v>
      </c>
      <c r="E48" s="56"/>
      <c r="F48" s="59">
        <f>SUM(F45:F46)</f>
        <v>26138210</v>
      </c>
      <c r="G48" s="56"/>
      <c r="H48" s="59">
        <f>SUM(H45:H46)</f>
        <v>1000232</v>
      </c>
      <c r="I48" s="56"/>
      <c r="J48" s="59">
        <f>SUM(J45:J46)</f>
        <v>2212628</v>
      </c>
    </row>
    <row r="49" spans="1:10" ht="16.399999999999999" customHeight="1" x14ac:dyDescent="0.7">
      <c r="A49" s="62"/>
      <c r="B49" s="77"/>
      <c r="C49" s="77"/>
      <c r="D49" s="57"/>
      <c r="E49" s="56"/>
      <c r="F49" s="57"/>
      <c r="G49" s="56"/>
      <c r="H49" s="57"/>
      <c r="I49" s="56"/>
      <c r="J49" s="57"/>
    </row>
    <row r="50" spans="1:10" ht="16.399999999999999" customHeight="1" x14ac:dyDescent="0.7">
      <c r="A50" s="62"/>
      <c r="B50" s="77"/>
      <c r="C50" s="77"/>
      <c r="D50" s="57"/>
      <c r="E50" s="56"/>
      <c r="F50" s="57"/>
      <c r="G50" s="56"/>
      <c r="H50" s="57"/>
      <c r="I50" s="56"/>
      <c r="J50" s="57"/>
    </row>
    <row r="51" spans="1:10" ht="16.399999999999999" customHeight="1" x14ac:dyDescent="0.7">
      <c r="A51" s="62"/>
      <c r="B51" s="77"/>
      <c r="C51" s="77"/>
      <c r="D51" s="57"/>
      <c r="E51" s="56"/>
      <c r="F51" s="57"/>
      <c r="G51" s="56"/>
      <c r="H51" s="57"/>
      <c r="I51" s="56"/>
      <c r="J51" s="57"/>
    </row>
    <row r="52" spans="1:10" ht="16.399999999999999" customHeight="1" x14ac:dyDescent="0.7">
      <c r="A52" s="62"/>
      <c r="B52" s="77"/>
      <c r="C52" s="77"/>
      <c r="D52" s="57"/>
      <c r="E52" s="56"/>
      <c r="F52" s="57"/>
      <c r="G52" s="56"/>
      <c r="H52" s="57"/>
      <c r="I52" s="56"/>
      <c r="J52" s="57"/>
    </row>
    <row r="53" spans="1:10" ht="4.5" customHeight="1" x14ac:dyDescent="0.7">
      <c r="A53" s="62"/>
      <c r="B53" s="77"/>
      <c r="C53" s="77"/>
      <c r="D53" s="57"/>
      <c r="E53" s="56"/>
      <c r="F53" s="57"/>
      <c r="G53" s="56"/>
      <c r="H53" s="57"/>
      <c r="I53" s="56"/>
      <c r="J53" s="57"/>
    </row>
    <row r="54" spans="1:10" ht="22.4" customHeight="1" x14ac:dyDescent="0.7">
      <c r="A54" s="158" t="s">
        <v>39</v>
      </c>
      <c r="B54" s="159"/>
      <c r="C54" s="159"/>
      <c r="D54" s="59"/>
      <c r="E54" s="59"/>
      <c r="F54" s="59"/>
      <c r="G54" s="59"/>
      <c r="H54" s="59"/>
      <c r="I54" s="59"/>
      <c r="J54" s="59"/>
    </row>
    <row r="55" spans="1:10" ht="16.5" customHeight="1" x14ac:dyDescent="0.7">
      <c r="A55" s="62" t="s">
        <v>0</v>
      </c>
      <c r="B55" s="73"/>
      <c r="C55" s="69"/>
      <c r="D55" s="45"/>
      <c r="E55" s="45"/>
      <c r="F55" s="45"/>
      <c r="G55" s="45"/>
      <c r="H55" s="146"/>
      <c r="I55" s="45"/>
      <c r="J55" s="146"/>
    </row>
    <row r="56" spans="1:10" ht="16.5" customHeight="1" x14ac:dyDescent="0.7">
      <c r="A56" s="62" t="s">
        <v>221</v>
      </c>
      <c r="B56" s="73"/>
      <c r="C56" s="69"/>
      <c r="D56" s="45"/>
      <c r="E56" s="45"/>
      <c r="F56" s="45"/>
      <c r="G56" s="45"/>
      <c r="H56" s="45"/>
      <c r="I56" s="45"/>
      <c r="J56" s="45"/>
    </row>
    <row r="57" spans="1:10" ht="16.5" customHeight="1" x14ac:dyDescent="0.7">
      <c r="A57" s="46" t="str">
        <f>+A3</f>
        <v>For the nine-month period ended 30 September 2025</v>
      </c>
      <c r="B57" s="148"/>
      <c r="C57" s="149"/>
      <c r="D57" s="48"/>
      <c r="E57" s="48"/>
      <c r="F57" s="48"/>
      <c r="G57" s="48"/>
      <c r="H57" s="48"/>
      <c r="I57" s="48"/>
      <c r="J57" s="48"/>
    </row>
    <row r="58" spans="1:10" ht="16.5" customHeight="1" x14ac:dyDescent="0.7">
      <c r="A58" s="62"/>
      <c r="B58" s="73"/>
      <c r="C58" s="69"/>
      <c r="D58" s="45"/>
      <c r="E58" s="45"/>
      <c r="F58" s="45"/>
      <c r="G58" s="45"/>
      <c r="H58" s="146"/>
      <c r="I58" s="45"/>
      <c r="J58" s="146"/>
    </row>
    <row r="59" spans="1:10" ht="16.5" customHeight="1" x14ac:dyDescent="0.7">
      <c r="A59" s="62"/>
      <c r="B59" s="73"/>
      <c r="C59" s="69"/>
      <c r="D59" s="45"/>
      <c r="E59" s="45"/>
      <c r="F59" s="45"/>
      <c r="G59" s="45"/>
      <c r="H59" s="146"/>
      <c r="I59" s="45"/>
      <c r="J59" s="146"/>
    </row>
    <row r="60" spans="1:10" ht="15.65" customHeight="1" x14ac:dyDescent="0.7">
      <c r="A60" s="71"/>
      <c r="B60" s="77"/>
      <c r="C60" s="77"/>
      <c r="D60" s="175" t="s">
        <v>3</v>
      </c>
      <c r="E60" s="175"/>
      <c r="F60" s="175"/>
      <c r="G60" s="151"/>
      <c r="H60" s="175" t="s">
        <v>4</v>
      </c>
      <c r="I60" s="175"/>
      <c r="J60" s="175"/>
    </row>
    <row r="61" spans="1:10" ht="15.65" customHeight="1" x14ac:dyDescent="0.7">
      <c r="A61" s="71"/>
      <c r="B61" s="77"/>
      <c r="C61" s="77"/>
      <c r="D61" s="167" t="s">
        <v>5</v>
      </c>
      <c r="E61" s="167"/>
      <c r="F61" s="167"/>
      <c r="G61" s="151"/>
      <c r="H61" s="167" t="s">
        <v>5</v>
      </c>
      <c r="I61" s="167"/>
      <c r="J61" s="167"/>
    </row>
    <row r="62" spans="1:10" ht="15.65" customHeight="1" x14ac:dyDescent="0.7">
      <c r="A62" s="67"/>
      <c r="B62" s="152"/>
      <c r="C62" s="152"/>
      <c r="D62" s="153" t="s">
        <v>10</v>
      </c>
      <c r="E62" s="153"/>
      <c r="F62" s="153" t="s">
        <v>11</v>
      </c>
      <c r="G62" s="153"/>
      <c r="H62" s="153" t="s">
        <v>10</v>
      </c>
      <c r="I62" s="153"/>
      <c r="J62" s="153" t="s">
        <v>11</v>
      </c>
    </row>
    <row r="63" spans="1:10" ht="15.65" customHeight="1" x14ac:dyDescent="0.7">
      <c r="A63" s="71"/>
      <c r="B63" s="154" t="s">
        <v>12</v>
      </c>
      <c r="C63" s="73"/>
      <c r="D63" s="48" t="s">
        <v>13</v>
      </c>
      <c r="E63" s="45"/>
      <c r="F63" s="48" t="s">
        <v>13</v>
      </c>
      <c r="G63" s="45"/>
      <c r="H63" s="48" t="s">
        <v>13</v>
      </c>
      <c r="I63" s="45"/>
      <c r="J63" s="48" t="s">
        <v>13</v>
      </c>
    </row>
    <row r="64" spans="1:10" ht="8.15" customHeight="1" x14ac:dyDescent="0.7">
      <c r="A64" s="71"/>
      <c r="B64" s="155"/>
      <c r="C64" s="73"/>
      <c r="D64" s="43"/>
      <c r="E64" s="45"/>
      <c r="F64" s="43"/>
      <c r="G64" s="45"/>
      <c r="H64" s="43"/>
      <c r="I64" s="45"/>
      <c r="J64" s="43"/>
    </row>
    <row r="65" spans="1:10" ht="15.65" customHeight="1" x14ac:dyDescent="0.7">
      <c r="A65" s="62" t="s">
        <v>257</v>
      </c>
      <c r="B65" s="77"/>
      <c r="C65" s="77"/>
      <c r="D65" s="56"/>
      <c r="E65" s="56"/>
    </row>
    <row r="66" spans="1:10" ht="15.65" customHeight="1" x14ac:dyDescent="0.7">
      <c r="A66" s="68" t="s">
        <v>258</v>
      </c>
      <c r="B66" s="77">
        <v>8</v>
      </c>
      <c r="C66" s="77"/>
      <c r="D66" s="56">
        <v>-387237</v>
      </c>
      <c r="E66" s="56"/>
      <c r="F66" s="56">
        <v>-860383</v>
      </c>
      <c r="G66" s="56"/>
      <c r="H66" s="56">
        <v>-11209044</v>
      </c>
      <c r="I66" s="56"/>
      <c r="J66" s="56">
        <v>-5640030</v>
      </c>
    </row>
    <row r="67" spans="1:10" ht="15.65" customHeight="1" x14ac:dyDescent="0.7">
      <c r="A67" s="68" t="s">
        <v>259</v>
      </c>
      <c r="B67" s="77">
        <v>8</v>
      </c>
      <c r="C67" s="77"/>
      <c r="D67" s="56">
        <v>164476</v>
      </c>
      <c r="E67" s="56"/>
      <c r="F67" s="56">
        <v>179055</v>
      </c>
      <c r="G67" s="56"/>
      <c r="H67" s="56">
        <v>1906870</v>
      </c>
      <c r="I67" s="56"/>
      <c r="J67" s="56">
        <v>6362996</v>
      </c>
    </row>
    <row r="68" spans="1:10" ht="15.65" customHeight="1" x14ac:dyDescent="0.7">
      <c r="A68" s="68" t="s">
        <v>260</v>
      </c>
      <c r="B68" s="77"/>
      <c r="C68" s="77"/>
      <c r="D68" s="56">
        <v>47931</v>
      </c>
      <c r="E68" s="56"/>
      <c r="F68" s="56">
        <v>141108</v>
      </c>
      <c r="G68" s="56"/>
      <c r="H68" s="56">
        <v>-50</v>
      </c>
      <c r="I68" s="56"/>
      <c r="J68" s="56">
        <v>-20</v>
      </c>
    </row>
    <row r="69" spans="1:10" ht="15.65" customHeight="1" x14ac:dyDescent="0.7">
      <c r="A69" s="68" t="s">
        <v>261</v>
      </c>
      <c r="B69" s="77"/>
      <c r="C69" s="77"/>
      <c r="D69" s="56">
        <v>-373885</v>
      </c>
      <c r="E69" s="56"/>
      <c r="F69" s="56">
        <v>0</v>
      </c>
      <c r="G69" s="56"/>
      <c r="H69" s="56">
        <v>0</v>
      </c>
      <c r="I69" s="56"/>
      <c r="J69" s="56">
        <v>0</v>
      </c>
    </row>
    <row r="70" spans="1:10" ht="15.65" customHeight="1" x14ac:dyDescent="0.7">
      <c r="A70" s="68" t="s">
        <v>262</v>
      </c>
      <c r="B70" s="77"/>
      <c r="C70" s="77"/>
      <c r="D70" s="56">
        <v>0</v>
      </c>
      <c r="E70" s="56"/>
      <c r="F70" s="56">
        <v>0</v>
      </c>
      <c r="G70" s="56"/>
      <c r="H70" s="56">
        <v>-750</v>
      </c>
      <c r="I70" s="56"/>
      <c r="J70" s="56">
        <v>0</v>
      </c>
    </row>
    <row r="71" spans="1:10" ht="15.65" customHeight="1" x14ac:dyDescent="0.7">
      <c r="A71" s="67" t="s">
        <v>263</v>
      </c>
      <c r="B71" s="77">
        <v>11</v>
      </c>
      <c r="C71" s="77"/>
      <c r="D71" s="56">
        <v>-174658</v>
      </c>
      <c r="E71" s="56"/>
      <c r="F71" s="56">
        <v>0</v>
      </c>
      <c r="G71" s="56"/>
      <c r="H71" s="56">
        <v>0</v>
      </c>
      <c r="I71" s="56"/>
      <c r="J71" s="56">
        <v>0</v>
      </c>
    </row>
    <row r="72" spans="1:10" ht="15.65" customHeight="1" x14ac:dyDescent="0.7">
      <c r="A72" s="67" t="s">
        <v>264</v>
      </c>
      <c r="B72" s="77">
        <v>11</v>
      </c>
      <c r="C72" s="77"/>
      <c r="D72" s="56">
        <v>-139674</v>
      </c>
      <c r="E72" s="56"/>
      <c r="F72" s="56">
        <v>-9723</v>
      </c>
      <c r="G72" s="56"/>
      <c r="H72" s="56">
        <v>0</v>
      </c>
      <c r="I72" s="56"/>
      <c r="J72" s="56">
        <v>0</v>
      </c>
    </row>
    <row r="73" spans="1:10" ht="15.65" customHeight="1" x14ac:dyDescent="0.7">
      <c r="A73" s="67" t="s">
        <v>265</v>
      </c>
      <c r="B73" s="77"/>
      <c r="C73" s="77"/>
      <c r="D73" s="56"/>
      <c r="E73" s="56"/>
      <c r="F73" s="56"/>
      <c r="G73" s="56"/>
      <c r="H73" s="56"/>
      <c r="I73" s="56"/>
      <c r="J73" s="56"/>
    </row>
    <row r="74" spans="1:10" ht="15.65" customHeight="1" x14ac:dyDescent="0.7">
      <c r="A74" s="67" t="s">
        <v>266</v>
      </c>
      <c r="B74" s="77"/>
      <c r="C74" s="77"/>
      <c r="D74" s="56">
        <v>-75417</v>
      </c>
      <c r="E74" s="56"/>
      <c r="F74" s="56">
        <v>1511</v>
      </c>
      <c r="G74" s="56"/>
      <c r="H74" s="56">
        <v>0</v>
      </c>
      <c r="I74" s="56"/>
      <c r="J74" s="56">
        <v>0</v>
      </c>
    </row>
    <row r="75" spans="1:10" ht="15.65" customHeight="1" x14ac:dyDescent="0.7">
      <c r="A75" s="67" t="s">
        <v>267</v>
      </c>
      <c r="B75" s="77"/>
      <c r="C75" s="77"/>
      <c r="D75" s="56">
        <v>0</v>
      </c>
      <c r="E75" s="56"/>
      <c r="F75" s="56">
        <v>37500</v>
      </c>
      <c r="G75" s="56"/>
      <c r="H75" s="56">
        <v>0</v>
      </c>
      <c r="I75" s="56"/>
      <c r="J75" s="56">
        <v>0</v>
      </c>
    </row>
    <row r="76" spans="1:10" ht="15.65" customHeight="1" x14ac:dyDescent="0.7">
      <c r="A76" s="67" t="s">
        <v>268</v>
      </c>
      <c r="B76" s="77"/>
      <c r="C76" s="77"/>
      <c r="D76" s="56">
        <v>754393</v>
      </c>
      <c r="E76" s="56"/>
      <c r="F76" s="56">
        <v>1009604</v>
      </c>
      <c r="G76" s="56"/>
      <c r="H76" s="56">
        <v>5066566</v>
      </c>
      <c r="I76" s="56"/>
      <c r="J76" s="56">
        <v>5810735</v>
      </c>
    </row>
    <row r="77" spans="1:10" ht="15.65" customHeight="1" x14ac:dyDescent="0.7">
      <c r="A77" s="67" t="s">
        <v>269</v>
      </c>
      <c r="B77" s="77"/>
      <c r="C77" s="77"/>
      <c r="D77" s="56">
        <v>385627</v>
      </c>
      <c r="E77" s="56"/>
      <c r="F77" s="56">
        <v>262002</v>
      </c>
      <c r="G77" s="56"/>
      <c r="H77" s="56">
        <v>139173</v>
      </c>
      <c r="I77" s="56"/>
      <c r="J77" s="56">
        <v>157677</v>
      </c>
    </row>
    <row r="78" spans="1:10" ht="15.65" customHeight="1" x14ac:dyDescent="0.7">
      <c r="A78" s="67" t="s">
        <v>270</v>
      </c>
      <c r="B78" s="77"/>
      <c r="C78" s="77"/>
      <c r="D78" s="56">
        <v>-17089</v>
      </c>
      <c r="E78" s="56"/>
      <c r="F78" s="56">
        <v>-90859</v>
      </c>
      <c r="G78" s="56"/>
      <c r="H78" s="56">
        <v>0</v>
      </c>
      <c r="I78" s="56"/>
      <c r="J78" s="56">
        <v>0</v>
      </c>
    </row>
    <row r="79" spans="1:10" ht="15.65" customHeight="1" x14ac:dyDescent="0.7">
      <c r="A79" s="67" t="s">
        <v>271</v>
      </c>
      <c r="B79" s="77"/>
      <c r="C79" s="77"/>
      <c r="D79" s="56">
        <v>-4972032</v>
      </c>
      <c r="E79" s="56"/>
      <c r="F79" s="56">
        <v>-6662694</v>
      </c>
      <c r="G79" s="56"/>
      <c r="H79" s="56">
        <v>-6441</v>
      </c>
      <c r="I79" s="56"/>
      <c r="J79" s="56">
        <v>-9199</v>
      </c>
    </row>
    <row r="80" spans="1:10" ht="15.65" customHeight="1" x14ac:dyDescent="0.7">
      <c r="A80" s="68" t="s">
        <v>272</v>
      </c>
      <c r="B80" s="77"/>
      <c r="C80" s="77"/>
      <c r="D80" s="56">
        <v>-1253270</v>
      </c>
      <c r="E80" s="57"/>
      <c r="F80" s="56">
        <v>-753051</v>
      </c>
      <c r="G80" s="57"/>
      <c r="H80" s="56">
        <v>-3131</v>
      </c>
      <c r="I80" s="57"/>
      <c r="J80" s="56">
        <v>-3495</v>
      </c>
    </row>
    <row r="81" spans="1:10" ht="15.65" customHeight="1" x14ac:dyDescent="0.7">
      <c r="A81" s="68" t="s">
        <v>273</v>
      </c>
      <c r="B81" s="77">
        <v>11</v>
      </c>
      <c r="C81" s="77"/>
      <c r="D81" s="56">
        <v>538334</v>
      </c>
      <c r="E81" s="57"/>
      <c r="F81" s="56">
        <v>18016</v>
      </c>
      <c r="G81" s="57"/>
      <c r="H81" s="56">
        <v>0</v>
      </c>
      <c r="I81" s="57"/>
      <c r="J81" s="56">
        <v>0</v>
      </c>
    </row>
    <row r="82" spans="1:10" ht="15.65" customHeight="1" x14ac:dyDescent="0.7">
      <c r="A82" s="68" t="s">
        <v>274</v>
      </c>
      <c r="B82" s="77"/>
      <c r="C82" s="77"/>
      <c r="D82" s="56"/>
    </row>
    <row r="83" spans="1:10" ht="15.65" customHeight="1" x14ac:dyDescent="0.7">
      <c r="A83" s="68" t="s">
        <v>275</v>
      </c>
      <c r="B83" s="77"/>
      <c r="C83" s="77"/>
      <c r="D83" s="56">
        <v>3308109</v>
      </c>
      <c r="E83" s="57"/>
      <c r="F83" s="56">
        <v>317396</v>
      </c>
      <c r="G83" s="57"/>
      <c r="H83" s="56">
        <v>0</v>
      </c>
      <c r="I83" s="57"/>
      <c r="J83" s="56">
        <v>0</v>
      </c>
    </row>
    <row r="84" spans="1:10" ht="15.65" customHeight="1" x14ac:dyDescent="0.7">
      <c r="A84" s="68" t="s">
        <v>276</v>
      </c>
      <c r="B84" s="77"/>
      <c r="C84" s="77"/>
      <c r="D84" s="56"/>
      <c r="E84" s="56"/>
      <c r="F84" s="56"/>
      <c r="G84" s="56"/>
      <c r="H84" s="56"/>
      <c r="I84" s="56"/>
      <c r="J84" s="56"/>
    </row>
    <row r="85" spans="1:10" ht="15.65" customHeight="1" x14ac:dyDescent="0.7">
      <c r="A85" s="68" t="s">
        <v>277</v>
      </c>
      <c r="B85" s="77"/>
      <c r="C85" s="77"/>
      <c r="D85" s="59">
        <v>322434</v>
      </c>
      <c r="E85" s="56"/>
      <c r="F85" s="59">
        <v>59313</v>
      </c>
      <c r="G85" s="56"/>
      <c r="H85" s="59">
        <v>0</v>
      </c>
      <c r="I85" s="56"/>
      <c r="J85" s="59">
        <v>69</v>
      </c>
    </row>
    <row r="86" spans="1:10" ht="8.15" customHeight="1" x14ac:dyDescent="0.7">
      <c r="A86" s="71"/>
      <c r="B86" s="155"/>
      <c r="C86" s="73"/>
      <c r="D86" s="43"/>
      <c r="E86" s="45"/>
      <c r="F86" s="43"/>
      <c r="G86" s="45"/>
      <c r="H86" s="43"/>
      <c r="I86" s="45"/>
      <c r="J86" s="43"/>
    </row>
    <row r="87" spans="1:10" ht="15.65" customHeight="1" x14ac:dyDescent="0.7">
      <c r="A87" s="62" t="s">
        <v>278</v>
      </c>
      <c r="B87" s="77"/>
      <c r="C87" s="77"/>
      <c r="D87" s="59">
        <f>SUM(D66:D86)</f>
        <v>-1871958</v>
      </c>
      <c r="E87" s="56"/>
      <c r="F87" s="59">
        <f>SUM(F66:F86)</f>
        <v>-6351205</v>
      </c>
      <c r="G87" s="56"/>
      <c r="H87" s="59">
        <f>SUM(H66:H86)</f>
        <v>-4106807</v>
      </c>
      <c r="I87" s="56"/>
      <c r="J87" s="59">
        <f>SUM(J66:J86)</f>
        <v>6678733</v>
      </c>
    </row>
    <row r="88" spans="1:10" ht="12" customHeight="1" x14ac:dyDescent="0.7">
      <c r="A88" s="62"/>
      <c r="B88" s="77"/>
      <c r="C88" s="77"/>
      <c r="D88" s="56"/>
      <c r="E88" s="56"/>
      <c r="F88" s="56"/>
      <c r="G88" s="56"/>
      <c r="H88" s="56"/>
      <c r="I88" s="56"/>
      <c r="J88" s="56"/>
    </row>
    <row r="89" spans="1:10" ht="15.65" customHeight="1" x14ac:dyDescent="0.7">
      <c r="A89" s="62" t="s">
        <v>279</v>
      </c>
      <c r="B89" s="77"/>
      <c r="C89" s="77"/>
      <c r="D89" s="56"/>
      <c r="E89" s="56"/>
      <c r="F89" s="56"/>
      <c r="G89" s="56"/>
      <c r="H89" s="56"/>
      <c r="I89" s="56"/>
      <c r="J89" s="56"/>
    </row>
    <row r="90" spans="1:10" ht="15.65" customHeight="1" x14ac:dyDescent="0.7">
      <c r="A90" s="67" t="s">
        <v>280</v>
      </c>
      <c r="B90" s="77">
        <v>8</v>
      </c>
      <c r="C90" s="77"/>
      <c r="D90" s="56">
        <v>0</v>
      </c>
      <c r="E90" s="56"/>
      <c r="F90" s="56">
        <v>0</v>
      </c>
      <c r="G90" s="56"/>
      <c r="H90" s="56">
        <v>708010</v>
      </c>
      <c r="I90" s="56"/>
      <c r="J90" s="56">
        <v>1460881</v>
      </c>
    </row>
    <row r="91" spans="1:10" ht="15" customHeight="1" x14ac:dyDescent="0.7">
      <c r="A91" s="67" t="s">
        <v>281</v>
      </c>
      <c r="B91" s="77">
        <v>8</v>
      </c>
      <c r="C91" s="77"/>
      <c r="D91" s="56">
        <v>0</v>
      </c>
      <c r="E91" s="56"/>
      <c r="F91" s="56">
        <v>0</v>
      </c>
      <c r="G91" s="56"/>
      <c r="H91" s="56">
        <v>-513433</v>
      </c>
      <c r="I91" s="56"/>
      <c r="J91" s="56">
        <v>-1166073</v>
      </c>
    </row>
    <row r="92" spans="1:10" ht="15.65" customHeight="1" x14ac:dyDescent="0.7">
      <c r="A92" s="67" t="s">
        <v>282</v>
      </c>
      <c r="B92" s="77"/>
      <c r="C92" s="77"/>
      <c r="D92" s="56">
        <v>40217797</v>
      </c>
      <c r="E92" s="56"/>
      <c r="F92" s="56">
        <v>49200000</v>
      </c>
      <c r="G92" s="56"/>
      <c r="H92" s="56">
        <v>40125000</v>
      </c>
      <c r="I92" s="56"/>
      <c r="J92" s="56">
        <v>49200000</v>
      </c>
    </row>
    <row r="93" spans="1:10" ht="15.65" customHeight="1" x14ac:dyDescent="0.7">
      <c r="A93" s="67" t="s">
        <v>283</v>
      </c>
      <c r="B93" s="77"/>
      <c r="C93" s="77"/>
      <c r="D93" s="56">
        <v>-34743509</v>
      </c>
      <c r="E93" s="56"/>
      <c r="F93" s="56">
        <v>-47100000</v>
      </c>
      <c r="G93" s="56"/>
      <c r="H93" s="56">
        <v>-34725000</v>
      </c>
      <c r="I93" s="56"/>
      <c r="J93" s="56">
        <v>-47100000</v>
      </c>
    </row>
    <row r="94" spans="1:10" ht="15.65" customHeight="1" x14ac:dyDescent="0.7">
      <c r="A94" s="67" t="s">
        <v>284</v>
      </c>
      <c r="B94" s="77">
        <v>14</v>
      </c>
      <c r="C94" s="77"/>
      <c r="D94" s="56">
        <v>17921183</v>
      </c>
      <c r="E94" s="56"/>
      <c r="F94" s="56">
        <v>7683329</v>
      </c>
      <c r="G94" s="56"/>
      <c r="H94" s="56">
        <v>10652411</v>
      </c>
      <c r="I94" s="56"/>
      <c r="J94" s="56">
        <v>5329094</v>
      </c>
    </row>
    <row r="95" spans="1:10" ht="15.65" customHeight="1" x14ac:dyDescent="0.7">
      <c r="A95" s="67" t="s">
        <v>285</v>
      </c>
      <c r="B95" s="77">
        <v>14</v>
      </c>
      <c r="C95" s="77"/>
      <c r="D95" s="56">
        <v>-5911803</v>
      </c>
      <c r="E95" s="56"/>
      <c r="F95" s="56">
        <v>-9266983</v>
      </c>
      <c r="G95" s="56"/>
      <c r="H95" s="56">
        <v>-2649627</v>
      </c>
      <c r="I95" s="56"/>
      <c r="J95" s="56">
        <v>-7094157</v>
      </c>
    </row>
    <row r="96" spans="1:10" ht="15.65" customHeight="1" x14ac:dyDescent="0.7">
      <c r="A96" s="67" t="s">
        <v>286</v>
      </c>
      <c r="B96" s="77">
        <v>14</v>
      </c>
      <c r="C96" s="77"/>
      <c r="D96" s="56">
        <v>7798818</v>
      </c>
      <c r="E96" s="56"/>
      <c r="F96" s="56">
        <v>7982880</v>
      </c>
      <c r="G96" s="56"/>
      <c r="H96" s="56">
        <v>7798818</v>
      </c>
      <c r="I96" s="56"/>
      <c r="J96" s="56">
        <v>7982880</v>
      </c>
    </row>
    <row r="97" spans="1:10" ht="15.65" customHeight="1" x14ac:dyDescent="0.7">
      <c r="A97" s="67" t="s">
        <v>287</v>
      </c>
      <c r="B97" s="77">
        <v>14</v>
      </c>
      <c r="C97" s="77"/>
      <c r="D97" s="56">
        <v>-24999890</v>
      </c>
      <c r="E97" s="56"/>
      <c r="F97" s="56">
        <v>-11301000</v>
      </c>
      <c r="G97" s="56"/>
      <c r="H97" s="56">
        <v>-10209030</v>
      </c>
      <c r="I97" s="56"/>
      <c r="J97" s="56">
        <v>-11301000</v>
      </c>
    </row>
    <row r="98" spans="1:10" ht="15.65" customHeight="1" x14ac:dyDescent="0.7">
      <c r="A98" s="67" t="s">
        <v>288</v>
      </c>
      <c r="B98" s="77"/>
      <c r="C98" s="77"/>
      <c r="D98" s="56">
        <v>-9177713</v>
      </c>
      <c r="E98" s="56"/>
      <c r="F98" s="56">
        <v>-8657517</v>
      </c>
      <c r="G98" s="56"/>
      <c r="H98" s="56">
        <v>-174554</v>
      </c>
      <c r="I98" s="56"/>
      <c r="J98" s="56">
        <v>-170128</v>
      </c>
    </row>
    <row r="99" spans="1:10" ht="15.65" customHeight="1" x14ac:dyDescent="0.7">
      <c r="A99" s="67" t="s">
        <v>289</v>
      </c>
      <c r="B99" s="77"/>
      <c r="C99" s="77"/>
      <c r="D99" s="56">
        <v>-7627569</v>
      </c>
      <c r="E99" s="56"/>
      <c r="F99" s="56">
        <v>-8933025</v>
      </c>
      <c r="G99" s="56"/>
      <c r="H99" s="56">
        <v>-2720054</v>
      </c>
      <c r="I99" s="56"/>
      <c r="J99" s="56">
        <v>-3923616</v>
      </c>
    </row>
    <row r="100" spans="1:10" ht="15.65" customHeight="1" x14ac:dyDescent="0.7">
      <c r="A100" s="67" t="s">
        <v>290</v>
      </c>
      <c r="B100" s="77"/>
      <c r="C100" s="77"/>
      <c r="D100" s="56">
        <v>0</v>
      </c>
      <c r="E100" s="56"/>
      <c r="F100" s="56">
        <v>2299546</v>
      </c>
      <c r="G100" s="56"/>
      <c r="H100" s="56">
        <v>0</v>
      </c>
      <c r="I100" s="56"/>
      <c r="J100" s="56">
        <v>2299546</v>
      </c>
    </row>
    <row r="101" spans="1:10" ht="15.65" customHeight="1" x14ac:dyDescent="0.7">
      <c r="A101" s="68" t="s">
        <v>203</v>
      </c>
      <c r="B101" s="77"/>
      <c r="C101" s="77"/>
      <c r="D101" s="56">
        <v>-1704924</v>
      </c>
      <c r="E101" s="56"/>
      <c r="F101" s="56">
        <v>-1725333</v>
      </c>
      <c r="G101" s="56"/>
      <c r="H101" s="56">
        <v>-1704924</v>
      </c>
      <c r="I101" s="56"/>
      <c r="J101" s="56">
        <v>-1725333</v>
      </c>
    </row>
    <row r="102" spans="1:10" ht="15.65" customHeight="1" x14ac:dyDescent="0.7">
      <c r="A102" s="68" t="s">
        <v>291</v>
      </c>
      <c r="B102" s="77"/>
      <c r="C102" s="77"/>
      <c r="D102" s="56"/>
      <c r="E102" s="56"/>
      <c r="F102" s="56"/>
      <c r="G102" s="56"/>
      <c r="H102" s="56"/>
      <c r="I102" s="56"/>
      <c r="J102" s="56"/>
    </row>
    <row r="103" spans="1:10" ht="15.65" customHeight="1" x14ac:dyDescent="0.7">
      <c r="A103" s="68" t="s">
        <v>292</v>
      </c>
      <c r="B103" s="77">
        <v>11</v>
      </c>
      <c r="C103" s="77"/>
      <c r="D103" s="56">
        <v>-3860613</v>
      </c>
      <c r="E103" s="56"/>
      <c r="F103" s="56">
        <v>0</v>
      </c>
      <c r="G103" s="56"/>
      <c r="H103" s="56">
        <v>0</v>
      </c>
      <c r="I103" s="56"/>
      <c r="J103" s="56">
        <v>0</v>
      </c>
    </row>
    <row r="104" spans="1:10" ht="15.65" customHeight="1" x14ac:dyDescent="0.7">
      <c r="A104" s="68" t="s">
        <v>293</v>
      </c>
      <c r="B104" s="77">
        <v>18</v>
      </c>
      <c r="C104" s="77"/>
      <c r="D104" s="56">
        <v>-3685268</v>
      </c>
      <c r="E104" s="56"/>
      <c r="F104" s="56">
        <v>-3231489</v>
      </c>
      <c r="G104" s="56"/>
      <c r="H104" s="56">
        <v>-3685268</v>
      </c>
      <c r="I104" s="56"/>
      <c r="J104" s="56">
        <v>-3231489</v>
      </c>
    </row>
    <row r="105" spans="1:10" ht="15.65" customHeight="1" x14ac:dyDescent="0.7">
      <c r="A105" s="67" t="s">
        <v>294</v>
      </c>
      <c r="B105" s="77"/>
      <c r="C105" s="67"/>
      <c r="D105" s="59">
        <v>-58495</v>
      </c>
      <c r="E105" s="56"/>
      <c r="F105" s="59">
        <v>-34715</v>
      </c>
      <c r="G105" s="56"/>
      <c r="H105" s="59">
        <v>0</v>
      </c>
      <c r="I105" s="56"/>
      <c r="J105" s="59">
        <v>0</v>
      </c>
    </row>
    <row r="106" spans="1:10" ht="8.15" customHeight="1" x14ac:dyDescent="0.7">
      <c r="A106" s="71"/>
      <c r="B106" s="155"/>
      <c r="C106" s="73"/>
      <c r="D106" s="43"/>
      <c r="E106" s="45"/>
      <c r="F106" s="43"/>
      <c r="G106" s="45"/>
      <c r="H106" s="43"/>
      <c r="I106" s="45"/>
      <c r="J106" s="43"/>
    </row>
    <row r="107" spans="1:10" ht="15.65" customHeight="1" x14ac:dyDescent="0.7">
      <c r="A107" s="62" t="s">
        <v>295</v>
      </c>
      <c r="B107" s="77"/>
      <c r="C107" s="77"/>
      <c r="D107" s="59">
        <f>SUM(D90:D105)</f>
        <v>-25831986</v>
      </c>
      <c r="E107" s="56"/>
      <c r="F107" s="59">
        <f>SUM(F90:F105)</f>
        <v>-23084307</v>
      </c>
      <c r="G107" s="56"/>
      <c r="H107" s="59">
        <f>SUM(H90:H105)</f>
        <v>2902349</v>
      </c>
      <c r="I107" s="56"/>
      <c r="J107" s="59">
        <f>SUM(J90:J105)</f>
        <v>-9439395</v>
      </c>
    </row>
    <row r="108" spans="1:10" ht="15.65" customHeight="1" x14ac:dyDescent="0.7">
      <c r="A108" s="62"/>
      <c r="B108" s="77"/>
      <c r="C108" s="77"/>
      <c r="D108" s="57"/>
      <c r="E108" s="56"/>
      <c r="F108" s="57"/>
      <c r="G108" s="56"/>
      <c r="H108" s="57"/>
      <c r="I108" s="56"/>
      <c r="J108" s="57"/>
    </row>
    <row r="109" spans="1:10" ht="9.75" customHeight="1" x14ac:dyDescent="0.7">
      <c r="A109" s="62"/>
      <c r="B109" s="77"/>
      <c r="C109" s="77"/>
      <c r="D109" s="57"/>
      <c r="E109" s="56"/>
      <c r="F109" s="57"/>
      <c r="G109" s="56"/>
      <c r="H109" s="57"/>
      <c r="I109" s="56"/>
      <c r="J109" s="57"/>
    </row>
    <row r="110" spans="1:10" ht="22.4" customHeight="1" x14ac:dyDescent="0.7">
      <c r="A110" s="158" t="str">
        <f>A54</f>
        <v>The accompanying notes are an integral part of these interim financial information.</v>
      </c>
      <c r="B110" s="159"/>
      <c r="C110" s="159"/>
      <c r="D110" s="59"/>
      <c r="E110" s="59"/>
      <c r="F110" s="59"/>
      <c r="G110" s="59"/>
      <c r="H110" s="59"/>
      <c r="I110" s="59"/>
      <c r="J110" s="59"/>
    </row>
    <row r="111" spans="1:10" ht="16.5" customHeight="1" x14ac:dyDescent="0.7">
      <c r="A111" s="62" t="s">
        <v>0</v>
      </c>
      <c r="B111" s="73"/>
      <c r="C111" s="69"/>
      <c r="D111" s="45"/>
      <c r="E111" s="45"/>
      <c r="F111" s="45"/>
      <c r="G111" s="45"/>
      <c r="H111" s="146" t="s">
        <v>216</v>
      </c>
      <c r="I111" s="45"/>
      <c r="J111" s="146"/>
    </row>
    <row r="112" spans="1:10" ht="16.5" customHeight="1" x14ac:dyDescent="0.7">
      <c r="A112" s="62" t="s">
        <v>296</v>
      </c>
      <c r="B112" s="73"/>
      <c r="C112" s="69"/>
      <c r="D112" s="45"/>
      <c r="E112" s="45"/>
      <c r="F112" s="45"/>
      <c r="G112" s="45"/>
      <c r="H112" s="45" t="s">
        <v>216</v>
      </c>
      <c r="I112" s="45"/>
      <c r="J112" s="45"/>
    </row>
    <row r="113" spans="1:10" ht="16.5" customHeight="1" x14ac:dyDescent="0.7">
      <c r="A113" s="46" t="str">
        <f>+A3</f>
        <v>For the nine-month period ended 30 September 2025</v>
      </c>
      <c r="B113" s="148"/>
      <c r="C113" s="149"/>
      <c r="D113" s="48"/>
      <c r="E113" s="48"/>
      <c r="F113" s="48"/>
      <c r="G113" s="48"/>
      <c r="H113" s="48"/>
      <c r="I113" s="48"/>
      <c r="J113" s="48"/>
    </row>
    <row r="114" spans="1:10" ht="16.5" customHeight="1" x14ac:dyDescent="0.7">
      <c r="A114" s="62"/>
      <c r="B114" s="73"/>
      <c r="C114" s="69"/>
      <c r="D114" s="45"/>
      <c r="E114" s="45"/>
      <c r="F114" s="45"/>
      <c r="G114" s="45"/>
      <c r="H114" s="146"/>
      <c r="I114" s="45"/>
      <c r="J114" s="146"/>
    </row>
    <row r="115" spans="1:10" ht="16.5" customHeight="1" x14ac:dyDescent="0.7">
      <c r="A115" s="62"/>
      <c r="B115" s="73"/>
      <c r="C115" s="69"/>
      <c r="D115" s="45"/>
      <c r="E115" s="45"/>
      <c r="F115" s="45"/>
      <c r="G115" s="45"/>
      <c r="H115" s="146"/>
      <c r="I115" s="45"/>
      <c r="J115" s="146"/>
    </row>
    <row r="116" spans="1:10" ht="16.5" customHeight="1" x14ac:dyDescent="0.7">
      <c r="A116" s="71"/>
      <c r="B116" s="77"/>
      <c r="C116" s="77"/>
      <c r="D116" s="175" t="s">
        <v>3</v>
      </c>
      <c r="E116" s="175"/>
      <c r="F116" s="175"/>
      <c r="G116" s="151"/>
      <c r="H116" s="175" t="s">
        <v>4</v>
      </c>
      <c r="I116" s="175"/>
      <c r="J116" s="175"/>
    </row>
    <row r="117" spans="1:10" ht="16.5" customHeight="1" x14ac:dyDescent="0.7">
      <c r="A117" s="71"/>
      <c r="B117" s="77"/>
      <c r="C117" s="77"/>
      <c r="D117" s="167" t="s">
        <v>5</v>
      </c>
      <c r="E117" s="167"/>
      <c r="F117" s="167"/>
      <c r="G117" s="151"/>
      <c r="H117" s="167" t="s">
        <v>5</v>
      </c>
      <c r="I117" s="167"/>
      <c r="J117" s="167"/>
    </row>
    <row r="118" spans="1:10" ht="16.5" customHeight="1" x14ac:dyDescent="0.7">
      <c r="A118" s="67"/>
      <c r="B118" s="152"/>
      <c r="C118" s="152"/>
      <c r="D118" s="153" t="s">
        <v>10</v>
      </c>
      <c r="E118" s="153"/>
      <c r="F118" s="153" t="s">
        <v>11</v>
      </c>
      <c r="G118" s="153"/>
      <c r="H118" s="153" t="s">
        <v>10</v>
      </c>
      <c r="I118" s="153"/>
      <c r="J118" s="153" t="s">
        <v>11</v>
      </c>
    </row>
    <row r="119" spans="1:10" ht="16.5" customHeight="1" x14ac:dyDescent="0.7">
      <c r="A119" s="71"/>
      <c r="C119" s="73"/>
      <c r="D119" s="48" t="s">
        <v>13</v>
      </c>
      <c r="E119" s="45"/>
      <c r="F119" s="48" t="s">
        <v>13</v>
      </c>
      <c r="G119" s="45"/>
      <c r="H119" s="48" t="s">
        <v>13</v>
      </c>
      <c r="I119" s="45"/>
      <c r="J119" s="48" t="s">
        <v>13</v>
      </c>
    </row>
    <row r="120" spans="1:10" ht="16.5" customHeight="1" x14ac:dyDescent="0.7">
      <c r="A120" s="67"/>
      <c r="B120" s="152"/>
      <c r="C120" s="77"/>
      <c r="D120" s="67"/>
      <c r="E120" s="67"/>
      <c r="F120" s="67"/>
      <c r="G120" s="67"/>
      <c r="H120" s="67"/>
      <c r="I120" s="67"/>
      <c r="J120" s="67"/>
    </row>
    <row r="121" spans="1:10" ht="16.5" customHeight="1" x14ac:dyDescent="0.7">
      <c r="A121" s="62" t="s">
        <v>297</v>
      </c>
      <c r="B121" s="77"/>
      <c r="C121" s="77"/>
      <c r="D121" s="56">
        <f>SUM(D48,D87,D107)</f>
        <v>-4084120</v>
      </c>
      <c r="E121" s="56"/>
      <c r="F121" s="56">
        <f>SUM(F48,F87,F107)</f>
        <v>-3297302</v>
      </c>
      <c r="G121" s="56"/>
      <c r="H121" s="56">
        <f>SUM(H48,H87,H107)</f>
        <v>-204226</v>
      </c>
      <c r="I121" s="56"/>
      <c r="J121" s="56">
        <f>SUM(J48,J87,J107)</f>
        <v>-548034</v>
      </c>
    </row>
    <row r="122" spans="1:10" ht="16.5" customHeight="1" x14ac:dyDescent="0.7">
      <c r="A122" s="160" t="s">
        <v>298</v>
      </c>
      <c r="B122" s="77"/>
      <c r="C122" s="77"/>
      <c r="D122" s="56">
        <v>13212069</v>
      </c>
      <c r="E122" s="56"/>
      <c r="F122" s="56">
        <v>14259801</v>
      </c>
      <c r="G122" s="56"/>
      <c r="H122" s="56">
        <f>'2-4'!M17</f>
        <v>452756</v>
      </c>
      <c r="I122" s="56"/>
      <c r="J122" s="56">
        <v>654419</v>
      </c>
    </row>
    <row r="123" spans="1:10" ht="16.5" customHeight="1" x14ac:dyDescent="0.7">
      <c r="A123" s="67" t="s">
        <v>299</v>
      </c>
      <c r="B123" s="77"/>
      <c r="C123" s="67"/>
      <c r="D123" s="59">
        <v>504778</v>
      </c>
      <c r="E123" s="56"/>
      <c r="F123" s="59">
        <v>-665581</v>
      </c>
      <c r="G123" s="56"/>
      <c r="H123" s="59">
        <v>0</v>
      </c>
      <c r="I123" s="56"/>
      <c r="J123" s="59">
        <v>0</v>
      </c>
    </row>
    <row r="124" spans="1:10" ht="16.5" customHeight="1" x14ac:dyDescent="0.7">
      <c r="A124" s="160"/>
      <c r="B124" s="77"/>
      <c r="C124" s="77"/>
      <c r="D124" s="56"/>
      <c r="E124" s="56"/>
      <c r="F124" s="56"/>
      <c r="G124" s="56"/>
      <c r="H124" s="56"/>
      <c r="I124" s="56"/>
      <c r="J124" s="56"/>
    </row>
    <row r="125" spans="1:10" ht="16.5" customHeight="1" thickBot="1" x14ac:dyDescent="0.75">
      <c r="A125" s="161" t="s">
        <v>300</v>
      </c>
      <c r="B125" s="77"/>
      <c r="C125" s="77"/>
      <c r="D125" s="63">
        <f>SUM(D121:D123)</f>
        <v>9632727</v>
      </c>
      <c r="E125" s="56"/>
      <c r="F125" s="63">
        <f>SUM(F121:F123)</f>
        <v>10296918</v>
      </c>
      <c r="G125" s="56"/>
      <c r="H125" s="63">
        <f>SUM(H121:H123)</f>
        <v>248530</v>
      </c>
      <c r="I125" s="56"/>
      <c r="J125" s="63">
        <f>SUM(J121:J123)</f>
        <v>106385</v>
      </c>
    </row>
    <row r="126" spans="1:10" ht="16.5" customHeight="1" thickTop="1" x14ac:dyDescent="0.7">
      <c r="A126" s="161"/>
      <c r="B126" s="77"/>
      <c r="C126" s="77"/>
      <c r="D126" s="57"/>
      <c r="E126" s="56"/>
      <c r="F126" s="57"/>
      <c r="G126" s="56"/>
      <c r="H126" s="57"/>
      <c r="I126" s="56"/>
      <c r="J126" s="57"/>
    </row>
    <row r="127" spans="1:10" ht="16.5" customHeight="1" x14ac:dyDescent="0.7">
      <c r="A127" s="62" t="s">
        <v>301</v>
      </c>
      <c r="B127" s="73"/>
      <c r="C127" s="69"/>
      <c r="D127" s="45"/>
      <c r="E127" s="45"/>
      <c r="F127" s="45"/>
      <c r="G127" s="45"/>
      <c r="H127" s="45"/>
      <c r="I127" s="45"/>
      <c r="J127" s="45"/>
    </row>
    <row r="128" spans="1:10" ht="16.5" customHeight="1" x14ac:dyDescent="0.7">
      <c r="A128" s="68" t="s">
        <v>302</v>
      </c>
      <c r="B128" s="73"/>
      <c r="C128" s="69"/>
      <c r="D128" s="56">
        <f>'2-4'!G17</f>
        <v>9644071</v>
      </c>
      <c r="E128" s="56"/>
      <c r="F128" s="56">
        <v>10340141</v>
      </c>
      <c r="G128" s="56"/>
      <c r="H128" s="56">
        <f>'2-4'!K17</f>
        <v>248530</v>
      </c>
      <c r="I128" s="56"/>
      <c r="J128" s="56">
        <v>106385</v>
      </c>
    </row>
    <row r="129" spans="1:10" ht="16.5" customHeight="1" x14ac:dyDescent="0.7">
      <c r="A129" s="68" t="s">
        <v>303</v>
      </c>
      <c r="B129" s="73"/>
      <c r="C129" s="69"/>
      <c r="D129" s="59">
        <v>-11344</v>
      </c>
      <c r="E129" s="56"/>
      <c r="F129" s="59">
        <v>-43223</v>
      </c>
      <c r="G129" s="56"/>
      <c r="H129" s="59">
        <v>0</v>
      </c>
      <c r="I129" s="56"/>
      <c r="J129" s="59">
        <v>0</v>
      </c>
    </row>
    <row r="130" spans="1:10" ht="16.5" customHeight="1" x14ac:dyDescent="0.7">
      <c r="A130" s="67"/>
      <c r="B130" s="77"/>
      <c r="C130" s="77"/>
      <c r="D130" s="56"/>
      <c r="E130" s="56"/>
      <c r="F130" s="56"/>
      <c r="G130" s="56"/>
      <c r="H130" s="56"/>
      <c r="I130" s="56"/>
      <c r="J130" s="56"/>
    </row>
    <row r="131" spans="1:10" ht="16.5" customHeight="1" thickBot="1" x14ac:dyDescent="0.75">
      <c r="A131" s="62"/>
      <c r="B131" s="73"/>
      <c r="C131" s="69"/>
      <c r="D131" s="63">
        <f>SUM(D128:D129)</f>
        <v>9632727</v>
      </c>
      <c r="E131" s="45"/>
      <c r="F131" s="63">
        <f>SUM(F128:F129)</f>
        <v>10296918</v>
      </c>
      <c r="G131" s="45"/>
      <c r="H131" s="63">
        <f>SUM(H128:H129)</f>
        <v>248530</v>
      </c>
      <c r="I131" s="45"/>
      <c r="J131" s="63">
        <f>SUM(J128:J129)</f>
        <v>106385</v>
      </c>
    </row>
    <row r="132" spans="1:10" ht="16.5" customHeight="1" thickTop="1" x14ac:dyDescent="0.7">
      <c r="A132" s="62"/>
      <c r="B132" s="73"/>
      <c r="C132" s="69"/>
      <c r="E132" s="45"/>
      <c r="G132" s="45"/>
      <c r="I132" s="45"/>
    </row>
    <row r="133" spans="1:10" ht="16.5" customHeight="1" x14ac:dyDescent="0.7">
      <c r="A133" s="62"/>
      <c r="B133" s="73"/>
      <c r="C133" s="69"/>
      <c r="E133" s="45"/>
      <c r="F133" s="45"/>
      <c r="G133" s="45"/>
      <c r="I133" s="45"/>
      <c r="J133" s="45"/>
    </row>
    <row r="134" spans="1:10" ht="16.5" customHeight="1" x14ac:dyDescent="0.7">
      <c r="A134" s="62" t="s">
        <v>304</v>
      </c>
      <c r="B134" s="73"/>
      <c r="C134" s="69"/>
      <c r="D134" s="45"/>
      <c r="E134" s="45"/>
      <c r="F134" s="45"/>
      <c r="G134" s="45"/>
      <c r="H134" s="45"/>
      <c r="I134" s="45"/>
      <c r="J134" s="45"/>
    </row>
    <row r="135" spans="1:10" ht="16.5" customHeight="1" x14ac:dyDescent="0.7">
      <c r="A135" s="62"/>
      <c r="B135" s="73"/>
      <c r="C135" s="69"/>
      <c r="D135" s="45"/>
      <c r="E135" s="45"/>
      <c r="F135" s="45"/>
      <c r="G135" s="45"/>
      <c r="H135" s="45"/>
      <c r="I135" s="45"/>
      <c r="J135" s="45"/>
    </row>
    <row r="136" spans="1:10" ht="16.5" customHeight="1" x14ac:dyDescent="0.7">
      <c r="A136" s="62" t="s">
        <v>305</v>
      </c>
      <c r="B136" s="62"/>
      <c r="C136" s="73"/>
      <c r="D136" s="162"/>
      <c r="E136" s="45"/>
      <c r="F136" s="162"/>
      <c r="G136" s="45"/>
      <c r="H136" s="45"/>
      <c r="I136" s="45"/>
      <c r="J136" s="45"/>
    </row>
    <row r="137" spans="1:10" ht="16.5" customHeight="1" x14ac:dyDescent="0.7">
      <c r="A137" s="62"/>
      <c r="B137" s="62"/>
      <c r="C137" s="73"/>
      <c r="D137" s="162"/>
      <c r="E137" s="45"/>
      <c r="F137" s="162"/>
      <c r="G137" s="45"/>
      <c r="H137" s="45"/>
      <c r="I137" s="45"/>
      <c r="J137" s="45"/>
    </row>
    <row r="138" spans="1:10" ht="16.5" customHeight="1" x14ac:dyDescent="0.7">
      <c r="A138" s="68" t="s">
        <v>306</v>
      </c>
      <c r="B138" s="68"/>
      <c r="C138" s="73"/>
      <c r="D138" s="162"/>
      <c r="E138" s="45"/>
      <c r="F138" s="162"/>
      <c r="G138" s="45"/>
      <c r="H138" s="45"/>
      <c r="I138" s="45"/>
      <c r="J138" s="45"/>
    </row>
    <row r="139" spans="1:10" ht="16.5" customHeight="1" x14ac:dyDescent="0.7">
      <c r="A139" s="68"/>
      <c r="B139" s="68"/>
      <c r="C139" s="73"/>
      <c r="D139" s="162"/>
      <c r="E139" s="45"/>
      <c r="F139" s="162"/>
      <c r="G139" s="45"/>
      <c r="H139" s="45"/>
      <c r="I139" s="45"/>
      <c r="J139" s="45"/>
    </row>
    <row r="140" spans="1:10" ht="16.5" customHeight="1" x14ac:dyDescent="0.7">
      <c r="A140" s="68"/>
      <c r="B140" s="68"/>
      <c r="C140" s="73"/>
      <c r="D140" s="175" t="s">
        <v>3</v>
      </c>
      <c r="E140" s="175"/>
      <c r="F140" s="175"/>
      <c r="G140" s="45"/>
      <c r="H140" s="175" t="s">
        <v>4</v>
      </c>
      <c r="I140" s="175"/>
      <c r="J140" s="175"/>
    </row>
    <row r="141" spans="1:10" ht="16.5" customHeight="1" x14ac:dyDescent="0.7">
      <c r="A141" s="62"/>
      <c r="B141" s="73"/>
      <c r="C141" s="69"/>
      <c r="D141" s="167" t="s">
        <v>5</v>
      </c>
      <c r="E141" s="167"/>
      <c r="F141" s="167"/>
      <c r="G141" s="151"/>
      <c r="H141" s="167" t="s">
        <v>5</v>
      </c>
      <c r="I141" s="167"/>
      <c r="J141" s="167"/>
    </row>
    <row r="142" spans="1:10" ht="16.5" customHeight="1" x14ac:dyDescent="0.7">
      <c r="A142" s="62"/>
      <c r="B142" s="73"/>
      <c r="C142" s="69"/>
      <c r="D142" s="153" t="s">
        <v>10</v>
      </c>
      <c r="E142" s="153"/>
      <c r="F142" s="153" t="s">
        <v>11</v>
      </c>
      <c r="G142" s="153"/>
      <c r="H142" s="153" t="s">
        <v>10</v>
      </c>
      <c r="I142" s="153"/>
      <c r="J142" s="153" t="s">
        <v>11</v>
      </c>
    </row>
    <row r="143" spans="1:10" ht="16.5" customHeight="1" x14ac:dyDescent="0.7">
      <c r="A143" s="62"/>
      <c r="B143" s="73"/>
      <c r="C143" s="69"/>
      <c r="D143" s="48" t="s">
        <v>13</v>
      </c>
      <c r="E143" s="45"/>
      <c r="F143" s="48" t="s">
        <v>13</v>
      </c>
      <c r="G143" s="45"/>
      <c r="H143" s="48" t="s">
        <v>13</v>
      </c>
      <c r="I143" s="45"/>
      <c r="J143" s="48" t="s">
        <v>13</v>
      </c>
    </row>
    <row r="144" spans="1:10" ht="16.5" customHeight="1" x14ac:dyDescent="0.7">
      <c r="A144" s="62"/>
      <c r="B144" s="73"/>
      <c r="C144" s="69"/>
      <c r="D144" s="45"/>
      <c r="E144" s="45"/>
      <c r="F144" s="45"/>
      <c r="G144" s="45"/>
      <c r="H144" s="45"/>
      <c r="I144" s="45"/>
      <c r="J144" s="45"/>
    </row>
    <row r="145" spans="1:10" ht="16.5" customHeight="1" x14ac:dyDescent="0.7">
      <c r="A145" s="68" t="s">
        <v>307</v>
      </c>
      <c r="B145" s="73"/>
      <c r="C145" s="69"/>
      <c r="D145" s="45"/>
      <c r="E145" s="45"/>
      <c r="F145" s="45"/>
      <c r="G145" s="45"/>
      <c r="H145" s="45"/>
      <c r="I145" s="45"/>
      <c r="J145" s="45"/>
    </row>
    <row r="146" spans="1:10" ht="16.5" customHeight="1" x14ac:dyDescent="0.7">
      <c r="A146" s="68" t="s">
        <v>308</v>
      </c>
      <c r="B146" s="73"/>
      <c r="C146" s="69"/>
      <c r="D146" s="56">
        <v>1415795</v>
      </c>
      <c r="E146" s="163"/>
      <c r="F146" s="56">
        <v>1369432</v>
      </c>
      <c r="G146" s="163"/>
      <c r="H146" s="56">
        <v>689</v>
      </c>
      <c r="I146" s="163"/>
      <c r="J146" s="56">
        <v>5466</v>
      </c>
    </row>
    <row r="147" spans="1:10" ht="16.5" customHeight="1" x14ac:dyDescent="0.7">
      <c r="A147" s="68"/>
      <c r="B147" s="77"/>
      <c r="C147" s="67"/>
      <c r="D147" s="70"/>
      <c r="E147" s="70"/>
      <c r="F147" s="70"/>
      <c r="G147" s="70"/>
      <c r="H147" s="70"/>
      <c r="I147" s="70"/>
      <c r="J147" s="70"/>
    </row>
    <row r="148" spans="1:10" ht="16.5" customHeight="1" x14ac:dyDescent="0.7">
      <c r="A148" s="67"/>
      <c r="B148" s="67"/>
      <c r="C148" s="67"/>
      <c r="D148" s="70"/>
      <c r="E148" s="70"/>
      <c r="F148" s="70"/>
      <c r="G148" s="70"/>
      <c r="H148" s="70"/>
      <c r="I148" s="70"/>
      <c r="J148" s="70"/>
    </row>
    <row r="149" spans="1:10" ht="16.5" customHeight="1" x14ac:dyDescent="0.7">
      <c r="A149" s="67"/>
      <c r="B149" s="67"/>
      <c r="C149" s="67"/>
      <c r="D149" s="70"/>
      <c r="E149" s="70"/>
      <c r="F149" s="70"/>
      <c r="G149" s="70"/>
      <c r="H149" s="70"/>
      <c r="I149" s="70"/>
      <c r="J149" s="70"/>
    </row>
    <row r="150" spans="1:10" ht="16.5" customHeight="1" x14ac:dyDescent="0.7">
      <c r="A150" s="67"/>
      <c r="B150" s="67"/>
      <c r="C150" s="67"/>
      <c r="D150" s="70"/>
      <c r="E150" s="70"/>
      <c r="F150" s="70"/>
      <c r="G150" s="70"/>
      <c r="H150" s="70"/>
      <c r="I150" s="70"/>
      <c r="J150" s="70"/>
    </row>
    <row r="151" spans="1:10" ht="16.5" customHeight="1" x14ac:dyDescent="0.7">
      <c r="A151" s="67"/>
      <c r="B151" s="67"/>
      <c r="C151" s="67"/>
      <c r="D151" s="70"/>
      <c r="E151" s="70"/>
      <c r="F151" s="70"/>
      <c r="G151" s="70"/>
      <c r="H151" s="70"/>
      <c r="I151" s="70"/>
      <c r="J151" s="70"/>
    </row>
    <row r="152" spans="1:10" ht="16.5" customHeight="1" x14ac:dyDescent="0.7">
      <c r="A152" s="67"/>
      <c r="B152" s="67"/>
      <c r="C152" s="67"/>
      <c r="D152" s="70"/>
      <c r="E152" s="70"/>
      <c r="F152" s="70"/>
      <c r="G152" s="70"/>
      <c r="H152" s="70"/>
      <c r="I152" s="70"/>
      <c r="J152" s="70"/>
    </row>
    <row r="153" spans="1:10" ht="16.5" customHeight="1" x14ac:dyDescent="0.7">
      <c r="A153" s="67"/>
      <c r="B153" s="67"/>
      <c r="C153" s="67"/>
      <c r="D153" s="70"/>
      <c r="E153" s="70"/>
      <c r="F153" s="70"/>
      <c r="G153" s="70"/>
      <c r="H153" s="70"/>
      <c r="I153" s="70"/>
      <c r="J153" s="70"/>
    </row>
    <row r="154" spans="1:10" ht="16.5" customHeight="1" x14ac:dyDescent="0.7">
      <c r="A154" s="67"/>
      <c r="B154" s="67"/>
      <c r="C154" s="67"/>
      <c r="D154" s="70"/>
      <c r="E154" s="70"/>
      <c r="F154" s="70"/>
      <c r="G154" s="70"/>
      <c r="H154" s="70"/>
      <c r="I154" s="70"/>
      <c r="J154" s="70"/>
    </row>
    <row r="155" spans="1:10" ht="16.5" customHeight="1" x14ac:dyDescent="0.7">
      <c r="A155" s="67"/>
      <c r="B155" s="67"/>
      <c r="C155" s="67"/>
      <c r="D155" s="70"/>
      <c r="E155" s="70"/>
      <c r="F155" s="70"/>
      <c r="G155" s="70"/>
      <c r="H155" s="70"/>
      <c r="I155" s="70"/>
      <c r="J155" s="70"/>
    </row>
    <row r="156" spans="1:10" ht="16.5" customHeight="1" x14ac:dyDescent="0.7">
      <c r="A156" s="67"/>
      <c r="B156" s="67"/>
      <c r="C156" s="67"/>
      <c r="D156" s="70"/>
      <c r="E156" s="70"/>
      <c r="F156" s="70"/>
      <c r="G156" s="70"/>
      <c r="H156" s="70"/>
      <c r="I156" s="70"/>
      <c r="J156" s="70"/>
    </row>
    <row r="157" spans="1:10" ht="16.5" customHeight="1" x14ac:dyDescent="0.7">
      <c r="A157" s="67"/>
      <c r="B157" s="67"/>
      <c r="C157" s="67"/>
      <c r="D157" s="70"/>
      <c r="E157" s="70"/>
      <c r="F157" s="70"/>
      <c r="G157" s="70"/>
      <c r="H157" s="70"/>
      <c r="I157" s="70"/>
      <c r="J157" s="70"/>
    </row>
    <row r="158" spans="1:10" ht="16.5" customHeight="1" x14ac:dyDescent="0.7">
      <c r="A158" s="67"/>
      <c r="B158" s="67"/>
      <c r="C158" s="67"/>
      <c r="D158" s="70"/>
      <c r="E158" s="70"/>
      <c r="F158" s="70"/>
      <c r="G158" s="70"/>
      <c r="H158" s="70"/>
      <c r="I158" s="70"/>
      <c r="J158" s="70"/>
    </row>
    <row r="159" spans="1:10" ht="16.5" customHeight="1" x14ac:dyDescent="0.7">
      <c r="A159" s="67"/>
      <c r="B159" s="67"/>
      <c r="C159" s="67"/>
      <c r="D159" s="70"/>
      <c r="E159" s="70"/>
      <c r="F159" s="70"/>
      <c r="G159" s="70"/>
      <c r="H159" s="70"/>
      <c r="I159" s="70"/>
      <c r="J159" s="70"/>
    </row>
    <row r="161" spans="1:10" ht="3.75" customHeight="1" x14ac:dyDescent="0.7"/>
    <row r="162" spans="1:10" ht="22.4" customHeight="1" x14ac:dyDescent="0.7">
      <c r="A162" s="176" t="str">
        <f>A110</f>
        <v>The accompanying notes are an integral part of these interim financial information.</v>
      </c>
      <c r="B162" s="176"/>
      <c r="C162" s="176"/>
      <c r="D162" s="176"/>
      <c r="E162" s="176"/>
      <c r="F162" s="176"/>
      <c r="G162" s="176"/>
      <c r="H162" s="176"/>
      <c r="I162" s="176"/>
      <c r="J162" s="176"/>
    </row>
  </sheetData>
  <mergeCells count="17">
    <mergeCell ref="D140:F140"/>
    <mergeCell ref="H140:J140"/>
    <mergeCell ref="D141:F141"/>
    <mergeCell ref="H141:J141"/>
    <mergeCell ref="A162:J162"/>
    <mergeCell ref="D61:F61"/>
    <mergeCell ref="H61:J61"/>
    <mergeCell ref="D116:F116"/>
    <mergeCell ref="H116:J116"/>
    <mergeCell ref="D117:F117"/>
    <mergeCell ref="H117:J117"/>
    <mergeCell ref="D6:F6"/>
    <mergeCell ref="H6:J6"/>
    <mergeCell ref="D7:F7"/>
    <mergeCell ref="H7:J7"/>
    <mergeCell ref="D60:F60"/>
    <mergeCell ref="H60:J60"/>
  </mergeCells>
  <pageMargins left="0.8" right="0.5" top="0.5" bottom="0.6" header="0.49" footer="0.4"/>
  <pageSetup paperSize="9" scale="88" firstPageNumber="13" orientation="portrait" useFirstPageNumber="1" horizontalDpi="1200" verticalDpi="1200" r:id="rId1"/>
  <headerFooter scaleWithDoc="0">
    <oddFooter>&amp;R&amp;"Cordia New,Regular"&amp;13&amp;P</oddFooter>
  </headerFooter>
  <rowBreaks count="2" manualBreakCount="2">
    <brk id="54" max="16383" man="1"/>
    <brk id="11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487E694034BC4BB070FFF6E3F6BC3D" ma:contentTypeVersion="17" ma:contentTypeDescription="Create a new document." ma:contentTypeScope="" ma:versionID="a91e2f724642bd2283f5bdad599dc82e">
  <xsd:schema xmlns:xsd="http://www.w3.org/2001/XMLSchema" xmlns:xs="http://www.w3.org/2001/XMLSchema" xmlns:p="http://schemas.microsoft.com/office/2006/metadata/properties" xmlns:ns2="e9ff2aa0-ac65-4789-9546-1cd3bf6095f9" xmlns:ns3="e2b31520-c3e7-42d0-bf07-110cdbe5b5f8" xmlns:ns4="e3c9920c-760c-43c3-a784-0ddb37dd1017" targetNamespace="http://schemas.microsoft.com/office/2006/metadata/properties" ma:root="true" ma:fieldsID="e55e0b4e070e5ec6dc02f9234f13af3d" ns2:_="" ns3:_="" ns4:_="">
    <xsd:import namespace="e9ff2aa0-ac65-4789-9546-1cd3bf6095f9"/>
    <xsd:import namespace="e2b31520-c3e7-42d0-bf07-110cdbe5b5f8"/>
    <xsd:import namespace="e3c9920c-760c-43c3-a784-0ddb37dd101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f2aa0-ac65-4789-9546-1cd3bf6095f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236f94b-7ede-4aa1-8516-49a0bafeece6}" ma:internalName="TaxCatchAll" ma:showField="CatchAllData" ma:web="e9ff2aa0-ac65-4789-9546-1cd3bf6095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b31520-c3e7-42d0-bf07-110cdbe5b5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7857c996-1424-435f-a372-02611a2db7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9920c-760c-43c3-a784-0ddb37dd1017" elementFormDefault="qualified">
    <xsd:import namespace="http://schemas.microsoft.com/office/2006/documentManagement/types"/>
    <xsd:import namespace="http://schemas.microsoft.com/office/infopath/2007/PartnerControls"/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b31520-c3e7-42d0-bf07-110cdbe5b5f8">
      <Terms xmlns="http://schemas.microsoft.com/office/infopath/2007/PartnerControls"/>
    </lcf76f155ced4ddcb4097134ff3c332f>
    <TaxCatchAll xmlns="e9ff2aa0-ac65-4789-9546-1cd3bf6095f9" xsi:nil="true"/>
    <_dlc_DocId xmlns="e9ff2aa0-ac65-4789-9546-1cd3bf6095f9">T5H3HEATW2TJ-878241894-43702</_dlc_DocId>
    <_dlc_DocIdUrl xmlns="e9ff2aa0-ac65-4789-9546-1cd3bf6095f9">
      <Url>https://minorgroup.sharepoint.com/sites/mint/CorpSecretary/_layouts/15/DocIdRedir.aspx?ID=T5H3HEATW2TJ-878241894-43702</Url>
      <Description>T5H3HEATW2TJ-878241894-43702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2DD0530-FADF-468D-96EE-F28C6F13D722}"/>
</file>

<file path=customXml/itemProps2.xml><?xml version="1.0" encoding="utf-8"?>
<ds:datastoreItem xmlns:ds="http://schemas.openxmlformats.org/officeDocument/2006/customXml" ds:itemID="{64675249-60EC-4354-9F0F-1728BD21D95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d255cd4-3828-4559-a09e-259aa315cf02"/>
    <ds:schemaRef ds:uri="9c784ece-320f-46e9-a0bf-61d0570459bd"/>
  </ds:schemaRefs>
</ds:datastoreItem>
</file>

<file path=customXml/itemProps3.xml><?xml version="1.0" encoding="utf-8"?>
<ds:datastoreItem xmlns:ds="http://schemas.openxmlformats.org/officeDocument/2006/customXml" ds:itemID="{E767B314-3176-4338-853E-C52D852E3A4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8D5E4F7-35CA-4F36-BC82-038462B01B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2-4</vt:lpstr>
      <vt:lpstr>5-6 (3m)</vt:lpstr>
      <vt:lpstr>7-8 (9m)</vt:lpstr>
      <vt:lpstr>9</vt:lpstr>
      <vt:lpstr>10</vt:lpstr>
      <vt:lpstr>11</vt:lpstr>
      <vt:lpstr>12</vt:lpstr>
      <vt:lpstr>13-15</vt:lpstr>
    </vt:vector>
  </TitlesOfParts>
  <Manager/>
  <Company>PwC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 (TH)</dc:creator>
  <cp:keywords/>
  <dc:description/>
  <cp:lastModifiedBy>Wilawan Khamassatian</cp:lastModifiedBy>
  <cp:revision/>
  <cp:lastPrinted>2025-11-11T09:08:40Z</cp:lastPrinted>
  <dcterms:created xsi:type="dcterms:W3CDTF">2025-11-06T01:58:20Z</dcterms:created>
  <dcterms:modified xsi:type="dcterms:W3CDTF">2025-11-13T03:04:32Z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0x010100E0487E694034BC4BB070FFF6E3F6BC3D</vt:lpwstr>
  </property>
  <property fmtid="{D5CDD505-2E9C-101B-9397-08002B2CF9AE}" pid="3" name="MediaServiceImageTags">
    <vt:lpwstr/>
  </property>
  <property fmtid="{D5CDD505-2E9C-101B-9397-08002B2CF9AE}" pid="4" name="_dlc_DocIdItemGuid">
    <vt:lpwstr>4978c046-a6c4-4bb3-827b-5ab4a1b1e390</vt:lpwstr>
  </property>
</Properties>
</file>