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L:\ABAS-Listed\Minor International Public Company Limited\Minor International (MINT)_Dec25'YE (CLK)\"/>
    </mc:Choice>
  </mc:AlternateContent>
  <xr:revisionPtr revIDLastSave="0" documentId="13_ncr:1_{EBC338CB-74A1-4B0C-9E91-9F2155E4D018}" xr6:coauthVersionLast="47" xr6:coauthVersionMax="47" xr10:uidLastSave="{00000000-0000-0000-0000-000000000000}"/>
  <bookViews>
    <workbookView xWindow="-120" yWindow="-120" windowWidth="29040" windowHeight="15720" activeTab="3" xr2:uid="{4C5CB4D9-5A40-4C1B-A97D-1655E8AB5005}"/>
  </bookViews>
  <sheets>
    <sheet name="6-8" sheetId="1" r:id="rId1"/>
    <sheet name="9-10" sheetId="2" r:id="rId2"/>
    <sheet name="11" sheetId="3" r:id="rId3"/>
    <sheet name="12" sheetId="4" r:id="rId4"/>
    <sheet name="13" sheetId="5" r:id="rId5"/>
    <sheet name="14" sheetId="6" r:id="rId6"/>
    <sheet name="15-17" sheetId="7" r:id="rId7"/>
  </sheets>
  <definedNames>
    <definedName name="_xlnm._FilterDatabase" localSheetId="6" hidden="1">'15-17'!$K$45:$K$48</definedName>
    <definedName name="Connection">#REF!</definedName>
    <definedName name="CUSTOM1_TOP">#REF!</definedName>
    <definedName name="CUSTOM2_TOP">#REF!</definedName>
    <definedName name="CUSTOM3_TOP">#REF!</definedName>
    <definedName name="ICP_Top">#REF!</definedName>
    <definedName name="Period">#REF!</definedName>
    <definedName name="_xlnm.Print_Area" localSheetId="3">'12'!$A$1:$AT$67</definedName>
    <definedName name="_xlnm.Print_Area" localSheetId="5">'14'!$A$1:$AF$62</definedName>
    <definedName name="_xlnm.Print_Area" localSheetId="6">'15-17'!$A$1:$K$183</definedName>
    <definedName name="_xlnm.Print_Area" localSheetId="0">'6-8'!$A$1:$M$156</definedName>
    <definedName name="_xlnm.Print_Area" localSheetId="1">'9-10'!$A$1:$K$110</definedName>
    <definedName name="Scale">#REF!</definedName>
    <definedName name="View">#REF!</definedName>
    <definedName name="น117">#REF!</definedName>
    <definedName name="ิ3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0" i="6" l="1"/>
  <c r="AF19" i="6"/>
  <c r="AF18" i="6"/>
  <c r="P24" i="6"/>
  <c r="AP25" i="4"/>
  <c r="AP24" i="4"/>
  <c r="R23" i="4"/>
  <c r="R20" i="4"/>
  <c r="I45" i="7"/>
  <c r="R35" i="4" l="1"/>
  <c r="I94" i="7"/>
  <c r="I100" i="7" l="1"/>
  <c r="E100" i="7"/>
  <c r="J20" i="4"/>
  <c r="J35" i="4" s="1"/>
  <c r="L24" i="6"/>
  <c r="N20" i="4"/>
  <c r="N35" i="4" s="1"/>
  <c r="A183" i="7" l="1"/>
  <c r="K150" i="7"/>
  <c r="G150" i="7"/>
  <c r="I150" i="7"/>
  <c r="E150" i="7"/>
  <c r="A122" i="7"/>
  <c r="K115" i="7"/>
  <c r="G115" i="7"/>
  <c r="I115" i="7"/>
  <c r="E115" i="7"/>
  <c r="K94" i="7"/>
  <c r="G94" i="7"/>
  <c r="E94" i="7"/>
  <c r="A61" i="7"/>
  <c r="A3" i="7"/>
  <c r="A125" i="7" s="1"/>
  <c r="A62" i="6"/>
  <c r="AD24" i="6"/>
  <c r="V24" i="6"/>
  <c r="R24" i="6"/>
  <c r="J24" i="6"/>
  <c r="H24" i="6"/>
  <c r="F24" i="6"/>
  <c r="Z24" i="6"/>
  <c r="X24" i="6"/>
  <c r="T24" i="6"/>
  <c r="AB20" i="6"/>
  <c r="AB19" i="6"/>
  <c r="AB18" i="6"/>
  <c r="A3" i="6"/>
  <c r="A48" i="5"/>
  <c r="Z24" i="5"/>
  <c r="V24" i="5"/>
  <c r="T24" i="5"/>
  <c r="R24" i="5"/>
  <c r="P24" i="5"/>
  <c r="N24" i="5"/>
  <c r="L24" i="5"/>
  <c r="J24" i="5"/>
  <c r="H24" i="5"/>
  <c r="F24" i="5"/>
  <c r="X22" i="5"/>
  <c r="AB22" i="5" s="1"/>
  <c r="AB20" i="5"/>
  <c r="X20" i="5"/>
  <c r="X19" i="5"/>
  <c r="AB19" i="5" s="1"/>
  <c r="X18" i="5"/>
  <c r="X24" i="5" s="1"/>
  <c r="A3" i="5"/>
  <c r="A67" i="4"/>
  <c r="AL33" i="4"/>
  <c r="AL31" i="4"/>
  <c r="P31" i="4"/>
  <c r="P30" i="4"/>
  <c r="AP30" i="4" s="1"/>
  <c r="AT30" i="4" s="1"/>
  <c r="AL29" i="4"/>
  <c r="AP29" i="4" s="1"/>
  <c r="AT29" i="4" s="1"/>
  <c r="AL27" i="4"/>
  <c r="AL26" i="4"/>
  <c r="AL25" i="4"/>
  <c r="AL24" i="4"/>
  <c r="AT24" i="4" s="1"/>
  <c r="AL23" i="4"/>
  <c r="AN20" i="4"/>
  <c r="AN35" i="4" s="1"/>
  <c r="AJ20" i="4"/>
  <c r="AJ35" i="4" s="1"/>
  <c r="AH20" i="4"/>
  <c r="AH35" i="4" s="1"/>
  <c r="AF20" i="4"/>
  <c r="AF35" i="4" s="1"/>
  <c r="AD20" i="4"/>
  <c r="AD35" i="4" s="1"/>
  <c r="AB20" i="4"/>
  <c r="AB35" i="4" s="1"/>
  <c r="Z20" i="4"/>
  <c r="Z35" i="4" s="1"/>
  <c r="X20" i="4"/>
  <c r="X35" i="4" s="1"/>
  <c r="V20" i="4"/>
  <c r="V35" i="4" s="1"/>
  <c r="T20" i="4"/>
  <c r="T35" i="4" s="1"/>
  <c r="L20" i="4"/>
  <c r="L35" i="4" s="1"/>
  <c r="H20" i="4"/>
  <c r="H35" i="4" s="1"/>
  <c r="F20" i="4"/>
  <c r="F35" i="4" s="1"/>
  <c r="AL18" i="4"/>
  <c r="P20" i="4"/>
  <c r="AL17" i="4"/>
  <c r="AP17" i="4" s="1"/>
  <c r="AT17" i="4" s="1"/>
  <c r="A3" i="4"/>
  <c r="A59" i="3"/>
  <c r="AL29" i="3"/>
  <c r="AH29" i="3"/>
  <c r="AD29" i="3"/>
  <c r="AB29" i="3"/>
  <c r="Z29" i="3"/>
  <c r="X29" i="3"/>
  <c r="V29" i="3"/>
  <c r="T29" i="3"/>
  <c r="R29" i="3"/>
  <c r="P29" i="3"/>
  <c r="N29" i="3"/>
  <c r="L29" i="3"/>
  <c r="J29" i="3"/>
  <c r="H29" i="3"/>
  <c r="F29" i="3"/>
  <c r="AF27" i="3"/>
  <c r="AJ27" i="3" s="1"/>
  <c r="AN27" i="3" s="1"/>
  <c r="AF25" i="3"/>
  <c r="AJ25" i="3" s="1"/>
  <c r="AN25" i="3" s="1"/>
  <c r="AJ24" i="3"/>
  <c r="AN24" i="3" s="1"/>
  <c r="AF23" i="3"/>
  <c r="AJ23" i="3" s="1"/>
  <c r="AN23" i="3" s="1"/>
  <c r="AF22" i="3"/>
  <c r="AJ22" i="3" s="1"/>
  <c r="AN22" i="3" s="1"/>
  <c r="AF21" i="3"/>
  <c r="AJ21" i="3" s="1"/>
  <c r="AN21" i="3" s="1"/>
  <c r="AF19" i="3"/>
  <c r="A3" i="3"/>
  <c r="A110" i="2"/>
  <c r="K90" i="2"/>
  <c r="G90" i="2"/>
  <c r="I90" i="2"/>
  <c r="K79" i="2"/>
  <c r="G79" i="2"/>
  <c r="I79" i="2"/>
  <c r="I93" i="2" s="1"/>
  <c r="E71" i="2"/>
  <c r="E79" i="2" s="1"/>
  <c r="A58" i="2"/>
  <c r="A55" i="2"/>
  <c r="K32" i="2"/>
  <c r="G32" i="2"/>
  <c r="I32" i="2"/>
  <c r="K20" i="2"/>
  <c r="I20" i="2"/>
  <c r="G20" i="2"/>
  <c r="E20" i="2"/>
  <c r="A156" i="1"/>
  <c r="M141" i="1"/>
  <c r="M144" i="1" s="1"/>
  <c r="M147" i="1" s="1"/>
  <c r="K141" i="1"/>
  <c r="K144" i="1" s="1"/>
  <c r="K147" i="1" s="1"/>
  <c r="I141" i="1"/>
  <c r="I144" i="1" s="1"/>
  <c r="I147" i="1" s="1"/>
  <c r="G141" i="1"/>
  <c r="A107" i="1"/>
  <c r="A104" i="1"/>
  <c r="M92" i="1"/>
  <c r="I92" i="1"/>
  <c r="M80" i="1"/>
  <c r="I80" i="1"/>
  <c r="K80" i="1"/>
  <c r="G80" i="1"/>
  <c r="A55" i="1"/>
  <c r="M40" i="1"/>
  <c r="I40" i="1"/>
  <c r="M23" i="1"/>
  <c r="I23" i="1"/>
  <c r="K23" i="1"/>
  <c r="G23" i="1"/>
  <c r="AF29" i="3" l="1"/>
  <c r="AP23" i="4"/>
  <c r="AT23" i="4" s="1"/>
  <c r="M94" i="1"/>
  <c r="K93" i="2"/>
  <c r="AB18" i="5"/>
  <c r="AP31" i="4"/>
  <c r="AT31" i="4" s="1"/>
  <c r="AL20" i="4"/>
  <c r="AL35" i="4" s="1"/>
  <c r="AT25" i="4"/>
  <c r="AJ19" i="3"/>
  <c r="G93" i="2"/>
  <c r="K34" i="2"/>
  <c r="K38" i="2" s="1"/>
  <c r="K41" i="2" s="1"/>
  <c r="G34" i="2"/>
  <c r="G38" i="2" s="1"/>
  <c r="G41" i="2" s="1"/>
  <c r="I42" i="1"/>
  <c r="M42" i="1"/>
  <c r="M149" i="1"/>
  <c r="I94" i="1"/>
  <c r="I149" i="1" s="1"/>
  <c r="K92" i="1"/>
  <c r="K94" i="1" s="1"/>
  <c r="K149" i="1" s="1"/>
  <c r="E34" i="2"/>
  <c r="AB24" i="5"/>
  <c r="G144" i="1"/>
  <c r="G40" i="1"/>
  <c r="K40" i="1"/>
  <c r="K42" i="1" s="1"/>
  <c r="I34" i="2"/>
  <c r="I38" i="2" s="1"/>
  <c r="G92" i="1"/>
  <c r="E32" i="2"/>
  <c r="AB22" i="6"/>
  <c r="AB24" i="6" s="1"/>
  <c r="AP18" i="4"/>
  <c r="AP20" i="4" s="1"/>
  <c r="P26" i="4"/>
  <c r="AP26" i="4" s="1"/>
  <c r="AT26" i="4" s="1"/>
  <c r="AP27" i="4"/>
  <c r="AT27" i="4" s="1"/>
  <c r="AJ29" i="3" l="1"/>
  <c r="AN19" i="3"/>
  <c r="AN29" i="3" s="1"/>
  <c r="G12" i="7"/>
  <c r="G45" i="7" s="1"/>
  <c r="G48" i="7" s="1"/>
  <c r="G133" i="7" s="1"/>
  <c r="G137" i="7" s="1"/>
  <c r="K12" i="7"/>
  <c r="K45" i="7" s="1"/>
  <c r="K48" i="7" s="1"/>
  <c r="K133" i="7" s="1"/>
  <c r="K137" i="7" s="1"/>
  <c r="I41" i="2"/>
  <c r="I12" i="7"/>
  <c r="I48" i="7" s="1"/>
  <c r="I133" i="7" s="1"/>
  <c r="I137" i="7" s="1"/>
  <c r="G147" i="1"/>
  <c r="AR18" i="4"/>
  <c r="AR20" i="4" s="1"/>
  <c r="AR35" i="4" s="1"/>
  <c r="G47" i="2"/>
  <c r="G66" i="2"/>
  <c r="G95" i="2" s="1"/>
  <c r="E38" i="2"/>
  <c r="G94" i="1"/>
  <c r="G42" i="1"/>
  <c r="K66" i="2"/>
  <c r="K95" i="2" s="1"/>
  <c r="K103" i="2" s="1"/>
  <c r="K47" i="2"/>
  <c r="I47" i="2" l="1"/>
  <c r="I66" i="2"/>
  <c r="I95" i="2" s="1"/>
  <c r="AT18" i="4"/>
  <c r="AT20" i="4" s="1"/>
  <c r="G100" i="2"/>
  <c r="G103" i="2"/>
  <c r="G149" i="1"/>
  <c r="E12" i="7"/>
  <c r="E45" i="7" s="1"/>
  <c r="E48" i="7" s="1"/>
  <c r="E133" i="7" s="1"/>
  <c r="E137" i="7" s="1"/>
  <c r="E41" i="2"/>
  <c r="I100" i="2" l="1"/>
  <c r="I103" i="2"/>
  <c r="E47" i="2"/>
  <c r="E66" i="2"/>
  <c r="AF22" i="6" l="1"/>
  <c r="AF24" i="6" s="1"/>
  <c r="N24" i="6"/>
  <c r="AP33" i="4" l="1"/>
  <c r="P35" i="4"/>
  <c r="AT33" i="4" l="1"/>
  <c r="AP35" i="4"/>
  <c r="AT35" i="4" l="1"/>
  <c r="E90" i="2" l="1"/>
  <c r="E93" i="2" s="1"/>
  <c r="E95" i="2" s="1"/>
  <c r="E100" i="2" l="1"/>
  <c r="E103" i="2"/>
</calcChain>
</file>

<file path=xl/sharedStrings.xml><?xml version="1.0" encoding="utf-8"?>
<sst xmlns="http://schemas.openxmlformats.org/spreadsheetml/2006/main" count="650" uniqueCount="321">
  <si>
    <t>Minor International Public Company Limited</t>
  </si>
  <si>
    <t>Statements of Financial Position</t>
  </si>
  <si>
    <t>As at 31 December 2025</t>
  </si>
  <si>
    <t>Consolidated</t>
  </si>
  <si>
    <t>Separate</t>
  </si>
  <si>
    <t xml:space="preserve"> financial statements</t>
  </si>
  <si>
    <t>2025</t>
  </si>
  <si>
    <t>2024</t>
  </si>
  <si>
    <t>Notes</t>
  </si>
  <si>
    <t>Baht</t>
  </si>
  <si>
    <t>Assets</t>
  </si>
  <si>
    <t>Current assets</t>
  </si>
  <si>
    <t>Cash and cash equivalents</t>
  </si>
  <si>
    <t>Trade and other current receivables, net</t>
  </si>
  <si>
    <t>Inventories</t>
  </si>
  <si>
    <t>Land and real estates projects for sales</t>
  </si>
  <si>
    <t>Derivative assets</t>
  </si>
  <si>
    <t>Other current assets</t>
  </si>
  <si>
    <t>Non-current assets classified as held-for-sale</t>
  </si>
  <si>
    <t>Total current assets</t>
  </si>
  <si>
    <t>Non-current assets</t>
  </si>
  <si>
    <t>Trade and other non-current receivables, net</t>
  </si>
  <si>
    <t>Investments in subsidiaries</t>
  </si>
  <si>
    <t>Investments in associates</t>
  </si>
  <si>
    <t>Interests in joint ventures</t>
  </si>
  <si>
    <t>Long-term loans to related parties</t>
  </si>
  <si>
    <t>Investment properties</t>
  </si>
  <si>
    <t>Property, plant and equipment</t>
  </si>
  <si>
    <t>Right-of-use assets</t>
  </si>
  <si>
    <t>Intangible assets</t>
  </si>
  <si>
    <t>Deferred tax assets</t>
  </si>
  <si>
    <t>Other non-current assets</t>
  </si>
  <si>
    <t>Total non-current assets</t>
  </si>
  <si>
    <t>Total assets</t>
  </si>
  <si>
    <r>
      <t>Director   ______________________________________</t>
    </r>
    <r>
      <rPr>
        <u/>
        <sz val="13"/>
        <rFont val="Cordia New"/>
        <family val="2"/>
      </rPr>
      <t xml:space="preserve">     </t>
    </r>
  </si>
  <si>
    <t>The notes to the consolidated and separate financial statements are an integral part of the financial statements.</t>
  </si>
  <si>
    <t>Liabilities and equity</t>
  </si>
  <si>
    <t>Current liabilities</t>
  </si>
  <si>
    <t>Bank overdrafts and short-term borrowings</t>
  </si>
  <si>
    <t>from financial institutions</t>
  </si>
  <si>
    <t>Trade and other current payables</t>
  </si>
  <si>
    <t>Short-term borrowings from related parties</t>
  </si>
  <si>
    <t>17, 23</t>
  </si>
  <si>
    <t xml:space="preserve">Current portion of long-term borrowings  </t>
  </si>
  <si>
    <t>Current portion of debentures</t>
  </si>
  <si>
    <t>Current portion of deferred income</t>
  </si>
  <si>
    <t>Corporate income tax payable</t>
  </si>
  <si>
    <t>Current portion of lease liabilities</t>
  </si>
  <si>
    <t>Derivative liabilities</t>
  </si>
  <si>
    <t>Other current liabilities</t>
  </si>
  <si>
    <t>Total current liabilities</t>
  </si>
  <si>
    <t>Non-current liabilities</t>
  </si>
  <si>
    <t>Long-term borrowings from financial institutions</t>
  </si>
  <si>
    <t>Debentures</t>
  </si>
  <si>
    <t>Lease liabilities</t>
  </si>
  <si>
    <t>Employee benefit obligations</t>
  </si>
  <si>
    <t>Deferred tax liabilities</t>
  </si>
  <si>
    <t>Other non-current liabilities</t>
  </si>
  <si>
    <t>Total non-current liabilities</t>
  </si>
  <si>
    <t>Total liabilities</t>
  </si>
  <si>
    <r>
      <t>Liabilities and equity</t>
    </r>
    <r>
      <rPr>
        <sz val="13"/>
        <rFont val="Cordia New"/>
        <family val="2"/>
      </rPr>
      <t xml:space="preserve"> (Cont’d)</t>
    </r>
  </si>
  <si>
    <t>Equity</t>
  </si>
  <si>
    <t>Share capital</t>
  </si>
  <si>
    <t xml:space="preserve">   </t>
  </si>
  <si>
    <t>Authorised share capital</t>
  </si>
  <si>
    <t xml:space="preserve">5,997,928,025 ordinary shares,  </t>
  </si>
  <si>
    <t>at par value of  Baht 1 each</t>
  </si>
  <si>
    <t>(2024: 5,997,928,025 ordinary shares,</t>
  </si>
  <si>
    <t xml:space="preserve">     </t>
  </si>
  <si>
    <t>at par value of Baht 1 each)</t>
  </si>
  <si>
    <t>Issued and paid-up share capital</t>
  </si>
  <si>
    <t>5,669,976,977 ordinary shares,</t>
  </si>
  <si>
    <t xml:space="preserve"> </t>
  </si>
  <si>
    <t>(2024: 5,669,976,977 ordinary shares,</t>
  </si>
  <si>
    <t xml:space="preserve">         </t>
  </si>
  <si>
    <t>Share premium ordinary shares</t>
  </si>
  <si>
    <t>Expired warrants in a subsidiary</t>
  </si>
  <si>
    <t>Retained earnings</t>
  </si>
  <si>
    <t>Treasury shares</t>
  </si>
  <si>
    <t>Unappropriated</t>
  </si>
  <si>
    <t>Other components of equity</t>
  </si>
  <si>
    <t>Total</t>
  </si>
  <si>
    <t>Perpetual debentures</t>
  </si>
  <si>
    <t>Equity attributable to owners of the Company</t>
  </si>
  <si>
    <t>Non-controlling interests</t>
  </si>
  <si>
    <t>Total equity</t>
  </si>
  <si>
    <t>Total liabilities and equity</t>
  </si>
  <si>
    <t>Income Statement</t>
  </si>
  <si>
    <t>For the year ended 31 December 2025</t>
  </si>
  <si>
    <t>Revenues</t>
  </si>
  <si>
    <t>Revenues from hotel and related services operations</t>
  </si>
  <si>
    <t>Revenues from mixed use and other operations</t>
  </si>
  <si>
    <t>Sales of food and beverage and manufacturing</t>
  </si>
  <si>
    <t>Dividend income</t>
  </si>
  <si>
    <t>Interest income</t>
  </si>
  <si>
    <t>Other income</t>
  </si>
  <si>
    <t>Total revenues</t>
  </si>
  <si>
    <t>Expenses</t>
  </si>
  <si>
    <t>Direct cost of hotel and related services operations</t>
  </si>
  <si>
    <t>Direct cost of mixed use and other operations</t>
  </si>
  <si>
    <t>Cost of sales of food and beverage and manufacturing</t>
  </si>
  <si>
    <t>Selling expenses</t>
  </si>
  <si>
    <t>Administrative expenses</t>
  </si>
  <si>
    <t>Other (gains) losses, net</t>
  </si>
  <si>
    <t>Finance costs</t>
  </si>
  <si>
    <t>Total expenses</t>
  </si>
  <si>
    <t>Operating profit</t>
  </si>
  <si>
    <t>Share of profit (loss) of investments in associates</t>
  </si>
  <si>
    <t>and interests in joint ventures</t>
  </si>
  <si>
    <t>Profit before income tax</t>
  </si>
  <si>
    <t>Income tax</t>
  </si>
  <si>
    <t xml:space="preserve">Profit for the year </t>
  </si>
  <si>
    <t>Profit attributable to:</t>
  </si>
  <si>
    <t>Owners of the Company</t>
  </si>
  <si>
    <t>Earnings per share (Baht)</t>
  </si>
  <si>
    <t xml:space="preserve">  Basic earnings per share</t>
  </si>
  <si>
    <t>Statement of comprehensive income</t>
  </si>
  <si>
    <t>Note</t>
  </si>
  <si>
    <t>Profit for the year</t>
  </si>
  <si>
    <t>Other comprehensive income (expense):</t>
  </si>
  <si>
    <t xml:space="preserve">Item that will not be reclassified subsequently </t>
  </si>
  <si>
    <t>to income statement</t>
  </si>
  <si>
    <t>Gains on revaluation of land</t>
  </si>
  <si>
    <t>Gain (loss) on remeasurement of</t>
  </si>
  <si>
    <t>equity investments at fair value through</t>
  </si>
  <si>
    <t>other comprehensive income (expense)</t>
  </si>
  <si>
    <t xml:space="preserve">Remeasurements of post-employment </t>
  </si>
  <si>
    <t>benefit obligations</t>
  </si>
  <si>
    <t xml:space="preserve">Total items that will not be reclassified subsequently </t>
  </si>
  <si>
    <t xml:space="preserve">Items that will be reclassified subsequently </t>
  </si>
  <si>
    <t>Share of other comprehensive income (expense)</t>
  </si>
  <si>
    <t>of associates</t>
  </si>
  <si>
    <t>Cash flow hedges</t>
  </si>
  <si>
    <t>Cost of hedging reserve</t>
  </si>
  <si>
    <t>Exchange differences on translation</t>
  </si>
  <si>
    <t xml:space="preserve">Total items that will be reclassified subsequently </t>
  </si>
  <si>
    <t xml:space="preserve">Other comprehensive income (expense) </t>
  </si>
  <si>
    <t xml:space="preserve">   for the year, net of tax</t>
  </si>
  <si>
    <t>Total comprehensive income (expense) for the year</t>
  </si>
  <si>
    <t>Total comprehensive income (expense)</t>
  </si>
  <si>
    <t xml:space="preserve">   attributable to:</t>
  </si>
  <si>
    <t xml:space="preserve">   Owners of the Company</t>
  </si>
  <si>
    <t xml:space="preserve">   Non-controlling interests</t>
  </si>
  <si>
    <t>Statement of Changes in Equity</t>
  </si>
  <si>
    <t>Consolidated financial statements (Baht)</t>
  </si>
  <si>
    <t>Attributable to owners of the parent</t>
  </si>
  <si>
    <t>Other comprehensive income (expense)</t>
  </si>
  <si>
    <t>Discount on</t>
  </si>
  <si>
    <t>Remeasuring of</t>
  </si>
  <si>
    <t>Share</t>
  </si>
  <si>
    <t xml:space="preserve"> business</t>
  </si>
  <si>
    <t>Change</t>
  </si>
  <si>
    <t>equity investments</t>
  </si>
  <si>
    <t>Issued and</t>
  </si>
  <si>
    <t>premium</t>
  </si>
  <si>
    <t>Expired</t>
  </si>
  <si>
    <t>combination</t>
  </si>
  <si>
    <t>interest of</t>
  </si>
  <si>
    <t>Impact from</t>
  </si>
  <si>
    <t>at fair value through</t>
  </si>
  <si>
    <t>Cost of</t>
  </si>
  <si>
    <t>other</t>
  </si>
  <si>
    <t>owners</t>
  </si>
  <si>
    <t>Non-</t>
  </si>
  <si>
    <t>paid-up</t>
  </si>
  <si>
    <t>ordinary</t>
  </si>
  <si>
    <t>warrants in</t>
  </si>
  <si>
    <t>Legal</t>
  </si>
  <si>
    <t>retained</t>
  </si>
  <si>
    <t>under common</t>
  </si>
  <si>
    <t>investment in</t>
  </si>
  <si>
    <t>hyperinflationary</t>
  </si>
  <si>
    <t>other comprehensive</t>
  </si>
  <si>
    <t>revaluation</t>
  </si>
  <si>
    <t>Cash flow</t>
  </si>
  <si>
    <t>hedging</t>
  </si>
  <si>
    <t>Translation</t>
  </si>
  <si>
    <t>components</t>
  </si>
  <si>
    <t>Perpetual</t>
  </si>
  <si>
    <t xml:space="preserve"> of the</t>
  </si>
  <si>
    <t>controlling</t>
  </si>
  <si>
    <t>share capital</t>
  </si>
  <si>
    <t>shares</t>
  </si>
  <si>
    <t>a subsidiary</t>
  </si>
  <si>
    <t>reserve</t>
  </si>
  <si>
    <t>earnings</t>
  </si>
  <si>
    <t>control</t>
  </si>
  <si>
    <t>subsidiaries</t>
  </si>
  <si>
    <t>economy</t>
  </si>
  <si>
    <t xml:space="preserve"> income (expense)</t>
  </si>
  <si>
    <t>surplus</t>
  </si>
  <si>
    <t>hedges</t>
  </si>
  <si>
    <t>adjustment</t>
  </si>
  <si>
    <t>of equity</t>
  </si>
  <si>
    <t>debentures</t>
  </si>
  <si>
    <t xml:space="preserve"> parent</t>
  </si>
  <si>
    <t>interests</t>
  </si>
  <si>
    <t>equity</t>
  </si>
  <si>
    <t>Opening balance as at 1 January 2024</t>
  </si>
  <si>
    <t>Changes in equity for the year</t>
  </si>
  <si>
    <t>Issuance of ordinary shares</t>
  </si>
  <si>
    <t xml:space="preserve">Adjustment of change interest of </t>
  </si>
  <si>
    <t>investments in subsidiaries</t>
  </si>
  <si>
    <t xml:space="preserve">Adjust fair value as at acquisition date </t>
  </si>
  <si>
    <t>Assets disposal</t>
  </si>
  <si>
    <t>Dividend paid</t>
  </si>
  <si>
    <t>Interest paid on perpetual debentures</t>
  </si>
  <si>
    <t xml:space="preserve">Total comprehensive income (expense) </t>
  </si>
  <si>
    <t>for the year</t>
  </si>
  <si>
    <t>Closing balance as at 31 December 2024</t>
  </si>
  <si>
    <t>Share of other</t>
  </si>
  <si>
    <t>comprehensive</t>
  </si>
  <si>
    <t>Treasury</t>
  </si>
  <si>
    <t>income (expense)</t>
  </si>
  <si>
    <t>Opening balance as at 1 January 2025</t>
  </si>
  <si>
    <t>(as previously reported)</t>
  </si>
  <si>
    <t>Impact from changes in accounting standard</t>
  </si>
  <si>
    <t xml:space="preserve">Opening balance after adjustment </t>
  </si>
  <si>
    <t>Change status of investments</t>
  </si>
  <si>
    <t>Closing balance as at 31 December 2025</t>
  </si>
  <si>
    <t>Separate financial statements (Baht)</t>
  </si>
  <si>
    <t>Discount</t>
  </si>
  <si>
    <t>on business</t>
  </si>
  <si>
    <t>combination under</t>
  </si>
  <si>
    <t>share</t>
  </si>
  <si>
    <t>common control</t>
  </si>
  <si>
    <t>Statement of Cash Flows</t>
  </si>
  <si>
    <t>Cash flows from operating activities</t>
  </si>
  <si>
    <t>Adjustments for:</t>
  </si>
  <si>
    <t xml:space="preserve">   Depreciation and amortisation</t>
  </si>
  <si>
    <t>18 - 21</t>
  </si>
  <si>
    <t xml:space="preserve">   Amortisation of financial fees</t>
  </si>
  <si>
    <t xml:space="preserve">   Expected credit loss (reversal)</t>
  </si>
  <si>
    <t xml:space="preserve">   Inventory obsolescence (reversal)</t>
  </si>
  <si>
    <t xml:space="preserve">   Share of (profit) loss of investments in associates </t>
  </si>
  <si>
    <t xml:space="preserve">      and interests in joint ventures</t>
  </si>
  <si>
    <t xml:space="preserve">   Finance costs</t>
  </si>
  <si>
    <t xml:space="preserve">   Interest income</t>
  </si>
  <si>
    <t xml:space="preserve">   Dividends income</t>
  </si>
  <si>
    <t xml:space="preserve">   (Gain) loss on exchange rate</t>
  </si>
  <si>
    <t xml:space="preserve">      classified as held-for-sale</t>
  </si>
  <si>
    <t>15, 30</t>
  </si>
  <si>
    <t xml:space="preserve">   (Gain) loss on disposals, write-off and impairment</t>
  </si>
  <si>
    <t xml:space="preserve">      of property, plant and equipment, investment </t>
  </si>
  <si>
    <t xml:space="preserve">      properties, intangible assets and right-of-use assets</t>
  </si>
  <si>
    <t xml:space="preserve">   Employee benefit obligations</t>
  </si>
  <si>
    <t xml:space="preserve">   Unrealised (gain) loss from fair value adjustment</t>
  </si>
  <si>
    <t xml:space="preserve">      to derivatives and financial liabilities</t>
  </si>
  <si>
    <t>Changes in operating assets and liabilities</t>
  </si>
  <si>
    <t xml:space="preserve">   Trade and other receivables</t>
  </si>
  <si>
    <t xml:space="preserve">   Inventories</t>
  </si>
  <si>
    <t xml:space="preserve">   Land and real estates project for sales</t>
  </si>
  <si>
    <t xml:space="preserve">   Other current assets</t>
  </si>
  <si>
    <t xml:space="preserve">   Other non-current assets</t>
  </si>
  <si>
    <t xml:space="preserve">   Other current liabilities</t>
  </si>
  <si>
    <t xml:space="preserve">   Other non-current liabilities</t>
  </si>
  <si>
    <t>Cash generated from (used in) operations</t>
  </si>
  <si>
    <t xml:space="preserve">   Income tax paid</t>
  </si>
  <si>
    <t>Net cash generated from (used in) operating activities</t>
  </si>
  <si>
    <r>
      <t>Statement of Cash Flows</t>
    </r>
    <r>
      <rPr>
        <sz val="13"/>
        <rFont val="Cordia New"/>
        <family val="2"/>
      </rPr>
      <t xml:space="preserve"> </t>
    </r>
  </si>
  <si>
    <t xml:space="preserve">Cash flows from investing activities </t>
  </si>
  <si>
    <t>Cash paid for long-term loans to related parties</t>
  </si>
  <si>
    <t>Cash received from long-term loans to related parties</t>
  </si>
  <si>
    <t>Decrease (increase) in loans to other companies</t>
  </si>
  <si>
    <t>Cash invested in investments in subsidiaries</t>
  </si>
  <si>
    <t>Cash invested in investments in associate</t>
  </si>
  <si>
    <t>Cash invested in interests in joint ventures</t>
  </si>
  <si>
    <t>Cash received from capital deduction of interests in joint venture</t>
  </si>
  <si>
    <t>Interest received</t>
  </si>
  <si>
    <t>Dividends received</t>
  </si>
  <si>
    <t>Purchases of investment properties</t>
  </si>
  <si>
    <t>Purchases of property, plant and equipment</t>
  </si>
  <si>
    <t>Purchases of intangible assets</t>
  </si>
  <si>
    <t>Proceeds from disposal of interests in joint ventures</t>
  </si>
  <si>
    <t>Proceeds from disposal of non-current assets</t>
  </si>
  <si>
    <t xml:space="preserve">   classified as held-for-sale</t>
  </si>
  <si>
    <t>Proceeds from disposals of property, plant and equipment,</t>
  </si>
  <si>
    <t xml:space="preserve">   investment properties, and intangible assets</t>
  </si>
  <si>
    <t>Cash flows from financing activities</t>
  </si>
  <si>
    <t>Receipts from short-term borrowings from related parties</t>
  </si>
  <si>
    <t>Repayments of short-term borrowings from related parties</t>
  </si>
  <si>
    <t>Receipts from short-term borrowings from  financial institutions</t>
  </si>
  <si>
    <t>Repayments of short-term borrowings from financial institutions</t>
  </si>
  <si>
    <t>Receipts from long-term borrowings from financial institutions</t>
  </si>
  <si>
    <t>Repayments of long-term borrowings from financial institutions</t>
  </si>
  <si>
    <t>Receipts from issuance of debentures</t>
  </si>
  <si>
    <t xml:space="preserve">Repayments of debentures </t>
  </si>
  <si>
    <t>Repayments of lease liabilities</t>
  </si>
  <si>
    <t>Cash paid for interest</t>
  </si>
  <si>
    <t>Receipts from issuance of ordinary shares by exercise warrant</t>
  </si>
  <si>
    <t>Cash paid for treasury shares</t>
  </si>
  <si>
    <t>Net cash paid to non-controlling interest</t>
  </si>
  <si>
    <t xml:space="preserve">   from change in interest in subsidiaries</t>
  </si>
  <si>
    <t>Dividends paid to shareholders</t>
  </si>
  <si>
    <t>Dividends of subsidiaries paid to non-controlling interests</t>
  </si>
  <si>
    <t xml:space="preserve">Net cash received from (used in) financing activities </t>
  </si>
  <si>
    <t xml:space="preserve">Net increase (decrease) in cash and cash equivalents  </t>
  </si>
  <si>
    <t>Cash and cash equivalents at the beginning</t>
  </si>
  <si>
    <t>Gain (loss) on exchange rate</t>
  </si>
  <si>
    <t>Cash and cash equivalents, closing balance</t>
  </si>
  <si>
    <t xml:space="preserve">Cash and cash equivalents as at 31 December </t>
  </si>
  <si>
    <t>Cash and deposits with banks</t>
  </si>
  <si>
    <t>Bank overdraft</t>
  </si>
  <si>
    <t xml:space="preserve">Supplementary information for cash flows </t>
  </si>
  <si>
    <t>Non-cash transactions</t>
  </si>
  <si>
    <t>Significant non-cash activities for the years ended 31 December 2025 and 2024 are as follows:</t>
  </si>
  <si>
    <t>Acquisition of property, plant and equipment by payable</t>
  </si>
  <si>
    <t>Additions of right-of-use assets</t>
  </si>
  <si>
    <t xml:space="preserve">   (Gain) loss on disposals of non-current assets</t>
  </si>
  <si>
    <t>Additional ordinary shares of a subsidiary</t>
  </si>
  <si>
    <t>Capital reduction of a subsidiary</t>
  </si>
  <si>
    <t>Cash received (paid) for change status to</t>
  </si>
  <si>
    <t xml:space="preserve">    investments in subsidiaries, net cash received</t>
  </si>
  <si>
    <t xml:space="preserve">   Trade and other current payables</t>
  </si>
  <si>
    <t>Acquisition of subsidiaries</t>
  </si>
  <si>
    <t>Net cash received from (used in) investing activities</t>
  </si>
  <si>
    <t>Appropriated</t>
  </si>
  <si>
    <t>Legal reserve</t>
  </si>
  <si>
    <t xml:space="preserve">   Employee benefit paid</t>
  </si>
  <si>
    <t xml:space="preserve">   (Gain) loss from change status of investment</t>
  </si>
  <si>
    <t xml:space="preserve">   (Gain) loss on disposal of interests in joint ventures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</si>
</sst>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_(* #,##0_);_(* \(#,##0\);_(* &quot;-&quot;??_);_(@_)"/>
    <numFmt numFmtId="167" formatCode="#,##0.00;\(#,##0.00\)\:\-"/>
    <numFmt numFmtId="168" formatCode="#,##0.0000;\(#,##0.0000\);&quot;-&quot;;@"/>
    <numFmt numFmtId="169" formatCode="#,##0;\(#,##0\)"/>
    <numFmt numFmtId="170" formatCode="#,##0.00;\(#,##0.00\);&quot;-&quot;;@"/>
  </numFmts>
  <fonts count="14" x14ac:knownFonts="1">
    <font>
      <sz val="14"/>
      <name val="Cordia New"/>
      <charset val="222"/>
    </font>
    <font>
      <b/>
      <sz val="13"/>
      <name val="Cordia New"/>
      <family val="2"/>
    </font>
    <font>
      <sz val="14"/>
      <name val="Cordia New"/>
      <family val="2"/>
    </font>
    <font>
      <b/>
      <sz val="13"/>
      <color theme="1"/>
      <name val="Cordia New"/>
      <family val="2"/>
    </font>
    <font>
      <sz val="13"/>
      <name val="Cordia New"/>
      <family val="2"/>
    </font>
    <font>
      <b/>
      <u/>
      <sz val="13"/>
      <name val="Cordia New"/>
      <family val="2"/>
    </font>
    <font>
      <sz val="13"/>
      <color theme="1"/>
      <name val="Cordia New"/>
      <family val="2"/>
    </font>
    <font>
      <u/>
      <sz val="13"/>
      <name val="Cordia New"/>
      <family val="2"/>
    </font>
    <font>
      <b/>
      <sz val="12"/>
      <name val="Cordia New"/>
      <family val="2"/>
    </font>
    <font>
      <sz val="12"/>
      <name val="Cordia New"/>
      <family val="2"/>
    </font>
    <font>
      <b/>
      <u/>
      <sz val="12"/>
      <name val="Cordia New"/>
      <family val="2"/>
    </font>
    <font>
      <b/>
      <sz val="12"/>
      <name val="Cordia New"/>
      <family val="2"/>
      <charset val="222"/>
    </font>
    <font>
      <sz val="12"/>
      <name val="Cordia New"/>
      <family val="2"/>
      <charset val="222"/>
    </font>
    <font>
      <sz val="13"/>
      <name val="Cordia New"/>
      <family val="2"/>
      <charset val="22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</cellStyleXfs>
  <cellXfs count="210">
    <xf numFmtId="0" fontId="0" fillId="0" borderId="0" xfId="0"/>
    <xf numFmtId="0" fontId="1" fillId="0" borderId="0" xfId="0" applyFont="1" applyAlignment="1">
      <alignment horizontal="left" vertical="center"/>
    </xf>
    <xf numFmtId="165" fontId="3" fillId="0" borderId="0" xfId="1" applyNumberFormat="1" applyFont="1" applyFill="1" applyBorder="1" applyAlignment="1">
      <alignment horizontal="right" vertical="center"/>
    </xf>
    <xf numFmtId="165" fontId="3" fillId="0" borderId="0" xfId="1" quotePrefix="1" applyNumberFormat="1" applyFont="1" applyFill="1" applyAlignment="1">
      <alignment horizontal="left" vertical="center"/>
    </xf>
    <xf numFmtId="165" fontId="3" fillId="0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165" fontId="3" fillId="0" borderId="1" xfId="1" applyNumberFormat="1" applyFont="1" applyFill="1" applyBorder="1" applyAlignment="1">
      <alignment horizontal="right" vertical="center"/>
    </xf>
    <xf numFmtId="165" fontId="3" fillId="0" borderId="2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3" fillId="0" borderId="0" xfId="1" quotePrefix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/>
    </xf>
    <xf numFmtId="165" fontId="6" fillId="0" borderId="3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center" vertical="center"/>
    </xf>
    <xf numFmtId="165" fontId="6" fillId="0" borderId="3" xfId="2" applyNumberFormat="1" applyFont="1" applyFill="1" applyBorder="1" applyAlignment="1">
      <alignment horizontal="right" vertical="center"/>
    </xf>
    <xf numFmtId="165" fontId="6" fillId="0" borderId="0" xfId="2" applyNumberFormat="1" applyFont="1" applyFill="1" applyBorder="1" applyAlignment="1">
      <alignment horizontal="right" vertical="center"/>
    </xf>
    <xf numFmtId="165" fontId="6" fillId="0" borderId="1" xfId="2" applyNumberFormat="1" applyFont="1" applyFill="1" applyBorder="1" applyAlignment="1">
      <alignment horizontal="right" vertical="center"/>
    </xf>
    <xf numFmtId="0" fontId="6" fillId="0" borderId="0" xfId="3" applyFont="1" applyAlignment="1">
      <alignment vertical="center"/>
    </xf>
    <xf numFmtId="165" fontId="1" fillId="0" borderId="0" xfId="1" applyNumberFormat="1" applyFont="1" applyFill="1" applyBorder="1" applyAlignment="1">
      <alignment horizontal="right" vertical="center"/>
    </xf>
    <xf numFmtId="165" fontId="1" fillId="0" borderId="0" xfId="1" quotePrefix="1" applyNumberFormat="1" applyFont="1" applyFill="1" applyAlignment="1">
      <alignment horizontal="right" vertical="center"/>
    </xf>
    <xf numFmtId="165" fontId="1" fillId="0" borderId="0" xfId="1" applyNumberFormat="1" applyFont="1" applyFill="1" applyAlignment="1">
      <alignment horizontal="right" vertical="center"/>
    </xf>
    <xf numFmtId="165" fontId="1" fillId="0" borderId="1" xfId="1" applyNumberFormat="1" applyFont="1" applyFill="1" applyBorder="1" applyAlignment="1">
      <alignment horizontal="right" vertical="center"/>
    </xf>
    <xf numFmtId="165" fontId="1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Alignment="1">
      <alignment horizontal="right" vertical="center"/>
    </xf>
    <xf numFmtId="165" fontId="4" fillId="0" borderId="0" xfId="1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center"/>
    </xf>
    <xf numFmtId="165" fontId="4" fillId="0" borderId="0" xfId="1" quotePrefix="1" applyNumberFormat="1" applyFont="1" applyFill="1" applyBorder="1" applyAlignment="1">
      <alignment horizontal="right" vertical="center"/>
    </xf>
    <xf numFmtId="165" fontId="4" fillId="0" borderId="3" xfId="1" applyNumberFormat="1" applyFont="1" applyFill="1" applyBorder="1" applyAlignment="1">
      <alignment horizontal="right" vertical="center"/>
    </xf>
    <xf numFmtId="167" fontId="4" fillId="0" borderId="0" xfId="1" applyNumberFormat="1" applyFont="1" applyFill="1" applyAlignment="1">
      <alignment vertical="center"/>
    </xf>
    <xf numFmtId="167" fontId="4" fillId="0" borderId="0" xfId="1" applyNumberFormat="1" applyFont="1" applyFill="1" applyBorder="1" applyAlignment="1">
      <alignment horizontal="right" vertical="center"/>
    </xf>
    <xf numFmtId="167" fontId="4" fillId="0" borderId="0" xfId="4" applyNumberFormat="1" applyFont="1" applyFill="1" applyBorder="1" applyAlignment="1">
      <alignment horizontal="right" vertical="center"/>
    </xf>
    <xf numFmtId="168" fontId="4" fillId="0" borderId="0" xfId="4" applyNumberFormat="1" applyFont="1" applyFill="1" applyBorder="1" applyAlignment="1">
      <alignment horizontal="right" vertical="center"/>
    </xf>
    <xf numFmtId="168" fontId="4" fillId="0" borderId="0" xfId="1" applyNumberFormat="1" applyFont="1" applyFill="1" applyBorder="1" applyAlignment="1">
      <alignment horizontal="right" vertical="center"/>
    </xf>
    <xf numFmtId="165" fontId="1" fillId="0" borderId="2" xfId="1" applyNumberFormat="1" applyFont="1" applyFill="1" applyBorder="1" applyAlignment="1">
      <alignment horizontal="right" vertical="center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left" vertical="center"/>
    </xf>
    <xf numFmtId="0" fontId="1" fillId="0" borderId="0" xfId="5" applyFont="1" applyAlignment="1">
      <alignment horizontal="centerContinuous" vertical="center"/>
    </xf>
    <xf numFmtId="165" fontId="4" fillId="0" borderId="0" xfId="5" applyNumberFormat="1" applyFont="1" applyAlignment="1">
      <alignment vertical="center"/>
    </xf>
    <xf numFmtId="165" fontId="4" fillId="0" borderId="0" xfId="4" applyNumberFormat="1" applyFont="1" applyFill="1" applyAlignment="1">
      <alignment horizontal="right" vertical="center"/>
    </xf>
    <xf numFmtId="0" fontId="1" fillId="0" borderId="0" xfId="5" applyFont="1" applyAlignment="1">
      <alignment vertical="center"/>
    </xf>
    <xf numFmtId="165" fontId="4" fillId="0" borderId="0" xfId="4" applyNumberFormat="1" applyFont="1" applyFill="1" applyBorder="1" applyAlignment="1">
      <alignment horizontal="right" vertical="center"/>
    </xf>
    <xf numFmtId="0" fontId="1" fillId="0" borderId="0" xfId="5" applyFont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vertical="center"/>
    </xf>
    <xf numFmtId="165" fontId="1" fillId="0" borderId="0" xfId="5" applyNumberFormat="1" applyFont="1" applyAlignment="1">
      <alignment horizontal="center" vertical="center"/>
    </xf>
    <xf numFmtId="165" fontId="1" fillId="0" borderId="0" xfId="4" applyNumberFormat="1" applyFont="1" applyFill="1" applyBorder="1" applyAlignment="1">
      <alignment horizontal="right" vertical="center"/>
    </xf>
    <xf numFmtId="165" fontId="4" fillId="0" borderId="3" xfId="4" applyNumberFormat="1" applyFont="1" applyFill="1" applyBorder="1" applyAlignment="1">
      <alignment horizontal="right" vertical="center"/>
    </xf>
    <xf numFmtId="0" fontId="4" fillId="0" borderId="0" xfId="5" applyFont="1" applyAlignment="1">
      <alignment horizontal="center" vertical="center"/>
    </xf>
    <xf numFmtId="165" fontId="4" fillId="0" borderId="0" xfId="5" applyNumberFormat="1" applyFont="1" applyAlignment="1">
      <alignment horizontal="right" vertical="center"/>
    </xf>
    <xf numFmtId="0" fontId="8" fillId="0" borderId="0" xfId="5" applyFont="1" applyAlignment="1">
      <alignment horizontal="left" vertical="center"/>
    </xf>
    <xf numFmtId="169" fontId="8" fillId="0" borderId="0" xfId="5" applyNumberFormat="1" applyFont="1" applyAlignment="1">
      <alignment vertical="center"/>
    </xf>
    <xf numFmtId="165" fontId="8" fillId="0" borderId="0" xfId="6" applyNumberFormat="1" applyFont="1" applyFill="1" applyAlignment="1">
      <alignment horizontal="right" vertical="center"/>
    </xf>
    <xf numFmtId="165" fontId="8" fillId="0" borderId="0" xfId="5" applyNumberFormat="1" applyFont="1" applyAlignment="1">
      <alignment horizontal="right" vertical="center"/>
    </xf>
    <xf numFmtId="169" fontId="9" fillId="0" borderId="0" xfId="5" applyNumberFormat="1" applyFont="1" applyAlignment="1">
      <alignment vertical="center"/>
    </xf>
    <xf numFmtId="169" fontId="8" fillId="0" borderId="0" xfId="5" applyNumberFormat="1" applyFont="1" applyAlignment="1">
      <alignment horizontal="left" vertical="center"/>
    </xf>
    <xf numFmtId="169" fontId="8" fillId="0" borderId="0" xfId="5" applyNumberFormat="1" applyFont="1" applyAlignment="1">
      <alignment horizontal="centerContinuous" vertical="center"/>
    </xf>
    <xf numFmtId="165" fontId="8" fillId="0" borderId="0" xfId="6" applyNumberFormat="1" applyFont="1" applyFill="1" applyBorder="1" applyAlignment="1">
      <alignment horizontal="right" vertical="center"/>
    </xf>
    <xf numFmtId="169" fontId="8" fillId="0" borderId="1" xfId="5" applyNumberFormat="1" applyFont="1" applyBorder="1" applyAlignment="1">
      <alignment horizontal="left" vertical="center"/>
    </xf>
    <xf numFmtId="169" fontId="8" fillId="0" borderId="1" xfId="5" applyNumberFormat="1" applyFont="1" applyBorder="1" applyAlignment="1">
      <alignment horizontal="centerContinuous" vertical="center"/>
    </xf>
    <xf numFmtId="165" fontId="8" fillId="0" borderId="1" xfId="6" applyNumberFormat="1" applyFont="1" applyFill="1" applyBorder="1" applyAlignment="1">
      <alignment horizontal="right" vertical="center"/>
    </xf>
    <xf numFmtId="165" fontId="8" fillId="0" borderId="1" xfId="5" applyNumberFormat="1" applyFont="1" applyBorder="1" applyAlignment="1">
      <alignment horizontal="right" vertical="center"/>
    </xf>
    <xf numFmtId="169" fontId="8" fillId="0" borderId="2" xfId="5" applyNumberFormat="1" applyFont="1" applyBorder="1" applyAlignment="1">
      <alignment horizontal="left" vertical="center"/>
    </xf>
    <xf numFmtId="169" fontId="8" fillId="0" borderId="2" xfId="5" applyNumberFormat="1" applyFont="1" applyBorder="1" applyAlignment="1">
      <alignment horizontal="centerContinuous" vertical="center"/>
    </xf>
    <xf numFmtId="165" fontId="8" fillId="0" borderId="2" xfId="6" applyNumberFormat="1" applyFont="1" applyFill="1" applyBorder="1" applyAlignment="1">
      <alignment horizontal="right" vertical="center"/>
    </xf>
    <xf numFmtId="165" fontId="9" fillId="0" borderId="2" xfId="5" applyNumberFormat="1" applyFont="1" applyBorder="1" applyAlignment="1">
      <alignment horizontal="right" vertical="center"/>
    </xf>
    <xf numFmtId="165" fontId="9" fillId="0" borderId="0" xfId="5" applyNumberFormat="1" applyFont="1" applyAlignment="1">
      <alignment horizontal="right" vertical="center"/>
    </xf>
    <xf numFmtId="169" fontId="8" fillId="0" borderId="0" xfId="5" applyNumberFormat="1" applyFont="1" applyAlignment="1">
      <alignment horizontal="center" vertical="center"/>
    </xf>
    <xf numFmtId="165" fontId="8" fillId="0" borderId="0" xfId="5" applyNumberFormat="1" applyFont="1" applyAlignment="1">
      <alignment horizontal="center" vertical="center"/>
    </xf>
    <xf numFmtId="165" fontId="8" fillId="0" borderId="0" xfId="5" applyNumberFormat="1" applyFont="1" applyAlignment="1">
      <alignment vertical="center"/>
    </xf>
    <xf numFmtId="169" fontId="10" fillId="0" borderId="0" xfId="5" applyNumberFormat="1" applyFont="1" applyAlignment="1">
      <alignment horizontal="center" vertical="center"/>
    </xf>
    <xf numFmtId="165" fontId="8" fillId="0" borderId="0" xfId="4" applyNumberFormat="1" applyFont="1" applyFill="1" applyBorder="1" applyAlignment="1">
      <alignment horizontal="right" vertical="center"/>
    </xf>
    <xf numFmtId="165" fontId="8" fillId="0" borderId="0" xfId="6" quotePrefix="1" applyNumberFormat="1" applyFont="1" applyFill="1" applyBorder="1" applyAlignment="1">
      <alignment horizontal="right" vertical="center"/>
    </xf>
    <xf numFmtId="169" fontId="8" fillId="0" borderId="0" xfId="5" applyNumberFormat="1" applyFont="1" applyAlignment="1">
      <alignment horizontal="right" vertical="center"/>
    </xf>
    <xf numFmtId="165" fontId="8" fillId="0" borderId="1" xfId="4" applyNumberFormat="1" applyFont="1" applyFill="1" applyBorder="1" applyAlignment="1">
      <alignment horizontal="right" vertical="center"/>
    </xf>
    <xf numFmtId="169" fontId="9" fillId="0" borderId="0" xfId="5" applyNumberFormat="1" applyFont="1" applyAlignment="1">
      <alignment horizontal="center" vertical="center"/>
    </xf>
    <xf numFmtId="165" fontId="9" fillId="0" borderId="0" xfId="6" applyNumberFormat="1" applyFont="1" applyFill="1" applyBorder="1" applyAlignment="1">
      <alignment horizontal="right" vertical="center"/>
    </xf>
    <xf numFmtId="169" fontId="8" fillId="0" borderId="0" xfId="5" quotePrefix="1" applyNumberFormat="1" applyFont="1" applyAlignment="1">
      <alignment horizontal="left" vertical="center"/>
    </xf>
    <xf numFmtId="166" fontId="9" fillId="0" borderId="0" xfId="1" applyNumberFormat="1" applyFont="1" applyFill="1" applyAlignment="1">
      <alignment horizontal="center" vertical="center"/>
    </xf>
    <xf numFmtId="166" fontId="8" fillId="0" borderId="0" xfId="1" applyNumberFormat="1" applyFont="1" applyFill="1" applyAlignment="1">
      <alignment horizontal="center" vertical="center"/>
    </xf>
    <xf numFmtId="169" fontId="9" fillId="0" borderId="0" xfId="5" applyNumberFormat="1" applyFont="1" applyAlignment="1">
      <alignment horizontal="left" vertical="center"/>
    </xf>
    <xf numFmtId="165" fontId="9" fillId="0" borderId="1" xfId="6" applyNumberFormat="1" applyFont="1" applyFill="1" applyBorder="1" applyAlignment="1">
      <alignment horizontal="right" vertical="center"/>
    </xf>
    <xf numFmtId="165" fontId="9" fillId="0" borderId="0" xfId="4" applyNumberFormat="1" applyFont="1" applyFill="1" applyBorder="1" applyAlignment="1">
      <alignment horizontal="right" vertical="center"/>
    </xf>
    <xf numFmtId="165" fontId="9" fillId="0" borderId="1" xfId="5" applyNumberFormat="1" applyFont="1" applyBorder="1" applyAlignment="1">
      <alignment vertical="center"/>
    </xf>
    <xf numFmtId="165" fontId="9" fillId="0" borderId="3" xfId="6" applyNumberFormat="1" applyFont="1" applyFill="1" applyBorder="1" applyAlignment="1">
      <alignment horizontal="right" vertical="center"/>
    </xf>
    <xf numFmtId="165" fontId="9" fillId="0" borderId="0" xfId="6" applyNumberFormat="1" applyFont="1" applyFill="1" applyAlignment="1">
      <alignment horizontal="right" vertical="center"/>
    </xf>
    <xf numFmtId="169" fontId="4" fillId="0" borderId="0" xfId="0" applyNumberFormat="1" applyFont="1" applyAlignment="1">
      <alignment vertical="center"/>
    </xf>
    <xf numFmtId="169" fontId="4" fillId="0" borderId="0" xfId="6" applyNumberFormat="1" applyFont="1" applyFill="1" applyAlignment="1">
      <alignment horizontal="right" vertical="center"/>
    </xf>
    <xf numFmtId="169" fontId="1" fillId="0" borderId="0" xfId="0" applyNumberFormat="1" applyFont="1" applyAlignment="1">
      <alignment horizontal="left" vertical="center"/>
    </xf>
    <xf numFmtId="169" fontId="1" fillId="0" borderId="0" xfId="0" applyNumberFormat="1" applyFont="1" applyAlignment="1">
      <alignment horizontal="centerContinuous" vertical="center"/>
    </xf>
    <xf numFmtId="169" fontId="1" fillId="0" borderId="0" xfId="6" applyNumberFormat="1" applyFont="1" applyFill="1" applyBorder="1" applyAlignment="1">
      <alignment horizontal="right" vertical="center"/>
    </xf>
    <xf numFmtId="169" fontId="1" fillId="0" borderId="0" xfId="6" applyNumberFormat="1" applyFont="1" applyFill="1" applyAlignment="1">
      <alignment horizontal="right" vertical="center"/>
    </xf>
    <xf numFmtId="169" fontId="1" fillId="0" borderId="1" xfId="0" applyNumberFormat="1" applyFont="1" applyBorder="1" applyAlignment="1">
      <alignment horizontal="left" vertical="center"/>
    </xf>
    <xf numFmtId="169" fontId="4" fillId="0" borderId="1" xfId="0" applyNumberFormat="1" applyFont="1" applyBorder="1" applyAlignment="1">
      <alignment vertical="center"/>
    </xf>
    <xf numFmtId="169" fontId="1" fillId="0" borderId="1" xfId="6" applyNumberFormat="1" applyFont="1" applyFill="1" applyBorder="1" applyAlignment="1">
      <alignment horizontal="right" vertical="center"/>
    </xf>
    <xf numFmtId="169" fontId="1" fillId="0" borderId="0" xfId="0" applyNumberFormat="1" applyFont="1" applyAlignment="1">
      <alignment vertical="center"/>
    </xf>
    <xf numFmtId="169" fontId="1" fillId="0" borderId="2" xfId="0" applyNumberFormat="1" applyFont="1" applyBorder="1" applyAlignment="1">
      <alignment horizontal="center" vertical="center"/>
    </xf>
    <xf numFmtId="169" fontId="4" fillId="0" borderId="2" xfId="0" applyNumberFormat="1" applyFont="1" applyBorder="1" applyAlignment="1">
      <alignment horizontal="right" vertical="center"/>
    </xf>
    <xf numFmtId="169" fontId="1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horizontal="right" vertical="center"/>
    </xf>
    <xf numFmtId="165" fontId="1" fillId="0" borderId="2" xfId="5" applyNumberFormat="1" applyFont="1" applyBorder="1" applyAlignment="1">
      <alignment vertical="center"/>
    </xf>
    <xf numFmtId="165" fontId="1" fillId="0" borderId="0" xfId="5" applyNumberFormat="1" applyFont="1" applyAlignment="1">
      <alignment horizontal="right" vertical="center"/>
    </xf>
    <xf numFmtId="169" fontId="1" fillId="0" borderId="0" xfId="5" applyNumberFormat="1" applyFont="1" applyAlignment="1">
      <alignment horizontal="center" vertical="center"/>
    </xf>
    <xf numFmtId="165" fontId="1" fillId="0" borderId="0" xfId="5" applyNumberFormat="1" applyFont="1" applyAlignment="1">
      <alignment vertical="center"/>
    </xf>
    <xf numFmtId="169" fontId="1" fillId="0" borderId="0" xfId="5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horizontal="center" vertical="center"/>
    </xf>
    <xf numFmtId="169" fontId="1" fillId="0" borderId="0" xfId="6" quotePrefix="1" applyNumberFormat="1" applyFont="1" applyFill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1" fillId="0" borderId="1" xfId="4" applyNumberFormat="1" applyFont="1" applyFill="1" applyBorder="1" applyAlignment="1">
      <alignment horizontal="right" vertical="center"/>
    </xf>
    <xf numFmtId="169" fontId="1" fillId="0" borderId="1" xfId="0" applyNumberFormat="1" applyFont="1" applyBorder="1" applyAlignment="1">
      <alignment horizontal="right" vertical="center"/>
    </xf>
    <xf numFmtId="169" fontId="1" fillId="0" borderId="1" xfId="5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5" applyNumberFormat="1" applyFont="1" applyBorder="1" applyAlignment="1">
      <alignment horizontal="right" vertical="center"/>
    </xf>
    <xf numFmtId="169" fontId="4" fillId="0" borderId="0" xfId="0" applyNumberFormat="1" applyFont="1" applyAlignment="1">
      <alignment horizontal="center" vertical="center"/>
    </xf>
    <xf numFmtId="165" fontId="4" fillId="0" borderId="0" xfId="6" applyNumberFormat="1" applyFont="1" applyFill="1" applyBorder="1" applyAlignment="1">
      <alignment horizontal="right" vertical="center"/>
    </xf>
    <xf numFmtId="169" fontId="4" fillId="0" borderId="0" xfId="6" applyNumberFormat="1" applyFont="1" applyFill="1" applyBorder="1" applyAlignment="1">
      <alignment horizontal="right" vertical="center"/>
    </xf>
    <xf numFmtId="169" fontId="4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169" fontId="4" fillId="0" borderId="0" xfId="5" applyNumberFormat="1" applyFont="1" applyAlignment="1">
      <alignment vertical="center"/>
    </xf>
    <xf numFmtId="165" fontId="4" fillId="0" borderId="1" xfId="6" applyNumberFormat="1" applyFont="1" applyFill="1" applyBorder="1" applyAlignment="1">
      <alignment horizontal="right" vertical="center"/>
    </xf>
    <xf numFmtId="169" fontId="4" fillId="0" borderId="0" xfId="6" quotePrefix="1" applyNumberFormat="1" applyFont="1" applyFill="1" applyBorder="1" applyAlignment="1">
      <alignment horizontal="right" vertical="center"/>
    </xf>
    <xf numFmtId="165" fontId="4" fillId="0" borderId="3" xfId="6" applyNumberFormat="1" applyFont="1" applyFill="1" applyBorder="1" applyAlignment="1">
      <alignment horizontal="right" vertical="center"/>
    </xf>
    <xf numFmtId="169" fontId="4" fillId="0" borderId="1" xfId="6" applyNumberFormat="1" applyFont="1" applyFill="1" applyBorder="1" applyAlignment="1">
      <alignment horizontal="right" vertical="center"/>
    </xf>
    <xf numFmtId="165" fontId="11" fillId="0" borderId="0" xfId="5" applyNumberFormat="1" applyFont="1" applyAlignment="1">
      <alignment horizontal="center" vertical="center"/>
    </xf>
    <xf numFmtId="165" fontId="11" fillId="0" borderId="0" xfId="6" applyNumberFormat="1" applyFont="1" applyAlignment="1">
      <alignment horizontal="right" vertical="center"/>
    </xf>
    <xf numFmtId="169" fontId="1" fillId="0" borderId="1" xfId="0" applyNumberFormat="1" applyFont="1" applyBorder="1" applyAlignment="1">
      <alignment horizontal="center" vertical="center"/>
    </xf>
    <xf numFmtId="165" fontId="11" fillId="0" borderId="1" xfId="5" applyNumberFormat="1" applyFont="1" applyBorder="1" applyAlignment="1">
      <alignment horizontal="right" vertical="center"/>
    </xf>
    <xf numFmtId="0" fontId="1" fillId="0" borderId="0" xfId="5" applyFont="1" applyAlignment="1">
      <alignment horizontal="left" vertical="center"/>
    </xf>
    <xf numFmtId="165" fontId="1" fillId="0" borderId="0" xfId="1" quotePrefix="1" applyNumberFormat="1" applyFont="1" applyFill="1" applyAlignment="1">
      <alignment horizontal="left" vertical="center"/>
    </xf>
    <xf numFmtId="0" fontId="1" fillId="0" borderId="1" xfId="5" applyFont="1" applyBorder="1" applyAlignment="1">
      <alignment horizontal="left" vertical="center"/>
    </xf>
    <xf numFmtId="0" fontId="1" fillId="0" borderId="1" xfId="5" applyFont="1" applyBorder="1" applyAlignment="1">
      <alignment horizontal="centerContinuous" vertical="center"/>
    </xf>
    <xf numFmtId="165" fontId="1" fillId="0" borderId="0" xfId="1" applyNumberFormat="1" applyFont="1" applyFill="1" applyAlignment="1">
      <alignment horizontal="center" vertical="center"/>
    </xf>
    <xf numFmtId="0" fontId="5" fillId="0" borderId="0" xfId="5" applyFont="1" applyAlignment="1">
      <alignment horizontal="center" vertical="center"/>
    </xf>
    <xf numFmtId="169" fontId="1" fillId="0" borderId="1" xfId="1" applyNumberFormat="1" applyFont="1" applyFill="1" applyBorder="1" applyAlignment="1">
      <alignment horizontal="center" vertical="center"/>
    </xf>
    <xf numFmtId="169" fontId="1" fillId="0" borderId="0" xfId="1" applyNumberFormat="1" applyFont="1" applyFill="1" applyAlignment="1">
      <alignment horizontal="center" vertical="center"/>
    </xf>
    <xf numFmtId="165" fontId="4" fillId="0" borderId="0" xfId="1" applyNumberFormat="1" applyFont="1" applyFill="1" applyAlignment="1">
      <alignment horizontal="center" vertical="center"/>
    </xf>
    <xf numFmtId="165" fontId="4" fillId="0" borderId="0" xfId="1" applyNumberFormat="1" applyFont="1" applyFill="1" applyAlignment="1">
      <alignment vertical="center"/>
    </xf>
    <xf numFmtId="165" fontId="4" fillId="0" borderId="1" xfId="5" applyNumberFormat="1" applyFont="1" applyBorder="1" applyAlignment="1">
      <alignment vertical="center"/>
    </xf>
    <xf numFmtId="165" fontId="4" fillId="0" borderId="0" xfId="1" quotePrefix="1" applyNumberFormat="1" applyFont="1" applyFill="1" applyAlignment="1">
      <alignment horizontal="center" vertical="center"/>
    </xf>
    <xf numFmtId="0" fontId="4" fillId="0" borderId="0" xfId="5" quotePrefix="1" applyFont="1" applyAlignment="1">
      <alignment horizontal="left" vertical="center"/>
    </xf>
    <xf numFmtId="0" fontId="1" fillId="0" borderId="0" xfId="5" quotePrefix="1" applyFont="1" applyAlignment="1">
      <alignment horizontal="left" vertical="center"/>
    </xf>
    <xf numFmtId="170" fontId="1" fillId="0" borderId="0" xfId="1" applyNumberFormat="1" applyFont="1" applyFill="1" applyAlignment="1">
      <alignment horizontal="right" vertical="center"/>
    </xf>
    <xf numFmtId="165" fontId="1" fillId="0" borderId="0" xfId="5" applyNumberFormat="1" applyFont="1" applyAlignment="1">
      <alignment horizontal="centerContinuous" vertical="center"/>
    </xf>
    <xf numFmtId="0" fontId="1" fillId="0" borderId="1" xfId="0" applyFont="1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169" fontId="8" fillId="0" borderId="1" xfId="5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centerContinuous" vertical="center"/>
    </xf>
    <xf numFmtId="165" fontId="1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Continuous"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quotePrefix="1" applyNumberFormat="1" applyFont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left" vertical="center" indent="1"/>
    </xf>
    <xf numFmtId="165" fontId="4" fillId="0" borderId="0" xfId="0" quotePrefix="1" applyNumberFormat="1" applyFont="1" applyAlignment="1">
      <alignment horizontal="left" vertical="center"/>
    </xf>
    <xf numFmtId="165" fontId="4" fillId="0" borderId="0" xfId="5" applyNumberFormat="1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indent="3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quotePrefix="1" applyFont="1" applyBorder="1" applyAlignment="1">
      <alignment vertical="center"/>
    </xf>
    <xf numFmtId="0" fontId="4" fillId="0" borderId="1" xfId="0" quotePrefix="1" applyFont="1" applyBorder="1" applyAlignment="1">
      <alignment vertical="center" wrapText="1"/>
    </xf>
    <xf numFmtId="165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4" fillId="0" borderId="0" xfId="0" quotePrefix="1" applyFont="1" applyAlignment="1">
      <alignment vertical="center"/>
    </xf>
    <xf numFmtId="0" fontId="6" fillId="0" borderId="0" xfId="3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11" fillId="0" borderId="0" xfId="5" applyNumberFormat="1" applyFont="1" applyAlignment="1">
      <alignment vertical="center"/>
    </xf>
    <xf numFmtId="165" fontId="12" fillId="0" borderId="1" xfId="6" applyNumberFormat="1" applyFont="1" applyBorder="1" applyAlignment="1">
      <alignment horizontal="right" vertical="center"/>
    </xf>
    <xf numFmtId="165" fontId="12" fillId="0" borderId="3" xfId="6" applyNumberFormat="1" applyFont="1" applyBorder="1" applyAlignment="1">
      <alignment horizontal="right" vertical="center"/>
    </xf>
    <xf numFmtId="169" fontId="11" fillId="0" borderId="0" xfId="5" applyNumberFormat="1" applyFont="1" applyAlignment="1">
      <alignment horizontal="center" vertical="center"/>
    </xf>
    <xf numFmtId="165" fontId="11" fillId="0" borderId="0" xfId="5" applyNumberFormat="1" applyFont="1" applyAlignment="1">
      <alignment horizontal="right" vertical="center"/>
    </xf>
    <xf numFmtId="165" fontId="12" fillId="0" borderId="0" xfId="6" applyNumberFormat="1" applyFont="1" applyAlignment="1">
      <alignment horizontal="right" vertical="center"/>
    </xf>
    <xf numFmtId="165" fontId="11" fillId="0" borderId="1" xfId="6" applyNumberFormat="1" applyFont="1" applyBorder="1" applyAlignment="1">
      <alignment horizontal="right" vertical="center"/>
    </xf>
    <xf numFmtId="165" fontId="13" fillId="0" borderId="1" xfId="6" applyNumberFormat="1" applyFont="1" applyBorder="1" applyAlignment="1">
      <alignment horizontal="right" vertical="center"/>
    </xf>
    <xf numFmtId="165" fontId="13" fillId="0" borderId="3" xfId="6" applyNumberFormat="1" applyFont="1" applyBorder="1" applyAlignment="1">
      <alignment horizontal="right" vertical="center"/>
    </xf>
    <xf numFmtId="169" fontId="12" fillId="0" borderId="0" xfId="5" applyNumberFormat="1" applyFont="1" applyAlignment="1">
      <alignment vertical="center"/>
    </xf>
    <xf numFmtId="169" fontId="12" fillId="0" borderId="0" xfId="5" applyNumberFormat="1" applyFont="1" applyAlignment="1">
      <alignment horizontal="center" vertical="center"/>
    </xf>
    <xf numFmtId="169" fontId="11" fillId="0" borderId="0" xfId="5" applyNumberFormat="1" applyFont="1" applyAlignment="1">
      <alignment horizontal="left" vertical="center"/>
    </xf>
    <xf numFmtId="165" fontId="8" fillId="0" borderId="0" xfId="6" applyNumberFormat="1" applyFont="1" applyAlignment="1">
      <alignment horizontal="right" vertical="center"/>
    </xf>
    <xf numFmtId="165" fontId="8" fillId="0" borderId="1" xfId="4" applyNumberFormat="1" applyFont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horizontal="justify" vertical="center" wrapText="1"/>
    </xf>
    <xf numFmtId="165" fontId="1" fillId="0" borderId="1" xfId="1" applyNumberFormat="1" applyFont="1" applyFill="1" applyBorder="1" applyAlignment="1">
      <alignment horizontal="center" vertical="center"/>
    </xf>
    <xf numFmtId="165" fontId="4" fillId="0" borderId="1" xfId="0" quotePrefix="1" applyNumberFormat="1" applyFont="1" applyBorder="1" applyAlignment="1">
      <alignment horizontal="left" vertical="center"/>
    </xf>
    <xf numFmtId="165" fontId="1" fillId="0" borderId="0" xfId="1" applyNumberFormat="1" applyFont="1" applyFill="1" applyBorder="1" applyAlignment="1">
      <alignment horizontal="center" vertical="center"/>
    </xf>
    <xf numFmtId="165" fontId="8" fillId="0" borderId="1" xfId="5" applyNumberFormat="1" applyFont="1" applyBorder="1" applyAlignment="1">
      <alignment horizontal="center" vertical="center"/>
    </xf>
    <xf numFmtId="165" fontId="8" fillId="0" borderId="4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horizontal="justify" vertical="center"/>
    </xf>
    <xf numFmtId="165" fontId="11" fillId="0" borderId="1" xfId="5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4" xfId="5" applyNumberFormat="1" applyFont="1" applyBorder="1" applyAlignment="1">
      <alignment horizontal="center" vertical="center"/>
    </xf>
    <xf numFmtId="165" fontId="1" fillId="0" borderId="1" xfId="5" applyNumberFormat="1" applyFont="1" applyBorder="1" applyAlignment="1">
      <alignment horizontal="center" vertical="center"/>
    </xf>
    <xf numFmtId="165" fontId="1" fillId="0" borderId="0" xfId="1" applyNumberFormat="1" applyFont="1" applyFill="1" applyAlignment="1">
      <alignment horizontal="center" vertical="center"/>
    </xf>
    <xf numFmtId="0" fontId="4" fillId="0" borderId="1" xfId="5" applyFont="1" applyBorder="1" applyAlignment="1">
      <alignment horizontal="justify" vertical="center" wrapText="1"/>
    </xf>
    <xf numFmtId="0" fontId="4" fillId="0" borderId="1" xfId="5" applyFont="1" applyBorder="1" applyAlignment="1">
      <alignment horizontal="left" vertical="center" wrapText="1"/>
    </xf>
  </cellXfs>
  <cellStyles count="8">
    <cellStyle name="Comma" xfId="1" builtinId="3"/>
    <cellStyle name="Comma 2 15 2 5 3" xfId="2" xr:uid="{84D9EF14-6857-48EA-A45C-68EFC5984AC9}"/>
    <cellStyle name="Comma 2 2 2" xfId="4" xr:uid="{BDFBF51E-EAAF-41B9-8AA8-D7E9109A91C8}"/>
    <cellStyle name="Comma_RGR Q2'03 - Eng" xfId="6" xr:uid="{7721E698-63F4-4529-BE22-71D3F172E2D8}"/>
    <cellStyle name="Normal" xfId="0" builtinId="0"/>
    <cellStyle name="Normal 2 2 2" xfId="5" xr:uid="{E02267AD-4379-4AFE-87E4-729E68D9E467}"/>
    <cellStyle name="Normal 2 2 2 2" xfId="7" xr:uid="{A567A64D-C5EF-4FFF-AA0D-3A5EC9192074}"/>
    <cellStyle name="Normal 4" xfId="3" xr:uid="{0824D19F-B751-478D-886C-3B695630F2A1}"/>
  </cellStyles>
  <dxfs count="0"/>
  <tableStyles count="0" defaultTableStyle="TableStyleMedium2" defaultPivotStyle="PivotStyleLight16"/>
  <colors>
    <mruColors>
      <color rgb="FF66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00D9B-2F3F-47AE-AAD1-CE384B152011}">
  <dimension ref="A1:M156"/>
  <sheetViews>
    <sheetView showZeros="0" topLeftCell="A2" zoomScaleNormal="100" zoomScaleSheetLayoutView="110" workbookViewId="0">
      <selection activeCell="U15" sqref="U15"/>
    </sheetView>
  </sheetViews>
  <sheetFormatPr defaultColWidth="9.140625" defaultRowHeight="16.5" customHeight="1" x14ac:dyDescent="0.5"/>
  <cols>
    <col min="1" max="3" width="1.42578125" style="10" customWidth="1"/>
    <col min="4" max="4" width="34.42578125" style="10" customWidth="1"/>
    <col min="5" max="5" width="5.140625" style="10" customWidth="1"/>
    <col min="6" max="6" width="0.7109375" style="10" customWidth="1"/>
    <col min="7" max="7" width="14.140625" style="12" customWidth="1"/>
    <col min="8" max="8" width="0.7109375" style="12" customWidth="1"/>
    <col min="9" max="9" width="14.140625" style="12" customWidth="1"/>
    <col min="10" max="10" width="0.7109375" style="12" customWidth="1"/>
    <col min="11" max="11" width="14.140625" style="12" customWidth="1"/>
    <col min="12" max="12" width="0.7109375" style="12" customWidth="1"/>
    <col min="13" max="13" width="14.140625" style="12" customWidth="1"/>
    <col min="14" max="16384" width="9.140625" style="10"/>
  </cols>
  <sheetData>
    <row r="1" spans="1:13" s="5" customFormat="1" ht="16.5" customHeight="1" x14ac:dyDescent="0.5">
      <c r="A1" s="1" t="s">
        <v>0</v>
      </c>
      <c r="B1" s="1"/>
      <c r="C1" s="1"/>
      <c r="D1" s="1"/>
      <c r="E1" s="167"/>
      <c r="F1" s="167"/>
      <c r="G1" s="2"/>
      <c r="H1" s="2"/>
      <c r="I1" s="2"/>
      <c r="J1" s="2"/>
      <c r="K1" s="3"/>
      <c r="L1" s="4"/>
      <c r="M1" s="3"/>
    </row>
    <row r="2" spans="1:13" s="5" customFormat="1" ht="16.5" customHeight="1" x14ac:dyDescent="0.5">
      <c r="A2" s="1" t="s">
        <v>1</v>
      </c>
      <c r="B2" s="1"/>
      <c r="C2" s="1"/>
      <c r="D2" s="1"/>
      <c r="E2" s="167"/>
      <c r="F2" s="167"/>
      <c r="G2" s="2"/>
      <c r="H2" s="2"/>
      <c r="I2" s="2"/>
      <c r="J2" s="2"/>
      <c r="K2" s="4"/>
      <c r="L2" s="4"/>
      <c r="M2" s="4"/>
    </row>
    <row r="3" spans="1:13" s="5" customFormat="1" ht="16.5" customHeight="1" x14ac:dyDescent="0.5">
      <c r="A3" s="168" t="s">
        <v>2</v>
      </c>
      <c r="B3" s="168"/>
      <c r="C3" s="168"/>
      <c r="D3" s="168"/>
      <c r="E3" s="169"/>
      <c r="F3" s="169"/>
      <c r="G3" s="6"/>
      <c r="H3" s="6"/>
      <c r="I3" s="6"/>
      <c r="J3" s="6"/>
      <c r="K3" s="6"/>
      <c r="L3" s="6"/>
      <c r="M3" s="6"/>
    </row>
    <row r="4" spans="1:13" s="5" customFormat="1" ht="16.5" customHeight="1" x14ac:dyDescent="0.5">
      <c r="A4" s="1"/>
      <c r="B4" s="1"/>
      <c r="C4" s="1"/>
      <c r="D4" s="1"/>
      <c r="E4" s="167"/>
      <c r="F4" s="167"/>
      <c r="G4" s="7"/>
      <c r="H4" s="7"/>
      <c r="I4" s="7"/>
      <c r="J4" s="7"/>
      <c r="K4" s="7"/>
      <c r="L4" s="7"/>
      <c r="M4" s="7"/>
    </row>
    <row r="5" spans="1:13" s="5" customFormat="1" ht="16.5" customHeight="1" x14ac:dyDescent="0.5">
      <c r="A5" s="1"/>
      <c r="B5" s="1"/>
      <c r="C5" s="1"/>
      <c r="D5" s="1"/>
      <c r="E5" s="167"/>
      <c r="F5" s="167"/>
      <c r="G5" s="2"/>
      <c r="H5" s="2"/>
      <c r="I5" s="2"/>
      <c r="J5" s="2"/>
      <c r="K5" s="2"/>
      <c r="L5" s="2"/>
      <c r="M5" s="2"/>
    </row>
    <row r="6" spans="1:13" s="5" customFormat="1" ht="16.5" customHeight="1" x14ac:dyDescent="0.5">
      <c r="A6" s="1"/>
      <c r="B6" s="1"/>
      <c r="C6" s="1"/>
      <c r="D6" s="1"/>
      <c r="E6" s="167"/>
      <c r="F6" s="167"/>
      <c r="G6" s="194" t="s">
        <v>3</v>
      </c>
      <c r="H6" s="194"/>
      <c r="I6" s="194"/>
      <c r="J6" s="8"/>
      <c r="K6" s="194" t="s">
        <v>4</v>
      </c>
      <c r="L6" s="194"/>
      <c r="M6" s="194"/>
    </row>
    <row r="7" spans="1:13" s="5" customFormat="1" ht="16.5" customHeight="1" x14ac:dyDescent="0.5">
      <c r="E7" s="9"/>
      <c r="F7" s="9"/>
      <c r="G7" s="195" t="s">
        <v>5</v>
      </c>
      <c r="H7" s="195"/>
      <c r="I7" s="195"/>
      <c r="J7" s="8"/>
      <c r="K7" s="195" t="s">
        <v>5</v>
      </c>
      <c r="L7" s="195"/>
      <c r="M7" s="195"/>
    </row>
    <row r="8" spans="1:13" ht="16.5" customHeight="1" x14ac:dyDescent="0.5">
      <c r="E8" s="170"/>
      <c r="F8" s="170"/>
      <c r="G8" s="11" t="s">
        <v>6</v>
      </c>
      <c r="H8" s="11"/>
      <c r="I8" s="11" t="s">
        <v>7</v>
      </c>
      <c r="J8" s="11"/>
      <c r="K8" s="11" t="s">
        <v>6</v>
      </c>
      <c r="L8" s="11"/>
      <c r="M8" s="11" t="s">
        <v>7</v>
      </c>
    </row>
    <row r="9" spans="1:13" s="5" customFormat="1" ht="16.5" customHeight="1" x14ac:dyDescent="0.5">
      <c r="E9" s="145" t="s">
        <v>8</v>
      </c>
      <c r="F9" s="9"/>
      <c r="G9" s="6" t="s">
        <v>9</v>
      </c>
      <c r="H9" s="2"/>
      <c r="I9" s="6" t="s">
        <v>9</v>
      </c>
      <c r="J9" s="2"/>
      <c r="K9" s="6" t="s">
        <v>9</v>
      </c>
      <c r="L9" s="2"/>
      <c r="M9" s="6" t="s">
        <v>9</v>
      </c>
    </row>
    <row r="10" spans="1:13" s="5" customFormat="1" ht="16.5" customHeight="1" x14ac:dyDescent="0.5">
      <c r="E10" s="9"/>
      <c r="F10" s="9"/>
      <c r="G10" s="2"/>
      <c r="H10" s="2"/>
      <c r="I10" s="2"/>
      <c r="J10" s="2"/>
      <c r="K10" s="2"/>
      <c r="L10" s="2"/>
      <c r="M10" s="2"/>
    </row>
    <row r="11" spans="1:13" ht="16.5" customHeight="1" x14ac:dyDescent="0.5">
      <c r="A11" s="5" t="s">
        <v>10</v>
      </c>
      <c r="B11" s="5"/>
      <c r="C11" s="5"/>
      <c r="D11" s="5"/>
      <c r="E11" s="166"/>
      <c r="F11" s="166"/>
      <c r="H11" s="13"/>
      <c r="J11" s="13"/>
      <c r="L11" s="13"/>
    </row>
    <row r="12" spans="1:13" ht="16.5" customHeight="1" x14ac:dyDescent="0.5">
      <c r="A12" s="5"/>
      <c r="B12" s="5"/>
      <c r="C12" s="5"/>
      <c r="D12" s="5"/>
      <c r="E12" s="166"/>
      <c r="F12" s="166"/>
      <c r="H12" s="13"/>
      <c r="J12" s="13"/>
      <c r="L12" s="13"/>
    </row>
    <row r="13" spans="1:13" ht="16.5" customHeight="1" x14ac:dyDescent="0.5">
      <c r="A13" s="5" t="s">
        <v>11</v>
      </c>
      <c r="B13" s="5"/>
      <c r="C13" s="5"/>
      <c r="D13" s="5"/>
      <c r="E13" s="166"/>
      <c r="F13" s="166"/>
      <c r="H13" s="13"/>
      <c r="J13" s="13"/>
      <c r="L13" s="13"/>
    </row>
    <row r="14" spans="1:13" ht="16.5" customHeight="1" x14ac:dyDescent="0.5">
      <c r="A14" s="5"/>
      <c r="B14" s="5"/>
      <c r="C14" s="5"/>
      <c r="D14" s="5"/>
      <c r="E14" s="166"/>
      <c r="F14" s="166"/>
      <c r="H14" s="13"/>
      <c r="J14" s="13"/>
      <c r="L14" s="13"/>
    </row>
    <row r="15" spans="1:13" ht="16.5" customHeight="1" x14ac:dyDescent="0.5">
      <c r="A15" s="171" t="s">
        <v>12</v>
      </c>
      <c r="B15" s="171"/>
      <c r="C15" s="171"/>
      <c r="D15" s="171"/>
      <c r="E15" s="166">
        <v>9</v>
      </c>
      <c r="G15" s="13">
        <v>9596482347</v>
      </c>
      <c r="H15" s="13"/>
      <c r="I15" s="13">
        <v>13318965221</v>
      </c>
      <c r="J15" s="13"/>
      <c r="K15" s="13">
        <v>926649616</v>
      </c>
      <c r="L15" s="13"/>
      <c r="M15" s="13">
        <v>452755511</v>
      </c>
    </row>
    <row r="16" spans="1:13" ht="16.5" customHeight="1" x14ac:dyDescent="0.5">
      <c r="A16" s="10" t="s">
        <v>13</v>
      </c>
      <c r="E16" s="166">
        <v>10</v>
      </c>
      <c r="F16" s="166"/>
      <c r="G16" s="13">
        <v>15911601577</v>
      </c>
      <c r="H16" s="13"/>
      <c r="I16" s="13">
        <v>13970341432</v>
      </c>
      <c r="J16" s="13"/>
      <c r="K16" s="13">
        <v>4622813994</v>
      </c>
      <c r="L16" s="13"/>
      <c r="M16" s="13">
        <v>5359822028</v>
      </c>
    </row>
    <row r="17" spans="1:13" ht="16.5" customHeight="1" x14ac:dyDescent="0.5">
      <c r="A17" s="10" t="s">
        <v>14</v>
      </c>
      <c r="E17" s="166">
        <v>12</v>
      </c>
      <c r="F17" s="166"/>
      <c r="G17" s="13">
        <v>3921480327</v>
      </c>
      <c r="H17" s="13"/>
      <c r="I17" s="13">
        <v>3917636079</v>
      </c>
      <c r="J17" s="13"/>
      <c r="K17" s="13">
        <v>4602359</v>
      </c>
      <c r="L17" s="13"/>
      <c r="M17" s="13">
        <v>4186367</v>
      </c>
    </row>
    <row r="18" spans="1:13" ht="16.5" customHeight="1" x14ac:dyDescent="0.5">
      <c r="A18" s="10" t="s">
        <v>15</v>
      </c>
      <c r="E18" s="166">
        <v>13</v>
      </c>
      <c r="F18" s="166"/>
      <c r="G18" s="13">
        <v>2817479669</v>
      </c>
      <c r="H18" s="13"/>
      <c r="I18" s="13">
        <v>2085878879</v>
      </c>
      <c r="J18" s="13"/>
      <c r="K18" s="13">
        <v>0</v>
      </c>
      <c r="L18" s="13"/>
      <c r="M18" s="13">
        <v>0</v>
      </c>
    </row>
    <row r="19" spans="1:13" ht="16.5" customHeight="1" x14ac:dyDescent="0.5">
      <c r="A19" s="10" t="s">
        <v>16</v>
      </c>
      <c r="E19" s="166">
        <v>6</v>
      </c>
      <c r="F19" s="166"/>
      <c r="G19" s="13">
        <v>71635401</v>
      </c>
      <c r="H19" s="13"/>
      <c r="I19" s="13">
        <v>719230325</v>
      </c>
      <c r="J19" s="13"/>
      <c r="K19" s="13">
        <v>71244293</v>
      </c>
      <c r="L19" s="13"/>
      <c r="M19" s="13">
        <v>719230325</v>
      </c>
    </row>
    <row r="20" spans="1:13" ht="16.5" customHeight="1" x14ac:dyDescent="0.5">
      <c r="A20" s="10" t="s">
        <v>17</v>
      </c>
      <c r="E20" s="166">
        <v>14</v>
      </c>
      <c r="F20" s="166"/>
      <c r="G20" s="13">
        <v>4733036220</v>
      </c>
      <c r="H20" s="13"/>
      <c r="I20" s="13">
        <v>3411883130</v>
      </c>
      <c r="J20" s="13"/>
      <c r="K20" s="13">
        <v>66099234</v>
      </c>
      <c r="L20" s="13"/>
      <c r="M20" s="13">
        <v>105082154</v>
      </c>
    </row>
    <row r="21" spans="1:13" ht="16.5" customHeight="1" x14ac:dyDescent="0.5">
      <c r="A21" s="10" t="s">
        <v>18</v>
      </c>
      <c r="E21" s="166">
        <v>15</v>
      </c>
      <c r="F21" s="166"/>
      <c r="G21" s="14">
        <v>941484188</v>
      </c>
      <c r="H21" s="13"/>
      <c r="I21" s="14">
        <v>3863645057</v>
      </c>
      <c r="J21" s="13"/>
      <c r="K21" s="14">
        <v>0</v>
      </c>
      <c r="L21" s="13"/>
      <c r="M21" s="14">
        <v>0</v>
      </c>
    </row>
    <row r="22" spans="1:13" ht="16.5" customHeight="1" x14ac:dyDescent="0.5">
      <c r="E22" s="166"/>
      <c r="F22" s="166"/>
      <c r="G22" s="13"/>
      <c r="H22" s="13"/>
      <c r="I22" s="13"/>
      <c r="J22" s="13"/>
      <c r="K22" s="13"/>
      <c r="L22" s="13"/>
      <c r="M22" s="13"/>
    </row>
    <row r="23" spans="1:13" ht="16.5" customHeight="1" x14ac:dyDescent="0.5">
      <c r="A23" s="1" t="s">
        <v>19</v>
      </c>
      <c r="B23" s="1"/>
      <c r="C23" s="1"/>
      <c r="D23" s="1"/>
      <c r="E23" s="166"/>
      <c r="F23" s="166"/>
      <c r="G23" s="14">
        <f>SUM(G15:G21)</f>
        <v>37993199729</v>
      </c>
      <c r="H23" s="13"/>
      <c r="I23" s="14">
        <f>SUM(I15:I21)</f>
        <v>41287580123</v>
      </c>
      <c r="J23" s="13"/>
      <c r="K23" s="14">
        <f>SUM(K15:K21)</f>
        <v>5691409496</v>
      </c>
      <c r="L23" s="13"/>
      <c r="M23" s="14">
        <f>SUM(M15:M21)</f>
        <v>6641076385</v>
      </c>
    </row>
    <row r="24" spans="1:13" ht="16.5" customHeight="1" x14ac:dyDescent="0.5">
      <c r="A24" s="172"/>
      <c r="B24" s="172"/>
      <c r="C24" s="172"/>
      <c r="D24" s="172"/>
      <c r="E24" s="166"/>
      <c r="F24" s="166"/>
      <c r="G24" s="13"/>
      <c r="H24" s="13"/>
      <c r="I24" s="13"/>
      <c r="J24" s="13"/>
      <c r="K24" s="13"/>
      <c r="L24" s="13"/>
      <c r="M24" s="13"/>
    </row>
    <row r="25" spans="1:13" ht="16.5" customHeight="1" x14ac:dyDescent="0.5">
      <c r="A25" s="1" t="s">
        <v>20</v>
      </c>
      <c r="B25" s="1"/>
      <c r="C25" s="1"/>
      <c r="D25" s="1"/>
      <c r="E25" s="166"/>
      <c r="F25" s="166"/>
      <c r="G25" s="13"/>
      <c r="H25" s="13"/>
      <c r="I25" s="13"/>
      <c r="J25" s="13"/>
      <c r="K25" s="13"/>
      <c r="L25" s="13"/>
      <c r="M25" s="13"/>
    </row>
    <row r="26" spans="1:13" ht="16.5" customHeight="1" x14ac:dyDescent="0.5">
      <c r="A26" s="1"/>
      <c r="B26" s="1"/>
      <c r="C26" s="1"/>
      <c r="D26" s="1"/>
      <c r="E26" s="166"/>
      <c r="F26" s="166"/>
      <c r="G26" s="13"/>
      <c r="H26" s="13"/>
      <c r="I26" s="13"/>
      <c r="J26" s="13"/>
      <c r="K26" s="13"/>
      <c r="L26" s="13"/>
      <c r="M26" s="13"/>
    </row>
    <row r="27" spans="1:13" ht="16.5" customHeight="1" x14ac:dyDescent="0.5">
      <c r="A27" s="172" t="s">
        <v>21</v>
      </c>
      <c r="B27" s="172"/>
      <c r="C27" s="172"/>
      <c r="D27" s="172"/>
      <c r="E27" s="166">
        <v>10</v>
      </c>
      <c r="F27" s="166"/>
      <c r="G27" s="13">
        <v>2139769726</v>
      </c>
      <c r="H27" s="13"/>
      <c r="I27" s="13">
        <v>640902352</v>
      </c>
      <c r="J27" s="13"/>
      <c r="K27" s="13">
        <v>1404695306</v>
      </c>
      <c r="L27" s="13"/>
      <c r="M27" s="13">
        <v>322744129</v>
      </c>
    </row>
    <row r="28" spans="1:13" ht="16.5" customHeight="1" x14ac:dyDescent="0.5">
      <c r="A28" s="10" t="s">
        <v>22</v>
      </c>
      <c r="E28" s="166">
        <v>16</v>
      </c>
      <c r="F28" s="166"/>
      <c r="G28" s="13">
        <v>0</v>
      </c>
      <c r="H28" s="13"/>
      <c r="I28" s="13">
        <v>0</v>
      </c>
      <c r="J28" s="13"/>
      <c r="K28" s="13">
        <v>7239350375</v>
      </c>
      <c r="L28" s="13"/>
      <c r="M28" s="13">
        <v>8644535375</v>
      </c>
    </row>
    <row r="29" spans="1:13" ht="16.5" customHeight="1" x14ac:dyDescent="0.5">
      <c r="A29" s="10" t="s">
        <v>23</v>
      </c>
      <c r="E29" s="166">
        <v>16</v>
      </c>
      <c r="F29" s="166"/>
      <c r="G29" s="13">
        <v>9944964176</v>
      </c>
      <c r="H29" s="13"/>
      <c r="I29" s="13">
        <v>8764311277</v>
      </c>
      <c r="J29" s="13"/>
      <c r="K29" s="13">
        <v>2796269856</v>
      </c>
      <c r="L29" s="13"/>
      <c r="M29" s="13">
        <v>2796269856</v>
      </c>
    </row>
    <row r="30" spans="1:13" ht="16.5" customHeight="1" x14ac:dyDescent="0.5">
      <c r="A30" s="10" t="s">
        <v>24</v>
      </c>
      <c r="E30" s="166">
        <v>16</v>
      </c>
      <c r="F30" s="166"/>
      <c r="G30" s="13">
        <v>2065177764</v>
      </c>
      <c r="H30" s="13"/>
      <c r="I30" s="13">
        <v>2482743503</v>
      </c>
      <c r="J30" s="13"/>
      <c r="K30" s="13">
        <v>0</v>
      </c>
      <c r="L30" s="13"/>
      <c r="M30" s="13">
        <v>0</v>
      </c>
    </row>
    <row r="31" spans="1:13" ht="16.5" customHeight="1" x14ac:dyDescent="0.5">
      <c r="A31" s="10" t="s">
        <v>25</v>
      </c>
      <c r="E31" s="166">
        <v>17</v>
      </c>
      <c r="F31" s="166"/>
      <c r="G31" s="13">
        <v>8351079296</v>
      </c>
      <c r="H31" s="13"/>
      <c r="I31" s="13">
        <v>8881828074</v>
      </c>
      <c r="J31" s="13"/>
      <c r="K31" s="13">
        <v>159306715020</v>
      </c>
      <c r="L31" s="13"/>
      <c r="M31" s="13">
        <v>136828674986</v>
      </c>
    </row>
    <row r="32" spans="1:13" ht="16.5" customHeight="1" x14ac:dyDescent="0.5">
      <c r="A32" s="10" t="s">
        <v>26</v>
      </c>
      <c r="E32" s="166">
        <v>18</v>
      </c>
      <c r="F32" s="166"/>
      <c r="G32" s="13">
        <v>1024951721</v>
      </c>
      <c r="H32" s="13"/>
      <c r="I32" s="13">
        <v>1092772327</v>
      </c>
      <c r="J32" s="13"/>
      <c r="K32" s="13">
        <v>0</v>
      </c>
      <c r="L32" s="13"/>
      <c r="M32" s="13">
        <v>0</v>
      </c>
    </row>
    <row r="33" spans="1:13" ht="16.5" customHeight="1" x14ac:dyDescent="0.5">
      <c r="A33" s="172" t="s">
        <v>27</v>
      </c>
      <c r="B33" s="172"/>
      <c r="C33" s="172"/>
      <c r="D33" s="172"/>
      <c r="E33" s="166">
        <v>19</v>
      </c>
      <c r="F33" s="166"/>
      <c r="G33" s="13">
        <v>131160670183</v>
      </c>
      <c r="H33" s="13"/>
      <c r="I33" s="13">
        <v>126625573393</v>
      </c>
      <c r="J33" s="13"/>
      <c r="K33" s="13">
        <v>122819250</v>
      </c>
      <c r="L33" s="13"/>
      <c r="M33" s="13">
        <v>136805605</v>
      </c>
    </row>
    <row r="34" spans="1:13" ht="16.5" customHeight="1" x14ac:dyDescent="0.5">
      <c r="A34" s="172" t="s">
        <v>28</v>
      </c>
      <c r="B34" s="172"/>
      <c r="C34" s="172"/>
      <c r="D34" s="172"/>
      <c r="E34" s="166">
        <v>20</v>
      </c>
      <c r="F34" s="166"/>
      <c r="G34" s="13">
        <v>81067862980</v>
      </c>
      <c r="H34" s="13"/>
      <c r="I34" s="13">
        <v>77818050667</v>
      </c>
      <c r="J34" s="13"/>
      <c r="K34" s="13">
        <v>1563115566</v>
      </c>
      <c r="L34" s="13"/>
      <c r="M34" s="13">
        <v>404260019</v>
      </c>
    </row>
    <row r="35" spans="1:13" ht="16.5" customHeight="1" x14ac:dyDescent="0.5">
      <c r="A35" s="172" t="s">
        <v>29</v>
      </c>
      <c r="B35" s="172"/>
      <c r="C35" s="172"/>
      <c r="D35" s="172"/>
      <c r="E35" s="166">
        <v>21</v>
      </c>
      <c r="F35" s="166"/>
      <c r="G35" s="13">
        <v>69875407947</v>
      </c>
      <c r="H35" s="13"/>
      <c r="I35" s="13">
        <v>66524747166</v>
      </c>
      <c r="J35" s="13"/>
      <c r="K35" s="13">
        <v>32351121</v>
      </c>
      <c r="L35" s="13"/>
      <c r="M35" s="13">
        <v>21041812</v>
      </c>
    </row>
    <row r="36" spans="1:13" ht="16.5" customHeight="1" x14ac:dyDescent="0.5">
      <c r="A36" s="172" t="s">
        <v>16</v>
      </c>
      <c r="B36" s="172"/>
      <c r="C36" s="172"/>
      <c r="D36" s="172"/>
      <c r="E36" s="166">
        <v>6</v>
      </c>
      <c r="F36" s="166"/>
      <c r="G36" s="13">
        <v>502144083</v>
      </c>
      <c r="H36" s="13"/>
      <c r="I36" s="13">
        <v>1654688085</v>
      </c>
      <c r="J36" s="13"/>
      <c r="K36" s="13">
        <v>502144083</v>
      </c>
      <c r="L36" s="13"/>
      <c r="M36" s="13">
        <v>1654688085</v>
      </c>
    </row>
    <row r="37" spans="1:13" ht="16.5" customHeight="1" x14ac:dyDescent="0.5">
      <c r="A37" s="172" t="s">
        <v>30</v>
      </c>
      <c r="B37" s="172"/>
      <c r="C37" s="172"/>
      <c r="D37" s="172"/>
      <c r="E37" s="166">
        <v>33</v>
      </c>
      <c r="F37" s="166"/>
      <c r="G37" s="13">
        <v>10187926224</v>
      </c>
      <c r="H37" s="13"/>
      <c r="I37" s="13">
        <v>8335929840</v>
      </c>
      <c r="J37" s="13"/>
      <c r="K37" s="13">
        <v>0</v>
      </c>
      <c r="L37" s="13"/>
      <c r="M37" s="13">
        <v>0</v>
      </c>
    </row>
    <row r="38" spans="1:13" ht="16.5" customHeight="1" x14ac:dyDescent="0.5">
      <c r="A38" s="10" t="s">
        <v>31</v>
      </c>
      <c r="E38" s="166">
        <v>22</v>
      </c>
      <c r="F38" s="166"/>
      <c r="G38" s="14">
        <v>3016512742</v>
      </c>
      <c r="H38" s="13"/>
      <c r="I38" s="14">
        <v>2735804883</v>
      </c>
      <c r="J38" s="13"/>
      <c r="K38" s="14">
        <v>22766576</v>
      </c>
      <c r="L38" s="13"/>
      <c r="M38" s="14">
        <v>26573263</v>
      </c>
    </row>
    <row r="39" spans="1:13" ht="16.5" customHeight="1" x14ac:dyDescent="0.5">
      <c r="E39" s="166"/>
      <c r="F39" s="166"/>
      <c r="G39" s="13"/>
      <c r="H39" s="13"/>
      <c r="I39" s="13"/>
      <c r="J39" s="13"/>
      <c r="K39" s="13"/>
      <c r="L39" s="13"/>
      <c r="M39" s="13"/>
    </row>
    <row r="40" spans="1:13" ht="16.5" customHeight="1" x14ac:dyDescent="0.5">
      <c r="A40" s="5" t="s">
        <v>32</v>
      </c>
      <c r="B40" s="5"/>
      <c r="C40" s="5"/>
      <c r="D40" s="5"/>
      <c r="E40" s="166"/>
      <c r="F40" s="166"/>
      <c r="G40" s="14">
        <f>SUM(G27:G38)</f>
        <v>319336466842</v>
      </c>
      <c r="H40" s="13"/>
      <c r="I40" s="14">
        <f>SUM(I27:I38)</f>
        <v>305557351567</v>
      </c>
      <c r="J40" s="13"/>
      <c r="K40" s="14">
        <f>SUM(K27:K38)</f>
        <v>172990227153</v>
      </c>
      <c r="L40" s="13"/>
      <c r="M40" s="14">
        <f>SUM(M27:M38)</f>
        <v>150835593130</v>
      </c>
    </row>
    <row r="41" spans="1:13" ht="16.5" customHeight="1" x14ac:dyDescent="0.5">
      <c r="E41" s="166"/>
      <c r="F41" s="166"/>
      <c r="G41" s="13"/>
      <c r="H41" s="13"/>
      <c r="I41" s="13"/>
      <c r="J41" s="13"/>
      <c r="K41" s="13"/>
      <c r="L41" s="13"/>
      <c r="M41" s="13"/>
    </row>
    <row r="42" spans="1:13" ht="16.5" customHeight="1" thickBot="1" x14ac:dyDescent="0.55000000000000004">
      <c r="A42" s="5" t="s">
        <v>33</v>
      </c>
      <c r="B42" s="5"/>
      <c r="C42" s="5"/>
      <c r="D42" s="5"/>
      <c r="E42" s="166"/>
      <c r="F42" s="166"/>
      <c r="G42" s="15">
        <f>+G40+G23</f>
        <v>357329666571</v>
      </c>
      <c r="H42" s="13"/>
      <c r="I42" s="15">
        <f>+I40+I23</f>
        <v>346844931690</v>
      </c>
      <c r="J42" s="13"/>
      <c r="K42" s="15">
        <f>+K40+K23</f>
        <v>178681636649</v>
      </c>
      <c r="L42" s="13"/>
      <c r="M42" s="15">
        <f>+M40+M23</f>
        <v>157476669515</v>
      </c>
    </row>
    <row r="43" spans="1:13" ht="16.5" customHeight="1" thickTop="1" x14ac:dyDescent="0.5">
      <c r="A43" s="5"/>
      <c r="B43" s="5"/>
      <c r="C43" s="5"/>
      <c r="D43" s="5"/>
      <c r="E43" s="166"/>
      <c r="F43" s="166"/>
      <c r="G43" s="13"/>
      <c r="H43" s="13"/>
      <c r="I43" s="13"/>
      <c r="J43" s="13"/>
      <c r="K43" s="13"/>
      <c r="L43" s="13"/>
      <c r="M43" s="13"/>
    </row>
    <row r="44" spans="1:13" ht="16.5" customHeight="1" x14ac:dyDescent="0.5">
      <c r="A44" s="5"/>
      <c r="B44" s="5"/>
      <c r="C44" s="5"/>
      <c r="D44" s="5"/>
      <c r="E44" s="166"/>
      <c r="F44" s="166"/>
      <c r="G44" s="13"/>
      <c r="H44" s="13"/>
      <c r="I44" s="13"/>
      <c r="J44" s="13"/>
      <c r="K44" s="13"/>
      <c r="L44" s="13"/>
      <c r="M44" s="13"/>
    </row>
    <row r="45" spans="1:13" ht="16.5" customHeight="1" x14ac:dyDescent="0.5">
      <c r="A45" s="5"/>
      <c r="B45" s="5"/>
      <c r="C45" s="5"/>
      <c r="D45" s="5"/>
      <c r="E45" s="166"/>
      <c r="F45" s="166"/>
      <c r="G45" s="13"/>
      <c r="H45" s="13"/>
      <c r="I45" s="13"/>
      <c r="J45" s="13"/>
      <c r="K45" s="13"/>
      <c r="L45" s="13"/>
      <c r="M45" s="13"/>
    </row>
    <row r="46" spans="1:13" ht="16.5" customHeight="1" x14ac:dyDescent="0.5">
      <c r="A46" s="5"/>
      <c r="B46" s="5"/>
      <c r="C46" s="5"/>
      <c r="D46" s="5"/>
      <c r="E46" s="166"/>
      <c r="F46" s="166"/>
      <c r="G46" s="13"/>
      <c r="H46" s="13"/>
      <c r="I46" s="13"/>
      <c r="J46" s="13"/>
      <c r="K46" s="13"/>
      <c r="L46" s="13"/>
      <c r="M46" s="13"/>
    </row>
    <row r="47" spans="1:13" ht="16.5" customHeight="1" x14ac:dyDescent="0.5">
      <c r="A47" s="5"/>
      <c r="B47" s="5"/>
      <c r="C47" s="5"/>
      <c r="D47" s="5"/>
      <c r="E47" s="166"/>
      <c r="F47" s="166"/>
      <c r="G47" s="13"/>
      <c r="H47" s="13"/>
      <c r="I47" s="13"/>
      <c r="J47" s="13"/>
      <c r="K47" s="13"/>
      <c r="L47" s="13"/>
      <c r="M47" s="13"/>
    </row>
    <row r="48" spans="1:13" ht="16.5" customHeight="1" x14ac:dyDescent="0.5">
      <c r="A48" s="5"/>
      <c r="B48" s="5"/>
      <c r="C48" s="5"/>
      <c r="D48" s="5"/>
      <c r="E48" s="166"/>
      <c r="F48" s="166"/>
      <c r="G48" s="13"/>
      <c r="H48" s="13"/>
      <c r="I48" s="13"/>
      <c r="J48" s="13"/>
      <c r="K48" s="13"/>
      <c r="L48" s="13"/>
      <c r="M48" s="13"/>
    </row>
    <row r="49" spans="1:13" ht="16.5" customHeight="1" x14ac:dyDescent="0.5">
      <c r="A49" s="10" t="s">
        <v>34</v>
      </c>
      <c r="B49" s="5"/>
      <c r="C49" s="5"/>
      <c r="D49" s="5"/>
      <c r="E49" s="166"/>
      <c r="F49" s="166"/>
      <c r="G49" s="13"/>
      <c r="H49" s="13"/>
      <c r="I49" s="13"/>
      <c r="J49" s="13"/>
      <c r="K49" s="13"/>
      <c r="L49" s="13"/>
      <c r="M49" s="13"/>
    </row>
    <row r="50" spans="1:13" ht="16.5" customHeight="1" x14ac:dyDescent="0.5">
      <c r="B50" s="5"/>
      <c r="C50" s="5"/>
      <c r="D50" s="5"/>
      <c r="E50" s="166"/>
      <c r="F50" s="166"/>
      <c r="G50" s="13"/>
      <c r="H50" s="13"/>
      <c r="I50" s="13"/>
      <c r="J50" s="13"/>
      <c r="K50" s="13"/>
      <c r="L50" s="13"/>
      <c r="M50" s="13"/>
    </row>
    <row r="51" spans="1:13" ht="6.75" customHeight="1" x14ac:dyDescent="0.5">
      <c r="A51" s="5"/>
      <c r="B51" s="5"/>
      <c r="C51" s="5"/>
      <c r="D51" s="5"/>
      <c r="E51" s="166"/>
      <c r="F51" s="166"/>
      <c r="G51" s="13"/>
      <c r="H51" s="13"/>
      <c r="I51" s="13"/>
      <c r="J51" s="13"/>
      <c r="K51" s="13"/>
      <c r="L51" s="13"/>
      <c r="M51" s="13"/>
    </row>
    <row r="52" spans="1:13" ht="22.35" customHeight="1" x14ac:dyDescent="0.5">
      <c r="A52" s="173" t="s">
        <v>35</v>
      </c>
      <c r="B52" s="173"/>
      <c r="C52" s="173"/>
      <c r="D52" s="173"/>
      <c r="E52" s="174"/>
      <c r="F52" s="174"/>
      <c r="G52" s="175"/>
      <c r="H52" s="176"/>
      <c r="I52" s="175"/>
      <c r="J52" s="176"/>
      <c r="K52" s="175"/>
      <c r="L52" s="176"/>
      <c r="M52" s="175"/>
    </row>
    <row r="53" spans="1:13" s="5" customFormat="1" ht="16.5" customHeight="1" x14ac:dyDescent="0.5">
      <c r="A53" s="1" t="s">
        <v>0</v>
      </c>
      <c r="B53" s="1"/>
      <c r="C53" s="1"/>
      <c r="D53" s="1"/>
      <c r="E53" s="167"/>
      <c r="F53" s="167"/>
      <c r="G53" s="2"/>
      <c r="H53" s="2"/>
      <c r="I53" s="2"/>
      <c r="J53" s="2"/>
      <c r="K53" s="3"/>
      <c r="L53" s="4"/>
      <c r="M53" s="3"/>
    </row>
    <row r="54" spans="1:13" s="5" customFormat="1" ht="16.5" customHeight="1" x14ac:dyDescent="0.5">
      <c r="A54" s="1" t="s">
        <v>1</v>
      </c>
      <c r="B54" s="1"/>
      <c r="C54" s="1"/>
      <c r="D54" s="1"/>
      <c r="E54" s="167"/>
      <c r="F54" s="167"/>
      <c r="G54" s="2"/>
      <c r="H54" s="2"/>
      <c r="I54" s="2"/>
      <c r="J54" s="2"/>
      <c r="K54" s="4"/>
      <c r="L54" s="4"/>
      <c r="M54" s="4"/>
    </row>
    <row r="55" spans="1:13" s="5" customFormat="1" ht="16.5" customHeight="1" x14ac:dyDescent="0.5">
      <c r="A55" s="168" t="str">
        <f>A3</f>
        <v>As at 31 December 2025</v>
      </c>
      <c r="B55" s="168"/>
      <c r="C55" s="168"/>
      <c r="D55" s="168"/>
      <c r="E55" s="169"/>
      <c r="F55" s="169"/>
      <c r="G55" s="6"/>
      <c r="H55" s="6"/>
      <c r="I55" s="6"/>
      <c r="J55" s="6"/>
      <c r="K55" s="6"/>
      <c r="L55" s="6"/>
      <c r="M55" s="6"/>
    </row>
    <row r="56" spans="1:13" s="5" customFormat="1" ht="16.5" customHeight="1" x14ac:dyDescent="0.5">
      <c r="A56" s="1"/>
      <c r="B56" s="1"/>
      <c r="C56" s="1"/>
      <c r="D56" s="1"/>
      <c r="E56" s="167"/>
      <c r="F56" s="167"/>
      <c r="G56" s="7"/>
      <c r="H56" s="7"/>
      <c r="I56" s="7"/>
      <c r="J56" s="7"/>
      <c r="K56" s="7"/>
      <c r="L56" s="7"/>
      <c r="M56" s="7"/>
    </row>
    <row r="57" spans="1:13" s="5" customFormat="1" ht="16.5" customHeight="1" x14ac:dyDescent="0.5">
      <c r="A57" s="1"/>
      <c r="B57" s="1"/>
      <c r="C57" s="1"/>
      <c r="D57" s="1"/>
      <c r="E57" s="167"/>
      <c r="F57" s="167"/>
      <c r="G57" s="2"/>
      <c r="H57" s="2"/>
      <c r="I57" s="2"/>
      <c r="J57" s="2"/>
      <c r="K57" s="2"/>
      <c r="L57" s="2"/>
      <c r="M57" s="2"/>
    </row>
    <row r="58" spans="1:13" s="5" customFormat="1" ht="16.5" customHeight="1" x14ac:dyDescent="0.5">
      <c r="A58" s="1"/>
      <c r="B58" s="1"/>
      <c r="C58" s="1"/>
      <c r="D58" s="1"/>
      <c r="E58" s="167"/>
      <c r="F58" s="167"/>
      <c r="G58" s="194" t="s">
        <v>3</v>
      </c>
      <c r="H58" s="194"/>
      <c r="I58" s="194"/>
      <c r="J58" s="8"/>
      <c r="K58" s="194" t="s">
        <v>4</v>
      </c>
      <c r="L58" s="194"/>
      <c r="M58" s="194"/>
    </row>
    <row r="59" spans="1:13" s="5" customFormat="1" ht="16.5" customHeight="1" x14ac:dyDescent="0.5">
      <c r="E59" s="9"/>
      <c r="F59" s="9"/>
      <c r="G59" s="195" t="s">
        <v>5</v>
      </c>
      <c r="H59" s="195"/>
      <c r="I59" s="195"/>
      <c r="J59" s="8"/>
      <c r="K59" s="195" t="s">
        <v>5</v>
      </c>
      <c r="L59" s="195"/>
      <c r="M59" s="195"/>
    </row>
    <row r="60" spans="1:13" ht="16.5" customHeight="1" x14ac:dyDescent="0.5">
      <c r="E60" s="170"/>
      <c r="F60" s="170"/>
      <c r="G60" s="11" t="s">
        <v>6</v>
      </c>
      <c r="H60" s="11"/>
      <c r="I60" s="11" t="s">
        <v>7</v>
      </c>
      <c r="J60" s="11"/>
      <c r="K60" s="11" t="s">
        <v>6</v>
      </c>
      <c r="L60" s="11"/>
      <c r="M60" s="11" t="s">
        <v>7</v>
      </c>
    </row>
    <row r="61" spans="1:13" s="5" customFormat="1" ht="16.5" customHeight="1" x14ac:dyDescent="0.5">
      <c r="E61" s="145" t="s">
        <v>8</v>
      </c>
      <c r="F61" s="9"/>
      <c r="G61" s="6" t="s">
        <v>9</v>
      </c>
      <c r="H61" s="2"/>
      <c r="I61" s="6" t="s">
        <v>9</v>
      </c>
      <c r="J61" s="2"/>
      <c r="K61" s="6" t="s">
        <v>9</v>
      </c>
      <c r="L61" s="2"/>
      <c r="M61" s="6" t="s">
        <v>9</v>
      </c>
    </row>
    <row r="62" spans="1:13" ht="16.5" customHeight="1" x14ac:dyDescent="0.5">
      <c r="E62" s="9"/>
      <c r="F62" s="9"/>
      <c r="G62" s="2"/>
      <c r="H62" s="2"/>
      <c r="I62" s="2"/>
      <c r="J62" s="2"/>
      <c r="K62" s="2"/>
      <c r="L62" s="2"/>
      <c r="M62" s="2"/>
    </row>
    <row r="63" spans="1:13" ht="16.5" customHeight="1" x14ac:dyDescent="0.5">
      <c r="A63" s="5" t="s">
        <v>36</v>
      </c>
      <c r="B63" s="5"/>
      <c r="C63" s="5"/>
      <c r="D63" s="5"/>
      <c r="E63" s="9"/>
      <c r="F63" s="9"/>
      <c r="G63" s="2"/>
      <c r="H63" s="2"/>
      <c r="I63" s="2"/>
      <c r="J63" s="2"/>
      <c r="K63" s="2"/>
      <c r="L63" s="2"/>
      <c r="M63" s="2"/>
    </row>
    <row r="64" spans="1:13" ht="16.5" customHeight="1" x14ac:dyDescent="0.5">
      <c r="A64" s="5"/>
      <c r="B64" s="5"/>
      <c r="C64" s="5"/>
      <c r="D64" s="5"/>
      <c r="E64" s="166"/>
      <c r="F64" s="166"/>
      <c r="G64" s="13"/>
      <c r="H64" s="13"/>
      <c r="I64" s="13"/>
      <c r="J64" s="13"/>
      <c r="K64" s="13"/>
      <c r="L64" s="13"/>
      <c r="M64" s="13"/>
    </row>
    <row r="65" spans="1:13" ht="16.5" customHeight="1" x14ac:dyDescent="0.5">
      <c r="A65" s="5" t="s">
        <v>37</v>
      </c>
      <c r="B65" s="5"/>
      <c r="C65" s="5"/>
      <c r="D65" s="5"/>
      <c r="E65" s="166"/>
      <c r="F65" s="166"/>
      <c r="H65" s="13"/>
      <c r="J65" s="13"/>
      <c r="L65" s="13"/>
    </row>
    <row r="66" spans="1:13" ht="16.5" customHeight="1" x14ac:dyDescent="0.5">
      <c r="A66" s="5"/>
      <c r="B66" s="5"/>
      <c r="C66" s="5"/>
      <c r="D66" s="5"/>
      <c r="E66" s="166"/>
      <c r="F66" s="166"/>
      <c r="H66" s="13"/>
      <c r="J66" s="13"/>
      <c r="L66" s="13"/>
    </row>
    <row r="67" spans="1:13" ht="16.5" customHeight="1" x14ac:dyDescent="0.5">
      <c r="A67" s="10" t="s">
        <v>38</v>
      </c>
      <c r="B67" s="5"/>
      <c r="C67" s="5"/>
      <c r="D67" s="5"/>
      <c r="E67" s="166"/>
      <c r="F67" s="166"/>
      <c r="H67" s="13"/>
      <c r="J67" s="13"/>
      <c r="L67" s="13"/>
    </row>
    <row r="68" spans="1:13" ht="16.5" customHeight="1" x14ac:dyDescent="0.5">
      <c r="B68" s="10" t="s">
        <v>39</v>
      </c>
      <c r="E68" s="166">
        <v>23</v>
      </c>
      <c r="F68" s="166"/>
      <c r="G68" s="13">
        <v>18074021</v>
      </c>
      <c r="H68" s="13"/>
      <c r="I68" s="13">
        <v>106895750</v>
      </c>
      <c r="J68" s="13"/>
      <c r="K68" s="13">
        <v>0</v>
      </c>
      <c r="L68" s="13"/>
      <c r="M68" s="13">
        <v>0</v>
      </c>
    </row>
    <row r="69" spans="1:13" ht="16.5" customHeight="1" x14ac:dyDescent="0.5">
      <c r="A69" s="10" t="s">
        <v>40</v>
      </c>
      <c r="E69" s="166">
        <v>24</v>
      </c>
      <c r="F69" s="166"/>
      <c r="G69" s="13">
        <v>25606359025</v>
      </c>
      <c r="H69" s="13"/>
      <c r="I69" s="13">
        <v>24414611303</v>
      </c>
      <c r="J69" s="13"/>
      <c r="K69" s="13">
        <v>1790070759</v>
      </c>
      <c r="L69" s="13"/>
      <c r="M69" s="13">
        <v>1427676043</v>
      </c>
    </row>
    <row r="70" spans="1:13" ht="16.5" customHeight="1" x14ac:dyDescent="0.5">
      <c r="A70" s="10" t="s">
        <v>41</v>
      </c>
      <c r="E70" s="166" t="s">
        <v>42</v>
      </c>
      <c r="F70" s="166"/>
      <c r="G70" s="13">
        <v>0</v>
      </c>
      <c r="H70" s="13"/>
      <c r="I70" s="13">
        <v>0</v>
      </c>
      <c r="J70" s="13"/>
      <c r="K70" s="13">
        <v>5840537736</v>
      </c>
      <c r="L70" s="13"/>
      <c r="M70" s="13">
        <v>6033124698</v>
      </c>
    </row>
    <row r="71" spans="1:13" ht="16.5" customHeight="1" x14ac:dyDescent="0.5">
      <c r="A71" s="10" t="s">
        <v>43</v>
      </c>
      <c r="E71" s="166"/>
      <c r="F71" s="166"/>
      <c r="G71" s="13"/>
      <c r="H71" s="13"/>
      <c r="I71" s="13"/>
      <c r="J71" s="13"/>
      <c r="K71" s="13"/>
      <c r="L71" s="13"/>
      <c r="M71" s="13"/>
    </row>
    <row r="72" spans="1:13" ht="16.5" customHeight="1" x14ac:dyDescent="0.5">
      <c r="B72" s="10" t="s">
        <v>39</v>
      </c>
      <c r="E72" s="166">
        <v>23</v>
      </c>
      <c r="F72" s="166"/>
      <c r="G72" s="13">
        <v>6483778460</v>
      </c>
      <c r="H72" s="13"/>
      <c r="I72" s="13">
        <v>3356047434</v>
      </c>
      <c r="J72" s="13"/>
      <c r="K72" s="13">
        <v>6368288872</v>
      </c>
      <c r="L72" s="13"/>
      <c r="M72" s="13">
        <v>2498815445</v>
      </c>
    </row>
    <row r="73" spans="1:13" ht="16.5" customHeight="1" x14ac:dyDescent="0.5">
      <c r="A73" s="10" t="s">
        <v>44</v>
      </c>
      <c r="E73" s="166">
        <v>23</v>
      </c>
      <c r="F73" s="166"/>
      <c r="G73" s="13">
        <v>3498826212</v>
      </c>
      <c r="H73" s="13"/>
      <c r="I73" s="13">
        <v>10200015148</v>
      </c>
      <c r="J73" s="13"/>
      <c r="K73" s="13">
        <v>3498826212</v>
      </c>
      <c r="L73" s="13"/>
      <c r="M73" s="13">
        <v>10200015148</v>
      </c>
    </row>
    <row r="74" spans="1:13" ht="16.5" customHeight="1" x14ac:dyDescent="0.5">
      <c r="A74" s="10" t="s">
        <v>45</v>
      </c>
      <c r="E74" s="166"/>
      <c r="F74" s="166"/>
      <c r="G74" s="13">
        <v>418960551</v>
      </c>
      <c r="H74" s="13"/>
      <c r="I74" s="13">
        <v>312722089</v>
      </c>
      <c r="J74" s="13"/>
      <c r="K74" s="13">
        <v>36121</v>
      </c>
      <c r="L74" s="13"/>
      <c r="M74" s="13">
        <v>81361</v>
      </c>
    </row>
    <row r="75" spans="1:13" ht="16.5" customHeight="1" x14ac:dyDescent="0.5">
      <c r="A75" s="172" t="s">
        <v>46</v>
      </c>
      <c r="B75" s="172"/>
      <c r="C75" s="172"/>
      <c r="D75" s="172"/>
      <c r="E75" s="166"/>
      <c r="F75" s="166"/>
      <c r="G75" s="13">
        <v>2168712569</v>
      </c>
      <c r="H75" s="13"/>
      <c r="I75" s="13">
        <v>1521797723</v>
      </c>
      <c r="J75" s="13"/>
      <c r="K75" s="13">
        <v>0</v>
      </c>
      <c r="L75" s="13"/>
      <c r="M75" s="13">
        <v>0</v>
      </c>
    </row>
    <row r="76" spans="1:13" ht="16.5" customHeight="1" x14ac:dyDescent="0.5">
      <c r="A76" s="10" t="s">
        <v>47</v>
      </c>
      <c r="E76" s="166"/>
      <c r="F76" s="166"/>
      <c r="G76" s="13">
        <v>14345384496</v>
      </c>
      <c r="H76" s="13"/>
      <c r="I76" s="13">
        <v>13537087235</v>
      </c>
      <c r="J76" s="13"/>
      <c r="K76" s="13">
        <v>9353541</v>
      </c>
      <c r="L76" s="13"/>
      <c r="M76" s="13">
        <v>185048540</v>
      </c>
    </row>
    <row r="77" spans="1:13" ht="16.5" customHeight="1" x14ac:dyDescent="0.5">
      <c r="A77" s="10" t="s">
        <v>48</v>
      </c>
      <c r="E77" s="166">
        <v>6</v>
      </c>
      <c r="F77" s="166"/>
      <c r="G77" s="13">
        <v>1644798059</v>
      </c>
      <c r="H77" s="13"/>
      <c r="I77" s="13">
        <v>47060278</v>
      </c>
      <c r="J77" s="13"/>
      <c r="K77" s="13">
        <v>1643046955</v>
      </c>
      <c r="L77" s="13"/>
      <c r="M77" s="13">
        <v>47060278</v>
      </c>
    </row>
    <row r="78" spans="1:13" ht="16.5" customHeight="1" x14ac:dyDescent="0.5">
      <c r="A78" s="10" t="s">
        <v>49</v>
      </c>
      <c r="E78" s="166">
        <v>25</v>
      </c>
      <c r="F78" s="166"/>
      <c r="G78" s="14">
        <v>8322676224</v>
      </c>
      <c r="H78" s="13"/>
      <c r="I78" s="14">
        <v>8266113077</v>
      </c>
      <c r="J78" s="13"/>
      <c r="K78" s="14">
        <v>66626045</v>
      </c>
      <c r="L78" s="13"/>
      <c r="M78" s="14">
        <v>86223128</v>
      </c>
    </row>
    <row r="79" spans="1:13" ht="16.5" customHeight="1" x14ac:dyDescent="0.5">
      <c r="E79" s="166"/>
      <c r="F79" s="166"/>
      <c r="G79" s="13"/>
      <c r="H79" s="13"/>
      <c r="I79" s="13"/>
      <c r="J79" s="13"/>
      <c r="K79" s="13"/>
      <c r="L79" s="13"/>
      <c r="M79" s="13"/>
    </row>
    <row r="80" spans="1:13" ht="16.5" customHeight="1" x14ac:dyDescent="0.5">
      <c r="A80" s="5" t="s">
        <v>50</v>
      </c>
      <c r="B80" s="5"/>
      <c r="C80" s="5"/>
      <c r="D80" s="5"/>
      <c r="E80" s="166"/>
      <c r="F80" s="166"/>
      <c r="G80" s="14">
        <f>SUM(G68:G78)</f>
        <v>62507569617</v>
      </c>
      <c r="H80" s="13"/>
      <c r="I80" s="14">
        <f>SUM(I68:I78)</f>
        <v>61762350037</v>
      </c>
      <c r="J80" s="13"/>
      <c r="K80" s="14">
        <f>SUM(K68:K78)</f>
        <v>19216786241</v>
      </c>
      <c r="L80" s="13"/>
      <c r="M80" s="14">
        <f>SUM(M68:M78)</f>
        <v>20478044641</v>
      </c>
    </row>
    <row r="81" spans="1:13" ht="16.5" customHeight="1" x14ac:dyDescent="0.5">
      <c r="E81" s="166"/>
      <c r="F81" s="166"/>
      <c r="H81" s="13"/>
      <c r="J81" s="13"/>
      <c r="L81" s="13"/>
    </row>
    <row r="82" spans="1:13" ht="16.5" customHeight="1" x14ac:dyDescent="0.5">
      <c r="A82" s="5" t="s">
        <v>51</v>
      </c>
      <c r="B82" s="5"/>
      <c r="C82" s="5"/>
      <c r="D82" s="5"/>
      <c r="E82" s="166"/>
      <c r="F82" s="166"/>
      <c r="G82" s="13"/>
      <c r="H82" s="13"/>
      <c r="I82" s="13"/>
      <c r="J82" s="13"/>
      <c r="K82" s="13"/>
      <c r="L82" s="13"/>
      <c r="M82" s="13"/>
    </row>
    <row r="83" spans="1:13" ht="16.5" customHeight="1" x14ac:dyDescent="0.5">
      <c r="A83" s="172"/>
      <c r="C83" s="172"/>
      <c r="D83" s="172"/>
      <c r="G83" s="10"/>
      <c r="H83" s="10"/>
      <c r="I83" s="10"/>
      <c r="J83" s="10"/>
      <c r="K83" s="10"/>
      <c r="L83" s="10"/>
      <c r="M83" s="10"/>
    </row>
    <row r="84" spans="1:13" ht="16.5" customHeight="1" x14ac:dyDescent="0.5">
      <c r="A84" s="172" t="s">
        <v>52</v>
      </c>
      <c r="C84" s="172"/>
      <c r="D84" s="172"/>
      <c r="E84" s="166">
        <v>23</v>
      </c>
      <c r="F84" s="166"/>
      <c r="G84" s="13">
        <v>30105203808</v>
      </c>
      <c r="H84" s="13"/>
      <c r="I84" s="13">
        <v>24426512128</v>
      </c>
      <c r="J84" s="13"/>
      <c r="K84" s="13">
        <v>18221478709</v>
      </c>
      <c r="L84" s="13"/>
      <c r="M84" s="13">
        <v>17530312717</v>
      </c>
    </row>
    <row r="85" spans="1:13" ht="16.5" customHeight="1" x14ac:dyDescent="0.5">
      <c r="A85" s="172" t="s">
        <v>53</v>
      </c>
      <c r="B85" s="172"/>
      <c r="C85" s="172"/>
      <c r="D85" s="172"/>
      <c r="E85" s="166">
        <v>23</v>
      </c>
      <c r="F85" s="166"/>
      <c r="G85" s="13">
        <v>53193837903</v>
      </c>
      <c r="H85" s="13"/>
      <c r="I85" s="13">
        <v>54528404291</v>
      </c>
      <c r="J85" s="13"/>
      <c r="K85" s="13">
        <v>53350933391</v>
      </c>
      <c r="L85" s="13"/>
      <c r="M85" s="13">
        <v>41225549223</v>
      </c>
    </row>
    <row r="86" spans="1:13" ht="16.5" customHeight="1" x14ac:dyDescent="0.5">
      <c r="A86" s="10" t="s">
        <v>54</v>
      </c>
      <c r="E86" s="166"/>
      <c r="F86" s="166"/>
      <c r="G86" s="13">
        <v>76325922059</v>
      </c>
      <c r="H86" s="13"/>
      <c r="I86" s="13">
        <v>71970153423</v>
      </c>
      <c r="J86" s="13"/>
      <c r="K86" s="13">
        <v>2831183329</v>
      </c>
      <c r="L86" s="13"/>
      <c r="M86" s="13">
        <v>675756556</v>
      </c>
    </row>
    <row r="87" spans="1:13" ht="16.5" customHeight="1" x14ac:dyDescent="0.5">
      <c r="A87" s="172" t="s">
        <v>55</v>
      </c>
      <c r="B87" s="172"/>
      <c r="C87" s="172"/>
      <c r="D87" s="172"/>
      <c r="E87" s="166">
        <v>26</v>
      </c>
      <c r="F87" s="166"/>
      <c r="G87" s="13">
        <v>1519652847</v>
      </c>
      <c r="H87" s="16"/>
      <c r="I87" s="13">
        <v>1544141313</v>
      </c>
      <c r="J87" s="16"/>
      <c r="K87" s="13">
        <v>58983783</v>
      </c>
      <c r="L87" s="16"/>
      <c r="M87" s="13">
        <v>53931753</v>
      </c>
    </row>
    <row r="88" spans="1:13" ht="16.5" customHeight="1" x14ac:dyDescent="0.5">
      <c r="A88" s="10" t="s">
        <v>48</v>
      </c>
      <c r="E88" s="166">
        <v>6</v>
      </c>
      <c r="F88" s="166"/>
      <c r="G88" s="13">
        <v>1080041131</v>
      </c>
      <c r="H88" s="13"/>
      <c r="I88" s="13">
        <v>1005778670</v>
      </c>
      <c r="J88" s="13"/>
      <c r="K88" s="13">
        <v>1080041130</v>
      </c>
      <c r="L88" s="13"/>
      <c r="M88" s="13">
        <v>1005778670</v>
      </c>
    </row>
    <row r="89" spans="1:13" ht="16.5" customHeight="1" x14ac:dyDescent="0.5">
      <c r="A89" s="172" t="s">
        <v>56</v>
      </c>
      <c r="B89" s="172"/>
      <c r="C89" s="172"/>
      <c r="D89" s="172"/>
      <c r="E89" s="166">
        <v>33</v>
      </c>
      <c r="F89" s="166"/>
      <c r="G89" s="13">
        <v>31671884377</v>
      </c>
      <c r="H89" s="16"/>
      <c r="I89" s="13">
        <v>29404165258</v>
      </c>
      <c r="J89" s="16"/>
      <c r="K89" s="13">
        <v>246661247</v>
      </c>
      <c r="L89" s="16"/>
      <c r="M89" s="13">
        <v>314856439</v>
      </c>
    </row>
    <row r="90" spans="1:13" ht="16.5" customHeight="1" x14ac:dyDescent="0.5">
      <c r="A90" s="10" t="s">
        <v>57</v>
      </c>
      <c r="E90" s="166">
        <v>27</v>
      </c>
      <c r="F90" s="166"/>
      <c r="G90" s="14">
        <v>3939897671</v>
      </c>
      <c r="H90" s="13"/>
      <c r="I90" s="14">
        <v>3066596025</v>
      </c>
      <c r="J90" s="13"/>
      <c r="K90" s="14">
        <v>66423555</v>
      </c>
      <c r="L90" s="13"/>
      <c r="M90" s="14">
        <v>42196603</v>
      </c>
    </row>
    <row r="91" spans="1:13" ht="16.5" customHeight="1" x14ac:dyDescent="0.5">
      <c r="E91" s="166"/>
      <c r="F91" s="166"/>
      <c r="G91" s="13"/>
      <c r="H91" s="13"/>
      <c r="I91" s="13"/>
      <c r="J91" s="13"/>
      <c r="K91" s="13"/>
      <c r="L91" s="13"/>
      <c r="M91" s="13"/>
    </row>
    <row r="92" spans="1:13" ht="16.5" customHeight="1" x14ac:dyDescent="0.5">
      <c r="A92" s="5" t="s">
        <v>58</v>
      </c>
      <c r="B92" s="5"/>
      <c r="C92" s="5"/>
      <c r="D92" s="5"/>
      <c r="E92" s="166"/>
      <c r="F92" s="166"/>
      <c r="G92" s="14">
        <f>SUM(G84:G90)</f>
        <v>197836439796</v>
      </c>
      <c r="H92" s="13"/>
      <c r="I92" s="14">
        <f>SUM(I84:I90)</f>
        <v>185945751108</v>
      </c>
      <c r="J92" s="13"/>
      <c r="K92" s="14">
        <f>SUM(K84:K90)</f>
        <v>75855705144</v>
      </c>
      <c r="L92" s="13"/>
      <c r="M92" s="14">
        <f>SUM(M84:M90)</f>
        <v>60848381961</v>
      </c>
    </row>
    <row r="93" spans="1:13" ht="16.5" customHeight="1" x14ac:dyDescent="0.5">
      <c r="A93" s="5"/>
      <c r="B93" s="5"/>
      <c r="C93" s="5"/>
      <c r="D93" s="5"/>
      <c r="E93" s="166"/>
      <c r="F93" s="166"/>
      <c r="G93" s="13"/>
      <c r="H93" s="13"/>
      <c r="I93" s="13"/>
      <c r="J93" s="13"/>
      <c r="K93" s="13"/>
      <c r="L93" s="13"/>
      <c r="M93" s="13"/>
    </row>
    <row r="94" spans="1:13" ht="16.5" customHeight="1" x14ac:dyDescent="0.5">
      <c r="A94" s="5" t="s">
        <v>59</v>
      </c>
      <c r="B94" s="5"/>
      <c r="C94" s="5"/>
      <c r="D94" s="5"/>
      <c r="E94" s="166"/>
      <c r="F94" s="166"/>
      <c r="G94" s="14">
        <f>+G92+G80</f>
        <v>260344009413</v>
      </c>
      <c r="H94" s="13"/>
      <c r="I94" s="14">
        <f>+I92+I80</f>
        <v>247708101145</v>
      </c>
      <c r="J94" s="13"/>
      <c r="K94" s="14">
        <f>+K92+K80</f>
        <v>95072491385</v>
      </c>
      <c r="L94" s="13"/>
      <c r="M94" s="14">
        <f>+M92+M80</f>
        <v>81326426602</v>
      </c>
    </row>
    <row r="95" spans="1:13" ht="16.5" customHeight="1" x14ac:dyDescent="0.5">
      <c r="A95" s="5"/>
      <c r="B95" s="5"/>
      <c r="C95" s="5"/>
      <c r="D95" s="5"/>
      <c r="E95" s="166"/>
      <c r="F95" s="166"/>
      <c r="G95" s="13"/>
      <c r="H95" s="13"/>
      <c r="I95" s="13"/>
      <c r="J95" s="13"/>
      <c r="K95" s="13"/>
      <c r="L95" s="13"/>
      <c r="M95" s="13"/>
    </row>
    <row r="96" spans="1:13" ht="16.5" customHeight="1" x14ac:dyDescent="0.5">
      <c r="A96" s="5"/>
      <c r="B96" s="5"/>
      <c r="C96" s="5"/>
      <c r="D96" s="5"/>
      <c r="E96" s="166"/>
      <c r="F96" s="166"/>
      <c r="G96" s="13"/>
      <c r="H96" s="13"/>
      <c r="I96" s="13"/>
      <c r="J96" s="13"/>
      <c r="K96" s="13"/>
      <c r="L96" s="13"/>
      <c r="M96" s="13"/>
    </row>
    <row r="97" spans="1:13" ht="16.5" customHeight="1" x14ac:dyDescent="0.5">
      <c r="A97" s="5"/>
      <c r="B97" s="5"/>
      <c r="C97" s="5"/>
      <c r="D97" s="5"/>
      <c r="E97" s="166"/>
      <c r="F97" s="166"/>
      <c r="G97" s="13"/>
      <c r="H97" s="13"/>
      <c r="I97" s="13"/>
      <c r="J97" s="13"/>
      <c r="K97" s="13"/>
      <c r="L97" s="13"/>
      <c r="M97" s="13"/>
    </row>
    <row r="98" spans="1:13" ht="16.5" customHeight="1" x14ac:dyDescent="0.5">
      <c r="A98" s="5"/>
      <c r="B98" s="5"/>
      <c r="C98" s="5"/>
      <c r="D98" s="5"/>
      <c r="E98" s="166"/>
      <c r="F98" s="166"/>
      <c r="G98" s="13"/>
      <c r="H98" s="13"/>
      <c r="I98" s="13"/>
      <c r="J98" s="13"/>
      <c r="K98" s="13"/>
      <c r="L98" s="13"/>
      <c r="M98" s="13"/>
    </row>
    <row r="99" spans="1:13" ht="16.5" customHeight="1" x14ac:dyDescent="0.5">
      <c r="A99" s="5"/>
      <c r="B99" s="5"/>
      <c r="C99" s="5"/>
      <c r="D99" s="5"/>
      <c r="E99" s="166"/>
      <c r="F99" s="166"/>
      <c r="G99" s="13"/>
      <c r="H99" s="13"/>
      <c r="I99" s="13"/>
      <c r="J99" s="13"/>
      <c r="K99" s="13"/>
      <c r="L99" s="13"/>
      <c r="M99" s="13"/>
    </row>
    <row r="100" spans="1:13" ht="16.5" customHeight="1" x14ac:dyDescent="0.5">
      <c r="A100" s="5"/>
      <c r="B100" s="5"/>
      <c r="C100" s="5"/>
      <c r="D100" s="5"/>
      <c r="E100" s="166"/>
      <c r="F100" s="166"/>
      <c r="G100" s="13"/>
      <c r="H100" s="13"/>
      <c r="I100" s="13"/>
      <c r="J100" s="13"/>
      <c r="K100" s="13"/>
      <c r="L100" s="13"/>
      <c r="M100" s="13"/>
    </row>
    <row r="101" spans="1:13" ht="17.25" customHeight="1" x14ac:dyDescent="0.5">
      <c r="A101" s="5"/>
      <c r="B101" s="5"/>
      <c r="C101" s="5"/>
      <c r="D101" s="5"/>
      <c r="E101" s="166"/>
      <c r="F101" s="166"/>
      <c r="G101" s="13"/>
      <c r="H101" s="13"/>
      <c r="I101" s="13"/>
      <c r="J101" s="13"/>
      <c r="K101" s="13"/>
      <c r="L101" s="13"/>
      <c r="M101" s="13"/>
    </row>
    <row r="102" spans="1:13" ht="16.5" customHeight="1" x14ac:dyDescent="0.5">
      <c r="A102" s="5"/>
      <c r="B102" s="5"/>
      <c r="C102" s="5"/>
      <c r="D102" s="5"/>
      <c r="E102" s="166"/>
      <c r="F102" s="166"/>
      <c r="G102" s="13"/>
      <c r="H102" s="13"/>
      <c r="I102" s="13"/>
      <c r="J102" s="13"/>
      <c r="K102" s="13"/>
      <c r="L102" s="13"/>
      <c r="M102" s="13"/>
    </row>
    <row r="103" spans="1:13" ht="6" customHeight="1" x14ac:dyDescent="0.5">
      <c r="A103" s="5"/>
      <c r="B103" s="5"/>
      <c r="C103" s="5"/>
      <c r="D103" s="5"/>
      <c r="E103" s="166"/>
      <c r="F103" s="166"/>
      <c r="G103" s="13"/>
      <c r="H103" s="13"/>
      <c r="I103" s="13"/>
      <c r="J103" s="13"/>
      <c r="K103" s="13"/>
      <c r="L103" s="13"/>
      <c r="M103" s="13"/>
    </row>
    <row r="104" spans="1:13" ht="22.35" customHeight="1" x14ac:dyDescent="0.5">
      <c r="A104" s="196" t="str">
        <f>A52</f>
        <v>The notes to the consolidated and separate financial statements are an integral part of the financial statements.</v>
      </c>
      <c r="B104" s="196"/>
      <c r="C104" s="196"/>
      <c r="D104" s="196"/>
      <c r="E104" s="196"/>
      <c r="F104" s="196"/>
      <c r="G104" s="196"/>
      <c r="H104" s="196"/>
      <c r="I104" s="196"/>
      <c r="J104" s="196"/>
      <c r="K104" s="196"/>
      <c r="L104" s="196"/>
      <c r="M104" s="196"/>
    </row>
    <row r="105" spans="1:13" ht="16.5" customHeight="1" x14ac:dyDescent="0.5">
      <c r="A105" s="1" t="s">
        <v>0</v>
      </c>
      <c r="B105" s="1"/>
      <c r="C105" s="1"/>
      <c r="D105" s="1"/>
      <c r="E105" s="167"/>
      <c r="F105" s="167"/>
      <c r="G105" s="2"/>
      <c r="H105" s="2"/>
      <c r="I105" s="2"/>
      <c r="J105" s="2"/>
      <c r="K105" s="3"/>
      <c r="L105" s="4"/>
      <c r="M105" s="3"/>
    </row>
    <row r="106" spans="1:13" ht="16.5" customHeight="1" x14ac:dyDescent="0.5">
      <c r="A106" s="1" t="s">
        <v>1</v>
      </c>
      <c r="B106" s="1"/>
      <c r="C106" s="1"/>
      <c r="D106" s="1"/>
      <c r="E106" s="167"/>
      <c r="F106" s="167"/>
      <c r="G106" s="2"/>
      <c r="H106" s="2"/>
      <c r="I106" s="2"/>
      <c r="J106" s="2"/>
      <c r="K106" s="4"/>
      <c r="L106" s="4"/>
      <c r="M106" s="4"/>
    </row>
    <row r="107" spans="1:13" ht="16.5" customHeight="1" x14ac:dyDescent="0.5">
      <c r="A107" s="168" t="str">
        <f>A3</f>
        <v>As at 31 December 2025</v>
      </c>
      <c r="B107" s="168"/>
      <c r="C107" s="168"/>
      <c r="D107" s="168"/>
      <c r="E107" s="169"/>
      <c r="F107" s="169"/>
      <c r="G107" s="6"/>
      <c r="H107" s="6"/>
      <c r="I107" s="6"/>
      <c r="J107" s="6"/>
      <c r="K107" s="6"/>
      <c r="L107" s="6"/>
      <c r="M107" s="6"/>
    </row>
    <row r="108" spans="1:13" ht="16.5" customHeight="1" x14ac:dyDescent="0.5">
      <c r="A108" s="1"/>
      <c r="B108" s="1"/>
      <c r="C108" s="1"/>
      <c r="D108" s="1"/>
      <c r="E108" s="167"/>
      <c r="F108" s="167"/>
      <c r="G108" s="7"/>
      <c r="H108" s="7"/>
      <c r="I108" s="7"/>
      <c r="J108" s="7"/>
      <c r="K108" s="7"/>
      <c r="L108" s="7"/>
      <c r="M108" s="7"/>
    </row>
    <row r="109" spans="1:13" ht="16.5" customHeight="1" x14ac:dyDescent="0.5">
      <c r="A109" s="1"/>
      <c r="B109" s="1"/>
      <c r="C109" s="1"/>
      <c r="D109" s="1"/>
      <c r="E109" s="167"/>
      <c r="F109" s="167"/>
      <c r="G109" s="2"/>
      <c r="H109" s="2"/>
      <c r="I109" s="2"/>
      <c r="J109" s="2"/>
      <c r="K109" s="2"/>
      <c r="L109" s="2"/>
      <c r="M109" s="2"/>
    </row>
    <row r="110" spans="1:13" ht="16.5" customHeight="1" x14ac:dyDescent="0.5">
      <c r="A110" s="1"/>
      <c r="B110" s="1"/>
      <c r="C110" s="1"/>
      <c r="D110" s="1"/>
      <c r="E110" s="167"/>
      <c r="F110" s="167"/>
      <c r="G110" s="194" t="s">
        <v>3</v>
      </c>
      <c r="H110" s="194"/>
      <c r="I110" s="194"/>
      <c r="J110" s="8"/>
      <c r="K110" s="194" t="s">
        <v>4</v>
      </c>
      <c r="L110" s="194"/>
      <c r="M110" s="194"/>
    </row>
    <row r="111" spans="1:13" ht="16.5" customHeight="1" x14ac:dyDescent="0.5">
      <c r="A111" s="5"/>
      <c r="B111" s="5"/>
      <c r="C111" s="5"/>
      <c r="D111" s="5"/>
      <c r="E111" s="9"/>
      <c r="F111" s="9"/>
      <c r="G111" s="195" t="s">
        <v>5</v>
      </c>
      <c r="H111" s="195"/>
      <c r="I111" s="195"/>
      <c r="J111" s="8"/>
      <c r="K111" s="195" t="s">
        <v>5</v>
      </c>
      <c r="L111" s="195"/>
      <c r="M111" s="195"/>
    </row>
    <row r="112" spans="1:13" ht="16.5" customHeight="1" x14ac:dyDescent="0.5">
      <c r="E112" s="170"/>
      <c r="F112" s="170"/>
      <c r="G112" s="11" t="s">
        <v>6</v>
      </c>
      <c r="H112" s="11"/>
      <c r="I112" s="11" t="s">
        <v>7</v>
      </c>
      <c r="J112" s="11"/>
      <c r="K112" s="11" t="s">
        <v>6</v>
      </c>
      <c r="L112" s="11"/>
      <c r="M112" s="11" t="s">
        <v>7</v>
      </c>
    </row>
    <row r="113" spans="1:13" ht="16.5" customHeight="1" x14ac:dyDescent="0.5">
      <c r="A113" s="5"/>
      <c r="B113" s="5"/>
      <c r="C113" s="5"/>
      <c r="D113" s="5"/>
      <c r="E113" s="145" t="s">
        <v>8</v>
      </c>
      <c r="F113" s="9"/>
      <c r="G113" s="6" t="s">
        <v>9</v>
      </c>
      <c r="H113" s="2"/>
      <c r="I113" s="6" t="s">
        <v>9</v>
      </c>
      <c r="J113" s="2"/>
      <c r="K113" s="6" t="s">
        <v>9</v>
      </c>
      <c r="L113" s="2"/>
      <c r="M113" s="6" t="s">
        <v>9</v>
      </c>
    </row>
    <row r="114" spans="1:13" ht="16.5" customHeight="1" x14ac:dyDescent="0.5">
      <c r="A114" s="5"/>
      <c r="B114" s="5"/>
      <c r="C114" s="5"/>
      <c r="D114" s="5"/>
      <c r="E114" s="9"/>
      <c r="F114" s="9"/>
      <c r="G114" s="2"/>
      <c r="H114" s="2"/>
      <c r="I114" s="2"/>
      <c r="J114" s="2"/>
      <c r="K114" s="2"/>
      <c r="L114" s="2"/>
      <c r="M114" s="2"/>
    </row>
    <row r="115" spans="1:13" ht="16.5" customHeight="1" x14ac:dyDescent="0.5">
      <c r="A115" s="5" t="s">
        <v>60</v>
      </c>
      <c r="B115" s="5"/>
      <c r="C115" s="5"/>
      <c r="D115" s="5"/>
      <c r="E115" s="9"/>
      <c r="F115" s="9"/>
      <c r="G115" s="2"/>
      <c r="H115" s="2"/>
      <c r="I115" s="2"/>
      <c r="J115" s="2"/>
      <c r="K115" s="2"/>
      <c r="L115" s="2"/>
      <c r="M115" s="2"/>
    </row>
    <row r="116" spans="1:13" ht="16.5" customHeight="1" x14ac:dyDescent="0.5">
      <c r="A116" s="5"/>
      <c r="B116" s="5"/>
      <c r="C116" s="5"/>
      <c r="D116" s="5"/>
      <c r="E116" s="9"/>
      <c r="F116" s="9"/>
      <c r="G116" s="2"/>
      <c r="H116" s="2"/>
      <c r="I116" s="2"/>
      <c r="J116" s="2"/>
      <c r="K116" s="2"/>
      <c r="L116" s="2"/>
      <c r="M116" s="2"/>
    </row>
    <row r="117" spans="1:13" ht="16.5" customHeight="1" x14ac:dyDescent="0.5">
      <c r="A117" s="5" t="s">
        <v>61</v>
      </c>
      <c r="B117" s="5"/>
      <c r="C117" s="5"/>
      <c r="D117" s="5"/>
      <c r="E117" s="166"/>
      <c r="F117" s="166"/>
      <c r="G117" s="13"/>
      <c r="H117" s="13"/>
      <c r="I117" s="13"/>
      <c r="J117" s="13"/>
      <c r="K117" s="13"/>
      <c r="L117" s="13"/>
      <c r="M117" s="13"/>
    </row>
    <row r="118" spans="1:13" ht="16.5" customHeight="1" x14ac:dyDescent="0.5">
      <c r="A118" s="5"/>
      <c r="B118" s="5"/>
      <c r="C118" s="5"/>
      <c r="D118" s="5"/>
      <c r="E118" s="166"/>
      <c r="F118" s="166"/>
      <c r="G118" s="13"/>
      <c r="H118" s="13"/>
      <c r="I118" s="13"/>
      <c r="J118" s="13"/>
      <c r="K118" s="13"/>
      <c r="L118" s="13"/>
      <c r="M118" s="13"/>
    </row>
    <row r="119" spans="1:13" ht="16.5" customHeight="1" x14ac:dyDescent="0.5">
      <c r="A119" s="10" t="s">
        <v>62</v>
      </c>
      <c r="E119" s="166">
        <v>28</v>
      </c>
      <c r="F119" s="166"/>
      <c r="G119" s="13"/>
      <c r="H119" s="13"/>
      <c r="I119" s="13"/>
      <c r="J119" s="13"/>
      <c r="K119" s="13"/>
      <c r="L119" s="13"/>
      <c r="M119" s="13"/>
    </row>
    <row r="120" spans="1:13" ht="16.5" customHeight="1" x14ac:dyDescent="0.5">
      <c r="A120" s="10" t="s">
        <v>63</v>
      </c>
      <c r="B120" s="10" t="s">
        <v>64</v>
      </c>
      <c r="E120" s="166"/>
      <c r="F120" s="166"/>
      <c r="G120" s="13"/>
      <c r="H120" s="13"/>
      <c r="I120" s="13"/>
      <c r="J120" s="13"/>
      <c r="K120" s="13"/>
      <c r="L120" s="13"/>
      <c r="M120" s="13"/>
    </row>
    <row r="121" spans="1:13" ht="16.5" customHeight="1" x14ac:dyDescent="0.5">
      <c r="C121" s="10" t="s">
        <v>65</v>
      </c>
      <c r="E121" s="166"/>
      <c r="F121" s="166"/>
      <c r="G121" s="13"/>
      <c r="H121" s="13"/>
      <c r="I121" s="13"/>
      <c r="J121" s="13"/>
      <c r="K121" s="13"/>
      <c r="L121" s="13"/>
      <c r="M121" s="13"/>
    </row>
    <row r="122" spans="1:13" ht="16.5" customHeight="1" x14ac:dyDescent="0.5">
      <c r="D122" s="10" t="s">
        <v>66</v>
      </c>
      <c r="E122" s="166"/>
      <c r="F122" s="166"/>
      <c r="G122" s="13"/>
      <c r="H122" s="13"/>
      <c r="I122" s="13"/>
      <c r="J122" s="13"/>
      <c r="K122" s="13"/>
      <c r="L122" s="13"/>
      <c r="M122" s="13"/>
    </row>
    <row r="123" spans="1:13" ht="16.5" customHeight="1" x14ac:dyDescent="0.5">
      <c r="D123" s="10" t="s">
        <v>67</v>
      </c>
      <c r="E123" s="166"/>
      <c r="F123" s="166"/>
      <c r="G123" s="13"/>
      <c r="H123" s="13"/>
      <c r="I123" s="13"/>
      <c r="J123" s="13"/>
      <c r="K123" s="13"/>
      <c r="L123" s="13"/>
      <c r="M123" s="13"/>
    </row>
    <row r="124" spans="1:13" ht="16.5" customHeight="1" thickBot="1" x14ac:dyDescent="0.55000000000000004">
      <c r="A124" s="10" t="s">
        <v>68</v>
      </c>
      <c r="C124" s="177"/>
      <c r="D124" s="10" t="s">
        <v>69</v>
      </c>
      <c r="E124" s="166"/>
      <c r="F124" s="166"/>
      <c r="G124" s="17">
        <v>5997928025</v>
      </c>
      <c r="H124" s="13"/>
      <c r="I124" s="17">
        <v>5997928025</v>
      </c>
      <c r="J124" s="13"/>
      <c r="K124" s="17">
        <v>5997928025</v>
      </c>
      <c r="L124" s="13"/>
      <c r="M124" s="17">
        <v>5997928025</v>
      </c>
    </row>
    <row r="125" spans="1:13" ht="16.5" customHeight="1" thickTop="1" x14ac:dyDescent="0.5">
      <c r="E125" s="166"/>
      <c r="F125" s="166"/>
      <c r="G125" s="13"/>
      <c r="H125" s="13"/>
      <c r="I125" s="13"/>
      <c r="J125" s="13"/>
      <c r="K125" s="18"/>
      <c r="L125" s="13"/>
      <c r="M125" s="18"/>
    </row>
    <row r="126" spans="1:13" ht="16.5" customHeight="1" x14ac:dyDescent="0.5">
      <c r="A126" s="10" t="s">
        <v>63</v>
      </c>
      <c r="B126" s="10" t="s">
        <v>70</v>
      </c>
      <c r="E126" s="166"/>
      <c r="F126" s="166"/>
      <c r="G126" s="13"/>
      <c r="H126" s="13"/>
      <c r="I126" s="13"/>
      <c r="J126" s="13"/>
      <c r="K126" s="18"/>
      <c r="L126" s="13"/>
      <c r="M126" s="18"/>
    </row>
    <row r="127" spans="1:13" ht="16.5" customHeight="1" x14ac:dyDescent="0.5">
      <c r="C127" s="177" t="s">
        <v>71</v>
      </c>
      <c r="E127" s="166"/>
      <c r="F127" s="166"/>
      <c r="G127" s="13"/>
      <c r="H127" s="13"/>
      <c r="I127" s="13"/>
      <c r="J127" s="13"/>
      <c r="K127" s="18"/>
      <c r="L127" s="13" t="s">
        <v>72</v>
      </c>
      <c r="M127" s="18"/>
    </row>
    <row r="128" spans="1:13" ht="16.5" customHeight="1" x14ac:dyDescent="0.5">
      <c r="C128" s="177"/>
      <c r="D128" s="10" t="s">
        <v>66</v>
      </c>
      <c r="E128" s="166"/>
      <c r="F128" s="166"/>
      <c r="G128" s="13"/>
      <c r="H128" s="13"/>
      <c r="I128" s="13"/>
      <c r="J128" s="13"/>
      <c r="K128" s="18"/>
      <c r="L128" s="13"/>
      <c r="M128" s="18"/>
    </row>
    <row r="129" spans="1:13" ht="16.5" customHeight="1" x14ac:dyDescent="0.5">
      <c r="C129" s="177"/>
      <c r="D129" s="10" t="s">
        <v>73</v>
      </c>
      <c r="E129" s="166"/>
      <c r="F129" s="166"/>
      <c r="G129" s="13"/>
      <c r="H129" s="13"/>
      <c r="I129" s="13"/>
      <c r="J129" s="13"/>
      <c r="K129" s="18"/>
      <c r="L129" s="13"/>
      <c r="M129" s="18"/>
    </row>
    <row r="130" spans="1:13" ht="16.5" customHeight="1" x14ac:dyDescent="0.5">
      <c r="A130" s="10" t="s">
        <v>74</v>
      </c>
      <c r="D130" s="10" t="s">
        <v>69</v>
      </c>
      <c r="E130" s="166">
        <v>28</v>
      </c>
      <c r="F130" s="166"/>
      <c r="G130" s="13">
        <v>5669976977</v>
      </c>
      <c r="H130" s="13"/>
      <c r="I130" s="13">
        <v>5669976977</v>
      </c>
      <c r="J130" s="13"/>
      <c r="K130" s="18">
        <v>5669976977</v>
      </c>
      <c r="L130" s="13"/>
      <c r="M130" s="18">
        <v>5669976977</v>
      </c>
    </row>
    <row r="131" spans="1:13" ht="16.5" customHeight="1" x14ac:dyDescent="0.5">
      <c r="A131" s="172" t="s">
        <v>75</v>
      </c>
      <c r="B131" s="172"/>
      <c r="C131" s="172"/>
      <c r="D131" s="172"/>
      <c r="E131" s="166">
        <v>28</v>
      </c>
      <c r="F131" s="166"/>
      <c r="G131" s="13">
        <v>36104971666</v>
      </c>
      <c r="H131" s="13"/>
      <c r="I131" s="13">
        <v>36104971666</v>
      </c>
      <c r="J131" s="13"/>
      <c r="K131" s="13">
        <v>36079319290</v>
      </c>
      <c r="L131" s="13"/>
      <c r="M131" s="13">
        <v>36079319290</v>
      </c>
    </row>
    <row r="132" spans="1:13" ht="16.149999999999999" customHeight="1" x14ac:dyDescent="0.5">
      <c r="A132" s="172" t="s">
        <v>76</v>
      </c>
      <c r="B132" s="172"/>
      <c r="C132" s="172"/>
      <c r="D132" s="172"/>
      <c r="E132" s="166"/>
      <c r="F132" s="166"/>
      <c r="G132" s="13">
        <v>104788723</v>
      </c>
      <c r="H132" s="13"/>
      <c r="I132" s="13">
        <v>104788723</v>
      </c>
      <c r="J132" s="13"/>
      <c r="K132" s="13">
        <v>0</v>
      </c>
      <c r="L132" s="13"/>
      <c r="M132" s="13">
        <v>0</v>
      </c>
    </row>
    <row r="133" spans="1:13" ht="16.5" customHeight="1" x14ac:dyDescent="0.5">
      <c r="A133" s="172" t="s">
        <v>77</v>
      </c>
      <c r="B133" s="172"/>
      <c r="C133" s="172"/>
      <c r="D133" s="172"/>
      <c r="G133" s="13"/>
      <c r="H133" s="13"/>
      <c r="I133" s="13"/>
      <c r="J133" s="13"/>
      <c r="K133" s="18"/>
      <c r="L133" s="13"/>
      <c r="M133" s="18"/>
    </row>
    <row r="134" spans="1:13" ht="16.5" customHeight="1" x14ac:dyDescent="0.5">
      <c r="A134" s="172"/>
      <c r="B134" s="172" t="s">
        <v>316</v>
      </c>
      <c r="C134" s="172"/>
      <c r="D134" s="172"/>
      <c r="G134" s="13"/>
      <c r="H134" s="13"/>
      <c r="I134" s="13"/>
      <c r="J134" s="13"/>
      <c r="K134" s="18"/>
      <c r="L134" s="13"/>
      <c r="M134" s="18"/>
    </row>
    <row r="135" spans="1:13" ht="16.5" customHeight="1" x14ac:dyDescent="0.5">
      <c r="C135" s="10" t="s">
        <v>317</v>
      </c>
      <c r="E135" s="166">
        <v>29</v>
      </c>
      <c r="F135" s="166"/>
      <c r="G135" s="13">
        <v>599792803</v>
      </c>
      <c r="H135" s="13"/>
      <c r="I135" s="13">
        <v>599792803</v>
      </c>
      <c r="J135" s="13"/>
      <c r="K135" s="13">
        <v>599792803</v>
      </c>
      <c r="L135" s="13"/>
      <c r="M135" s="13">
        <v>599792803</v>
      </c>
    </row>
    <row r="136" spans="1:13" ht="16.5" customHeight="1" x14ac:dyDescent="0.5">
      <c r="C136" s="10" t="s">
        <v>78</v>
      </c>
      <c r="E136" s="166">
        <v>28</v>
      </c>
      <c r="F136" s="166"/>
      <c r="G136" s="13">
        <v>272665000</v>
      </c>
      <c r="H136" s="13"/>
      <c r="I136" s="13">
        <v>0</v>
      </c>
      <c r="J136" s="13"/>
      <c r="K136" s="13">
        <v>272665000</v>
      </c>
      <c r="L136" s="13"/>
      <c r="M136" s="13">
        <v>0</v>
      </c>
    </row>
    <row r="137" spans="1:13" ht="16.5" customHeight="1" x14ac:dyDescent="0.5">
      <c r="B137" s="10" t="s">
        <v>79</v>
      </c>
      <c r="E137" s="166"/>
      <c r="F137" s="166"/>
      <c r="G137" s="13">
        <v>7126053290</v>
      </c>
      <c r="H137" s="13"/>
      <c r="I137" s="13">
        <v>4140585130</v>
      </c>
      <c r="J137" s="13"/>
      <c r="K137" s="18">
        <v>11560397734</v>
      </c>
      <c r="L137" s="13"/>
      <c r="M137" s="18">
        <v>4662166315</v>
      </c>
    </row>
    <row r="138" spans="1:13" ht="16.149999999999999" customHeight="1" x14ac:dyDescent="0.5">
      <c r="A138" s="10" t="s">
        <v>78</v>
      </c>
      <c r="E138" s="166">
        <v>28</v>
      </c>
      <c r="F138" s="166"/>
      <c r="G138" s="13">
        <v>-272665000</v>
      </c>
      <c r="H138" s="13"/>
      <c r="I138" s="13">
        <v>0</v>
      </c>
      <c r="J138" s="13"/>
      <c r="K138" s="18">
        <v>-272665000</v>
      </c>
      <c r="L138" s="13"/>
      <c r="M138" s="18">
        <v>0</v>
      </c>
    </row>
    <row r="139" spans="1:13" ht="16.5" customHeight="1" x14ac:dyDescent="0.5">
      <c r="A139" s="10" t="s">
        <v>80</v>
      </c>
      <c r="E139" s="166"/>
      <c r="F139" s="166"/>
      <c r="G139" s="14">
        <v>8617429054</v>
      </c>
      <c r="H139" s="13"/>
      <c r="I139" s="14">
        <v>10166494154</v>
      </c>
      <c r="J139" s="13"/>
      <c r="K139" s="19">
        <v>-1347467365</v>
      </c>
      <c r="L139" s="13"/>
      <c r="M139" s="19">
        <v>-1908138297</v>
      </c>
    </row>
    <row r="140" spans="1:13" ht="16.5" customHeight="1" x14ac:dyDescent="0.5">
      <c r="E140" s="166"/>
      <c r="F140" s="166"/>
      <c r="G140" s="13"/>
      <c r="H140" s="13"/>
      <c r="I140" s="13"/>
      <c r="J140" s="13"/>
      <c r="K140" s="18"/>
      <c r="L140" s="13"/>
      <c r="M140" s="18"/>
    </row>
    <row r="141" spans="1:13" s="20" customFormat="1" ht="16.5" customHeight="1" x14ac:dyDescent="0.5">
      <c r="A141" s="20" t="s">
        <v>81</v>
      </c>
      <c r="E141" s="178"/>
      <c r="F141" s="178"/>
      <c r="G141" s="12">
        <f>SUM(G130:G139)</f>
        <v>58223012513</v>
      </c>
      <c r="H141" s="12"/>
      <c r="I141" s="12">
        <f>SUM(I130:I139)</f>
        <v>56786609453</v>
      </c>
      <c r="J141" s="12"/>
      <c r="K141" s="12">
        <f>SUM(K130:K139)</f>
        <v>52562019439</v>
      </c>
      <c r="L141" s="12"/>
      <c r="M141" s="12">
        <f>SUM(M130:M139)</f>
        <v>45103117088</v>
      </c>
    </row>
    <row r="142" spans="1:13" s="20" customFormat="1" ht="16.5" customHeight="1" x14ac:dyDescent="0.5">
      <c r="A142" s="20" t="s">
        <v>82</v>
      </c>
      <c r="E142" s="178">
        <v>36</v>
      </c>
      <c r="F142" s="178"/>
      <c r="G142" s="14">
        <v>31047125825</v>
      </c>
      <c r="H142" s="13"/>
      <c r="I142" s="14">
        <v>31047125825</v>
      </c>
      <c r="J142" s="13"/>
      <c r="K142" s="19">
        <v>31047125825</v>
      </c>
      <c r="L142" s="13"/>
      <c r="M142" s="19">
        <v>31047125825</v>
      </c>
    </row>
    <row r="143" spans="1:13" s="20" customFormat="1" ht="16.5" customHeight="1" x14ac:dyDescent="0.5">
      <c r="E143" s="178"/>
      <c r="F143" s="178"/>
      <c r="G143" s="13"/>
      <c r="H143" s="13"/>
      <c r="I143" s="13"/>
      <c r="J143" s="13"/>
      <c r="K143" s="18"/>
      <c r="L143" s="13"/>
      <c r="M143" s="18"/>
    </row>
    <row r="144" spans="1:13" ht="16.5" customHeight="1" x14ac:dyDescent="0.5">
      <c r="A144" s="10" t="s">
        <v>83</v>
      </c>
      <c r="E144" s="166"/>
      <c r="F144" s="166"/>
      <c r="G144" s="12">
        <f>SUM(G141:G142)</f>
        <v>89270138338</v>
      </c>
      <c r="I144" s="12">
        <f>SUM(I141:I142)</f>
        <v>87833735278</v>
      </c>
      <c r="K144" s="12">
        <f>SUM(K141:K142)</f>
        <v>83609145264</v>
      </c>
      <c r="M144" s="12">
        <f>SUM(M141:M142)</f>
        <v>76150242913</v>
      </c>
    </row>
    <row r="145" spans="1:13" ht="16.5" customHeight="1" x14ac:dyDescent="0.5">
      <c r="A145" s="172" t="s">
        <v>84</v>
      </c>
      <c r="B145" s="172"/>
      <c r="C145" s="172"/>
      <c r="D145" s="172"/>
      <c r="E145" s="166"/>
      <c r="F145" s="179"/>
      <c r="G145" s="14">
        <v>7715518820</v>
      </c>
      <c r="H145" s="13"/>
      <c r="I145" s="14">
        <v>11303095267</v>
      </c>
      <c r="J145" s="13"/>
      <c r="K145" s="19">
        <v>0</v>
      </c>
      <c r="L145" s="13"/>
      <c r="M145" s="19">
        <v>0</v>
      </c>
    </row>
    <row r="146" spans="1:13" ht="16.5" customHeight="1" x14ac:dyDescent="0.5">
      <c r="A146" s="172"/>
      <c r="B146" s="172"/>
      <c r="C146" s="172"/>
      <c r="D146" s="172"/>
      <c r="E146" s="166"/>
      <c r="F146" s="179"/>
      <c r="G146" s="13"/>
      <c r="H146" s="13"/>
      <c r="I146" s="13"/>
      <c r="J146" s="13"/>
      <c r="K146" s="13"/>
      <c r="L146" s="13"/>
      <c r="M146" s="13"/>
    </row>
    <row r="147" spans="1:13" ht="16.5" customHeight="1" x14ac:dyDescent="0.5">
      <c r="A147" s="1" t="s">
        <v>85</v>
      </c>
      <c r="B147" s="1"/>
      <c r="C147" s="1"/>
      <c r="D147" s="1"/>
      <c r="E147" s="166"/>
      <c r="F147" s="179"/>
      <c r="G147" s="14">
        <f>SUM(G144:G145)</f>
        <v>96985657158</v>
      </c>
      <c r="I147" s="14">
        <f>SUM(I144:I145)</f>
        <v>99136830545</v>
      </c>
      <c r="K147" s="14">
        <f>SUM(K144:K145)</f>
        <v>83609145264</v>
      </c>
      <c r="M147" s="14">
        <f>SUM(M144:M145)</f>
        <v>76150242913</v>
      </c>
    </row>
    <row r="148" spans="1:13" ht="16.5" customHeight="1" x14ac:dyDescent="0.5">
      <c r="A148" s="1"/>
      <c r="B148" s="1"/>
      <c r="C148" s="1"/>
      <c r="D148" s="1"/>
      <c r="E148" s="166"/>
      <c r="F148" s="166"/>
      <c r="G148" s="13"/>
      <c r="H148" s="13"/>
      <c r="I148" s="13"/>
      <c r="J148" s="13"/>
      <c r="K148" s="13"/>
      <c r="L148" s="13"/>
      <c r="M148" s="13"/>
    </row>
    <row r="149" spans="1:13" ht="16.5" customHeight="1" thickBot="1" x14ac:dyDescent="0.55000000000000004">
      <c r="A149" s="1" t="s">
        <v>86</v>
      </c>
      <c r="B149" s="1"/>
      <c r="C149" s="1"/>
      <c r="D149" s="1"/>
      <c r="E149" s="166"/>
      <c r="F149" s="166"/>
      <c r="G149" s="15">
        <f>+G147+G94</f>
        <v>357329666571</v>
      </c>
      <c r="I149" s="15">
        <f>+I147+I94</f>
        <v>346844931690</v>
      </c>
      <c r="K149" s="15">
        <f>+K147+K94</f>
        <v>178681636649</v>
      </c>
      <c r="M149" s="15">
        <f>+M147+M94</f>
        <v>157476669515</v>
      </c>
    </row>
    <row r="150" spans="1:13" ht="16.5" customHeight="1" thickTop="1" x14ac:dyDescent="0.5">
      <c r="A150" s="1"/>
      <c r="B150" s="1"/>
      <c r="C150" s="1"/>
      <c r="D150" s="1"/>
      <c r="E150" s="166"/>
      <c r="F150" s="166"/>
      <c r="G150" s="13"/>
      <c r="H150" s="13"/>
      <c r="I150" s="13"/>
      <c r="J150" s="13"/>
      <c r="K150" s="13"/>
      <c r="L150" s="13"/>
      <c r="M150" s="13"/>
    </row>
    <row r="151" spans="1:13" ht="16.5" customHeight="1" x14ac:dyDescent="0.5">
      <c r="A151" s="1"/>
      <c r="B151" s="1"/>
      <c r="C151" s="1"/>
      <c r="D151" s="1"/>
      <c r="E151" s="166"/>
      <c r="F151" s="166"/>
      <c r="G151" s="13"/>
      <c r="H151" s="13"/>
      <c r="I151" s="13"/>
      <c r="J151" s="13"/>
      <c r="K151" s="13"/>
      <c r="L151" s="13"/>
      <c r="M151" s="13"/>
    </row>
    <row r="152" spans="1:13" ht="16.5" customHeight="1" x14ac:dyDescent="0.5">
      <c r="A152" s="1"/>
      <c r="B152" s="1"/>
      <c r="C152" s="1"/>
      <c r="D152" s="1"/>
      <c r="E152" s="166"/>
      <c r="F152" s="166"/>
      <c r="G152" s="13"/>
      <c r="H152" s="13"/>
      <c r="I152" s="13"/>
      <c r="J152" s="13"/>
      <c r="K152" s="13"/>
      <c r="L152" s="13"/>
      <c r="M152" s="13"/>
    </row>
    <row r="153" spans="1:13" ht="16.5" customHeight="1" x14ac:dyDescent="0.5">
      <c r="A153" s="1"/>
      <c r="B153" s="1"/>
      <c r="C153" s="1"/>
      <c r="D153" s="1"/>
      <c r="E153" s="166"/>
      <c r="F153" s="166"/>
      <c r="G153" s="13"/>
      <c r="H153" s="13"/>
      <c r="I153" s="13"/>
      <c r="J153" s="13"/>
      <c r="K153" s="13"/>
      <c r="L153" s="13"/>
      <c r="M153" s="13"/>
    </row>
    <row r="154" spans="1:13" ht="16.5" customHeight="1" x14ac:dyDescent="0.5">
      <c r="A154" s="1"/>
      <c r="B154" s="1"/>
      <c r="C154" s="1"/>
      <c r="D154" s="1"/>
      <c r="E154" s="166"/>
      <c r="F154" s="166"/>
      <c r="G154" s="13"/>
      <c r="H154" s="13"/>
      <c r="I154" s="13"/>
      <c r="J154" s="13"/>
      <c r="K154" s="13"/>
      <c r="L154" s="13"/>
      <c r="M154" s="13"/>
    </row>
    <row r="155" spans="1:13" ht="7.5" customHeight="1" x14ac:dyDescent="0.5">
      <c r="A155" s="1"/>
      <c r="B155" s="1"/>
      <c r="C155" s="1"/>
      <c r="D155" s="1"/>
      <c r="E155" s="166"/>
      <c r="F155" s="166"/>
      <c r="G155" s="13"/>
      <c r="H155" s="13"/>
      <c r="I155" s="13"/>
      <c r="J155" s="13"/>
      <c r="K155" s="13"/>
      <c r="L155" s="13"/>
      <c r="M155" s="13"/>
    </row>
    <row r="156" spans="1:13" ht="22.35" customHeight="1" x14ac:dyDescent="0.5">
      <c r="A156" s="196" t="str">
        <f>A52</f>
        <v>The notes to the consolidated and separate financial statements are an integral part of the financial statements.</v>
      </c>
      <c r="B156" s="196"/>
      <c r="C156" s="196"/>
      <c r="D156" s="196"/>
      <c r="E156" s="196"/>
      <c r="F156" s="196"/>
      <c r="G156" s="196"/>
      <c r="H156" s="196"/>
      <c r="I156" s="196"/>
      <c r="J156" s="196"/>
      <c r="K156" s="196"/>
      <c r="L156" s="196"/>
      <c r="M156" s="196"/>
    </row>
  </sheetData>
  <mergeCells count="14">
    <mergeCell ref="A156:M156"/>
    <mergeCell ref="G59:I59"/>
    <mergeCell ref="K59:M59"/>
    <mergeCell ref="A104:M104"/>
    <mergeCell ref="G110:I110"/>
    <mergeCell ref="K110:M110"/>
    <mergeCell ref="G111:I111"/>
    <mergeCell ref="K111:M111"/>
    <mergeCell ref="G6:I6"/>
    <mergeCell ref="K6:M6"/>
    <mergeCell ref="G7:I7"/>
    <mergeCell ref="K7:M7"/>
    <mergeCell ref="G58:I58"/>
    <mergeCell ref="K58:M58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 scaleWithDoc="0">
    <oddFooter>&amp;R&amp;13&amp;P</oddFooter>
  </headerFooter>
  <rowBreaks count="2" manualBreakCount="2">
    <brk id="52" max="16383" man="1"/>
    <brk id="1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5B122-45ED-4CAC-9117-5C7FDB8C3A88}">
  <dimension ref="A1:K110"/>
  <sheetViews>
    <sheetView showZeros="0" topLeftCell="A20" zoomScaleNormal="100" zoomScaleSheetLayoutView="115" workbookViewId="0">
      <selection activeCell="P43" sqref="P43"/>
    </sheetView>
  </sheetViews>
  <sheetFormatPr defaultColWidth="9.140625" defaultRowHeight="16.5" customHeight="1" x14ac:dyDescent="0.5"/>
  <cols>
    <col min="1" max="1" width="33.85546875" style="148" customWidth="1"/>
    <col min="2" max="2" width="11.140625" style="148" customWidth="1"/>
    <col min="3" max="3" width="5.140625" style="148" customWidth="1"/>
    <col min="4" max="4" width="0.7109375" style="148" customWidth="1"/>
    <col min="5" max="5" width="14.5703125" style="26" bestFit="1" customWidth="1"/>
    <col min="6" max="6" width="0.7109375" style="26" customWidth="1"/>
    <col min="7" max="7" width="14.5703125" style="26" bestFit="1" customWidth="1"/>
    <col min="8" max="8" width="0.7109375" style="26" customWidth="1"/>
    <col min="9" max="9" width="13.42578125" style="26" customWidth="1"/>
    <col min="10" max="10" width="0.7109375" style="26" customWidth="1"/>
    <col min="11" max="11" width="13.42578125" style="26" customWidth="1"/>
    <col min="12" max="16384" width="9.140625" style="10"/>
  </cols>
  <sheetData>
    <row r="1" spans="1:11" s="5" customFormat="1" ht="16.5" customHeight="1" x14ac:dyDescent="0.5">
      <c r="A1" s="150" t="s">
        <v>0</v>
      </c>
      <c r="B1" s="150"/>
      <c r="C1" s="151"/>
      <c r="D1" s="151"/>
      <c r="E1" s="21"/>
      <c r="F1" s="21"/>
      <c r="G1" s="21"/>
      <c r="H1" s="21"/>
      <c r="I1" s="22"/>
      <c r="J1" s="23"/>
      <c r="K1" s="22"/>
    </row>
    <row r="2" spans="1:11" s="5" customFormat="1" ht="16.5" customHeight="1" x14ac:dyDescent="0.5">
      <c r="A2" s="150" t="s">
        <v>87</v>
      </c>
      <c r="B2" s="150"/>
      <c r="C2" s="151"/>
      <c r="D2" s="151"/>
      <c r="E2" s="21"/>
      <c r="F2" s="21"/>
      <c r="G2" s="21"/>
      <c r="H2" s="21"/>
      <c r="I2" s="23"/>
      <c r="J2" s="23"/>
      <c r="K2" s="23"/>
    </row>
    <row r="3" spans="1:11" ht="16.5" customHeight="1" x14ac:dyDescent="0.5">
      <c r="A3" s="152" t="s">
        <v>88</v>
      </c>
      <c r="B3" s="152"/>
      <c r="C3" s="153"/>
      <c r="D3" s="153"/>
      <c r="E3" s="24"/>
      <c r="F3" s="24"/>
      <c r="G3" s="24"/>
      <c r="H3" s="24"/>
      <c r="I3" s="24"/>
      <c r="J3" s="24"/>
      <c r="K3" s="24"/>
    </row>
    <row r="4" spans="1:11" ht="16.5" customHeight="1" x14ac:dyDescent="0.5">
      <c r="A4" s="150"/>
      <c r="B4" s="150"/>
      <c r="C4" s="151"/>
      <c r="D4" s="151"/>
      <c r="E4" s="21"/>
      <c r="F4" s="21"/>
      <c r="G4" s="21"/>
      <c r="H4" s="21"/>
      <c r="I4" s="21"/>
      <c r="J4" s="21"/>
      <c r="K4" s="21"/>
    </row>
    <row r="5" spans="1:11" ht="16.5" customHeight="1" x14ac:dyDescent="0.5">
      <c r="A5" s="150"/>
      <c r="B5" s="150"/>
      <c r="C5" s="151"/>
      <c r="D5" s="151"/>
      <c r="E5" s="21"/>
      <c r="F5" s="21"/>
      <c r="G5" s="21"/>
      <c r="H5" s="21"/>
      <c r="I5" s="21"/>
      <c r="J5" s="21"/>
      <c r="K5" s="21"/>
    </row>
    <row r="6" spans="1:11" ht="16.5" customHeight="1" x14ac:dyDescent="0.5">
      <c r="A6" s="150"/>
      <c r="B6" s="150"/>
      <c r="C6" s="151"/>
      <c r="D6" s="151"/>
      <c r="E6" s="199" t="s">
        <v>3</v>
      </c>
      <c r="F6" s="199"/>
      <c r="G6" s="199"/>
      <c r="H6" s="21"/>
      <c r="I6" s="199" t="s">
        <v>4</v>
      </c>
      <c r="J6" s="199"/>
      <c r="K6" s="199"/>
    </row>
    <row r="7" spans="1:11" ht="16.5" customHeight="1" x14ac:dyDescent="0.5">
      <c r="A7" s="154"/>
      <c r="B7" s="154"/>
      <c r="C7" s="155"/>
      <c r="D7" s="155"/>
      <c r="E7" s="197" t="s">
        <v>5</v>
      </c>
      <c r="F7" s="197"/>
      <c r="G7" s="197"/>
      <c r="H7" s="25"/>
      <c r="I7" s="197" t="s">
        <v>5</v>
      </c>
      <c r="J7" s="197"/>
      <c r="K7" s="197"/>
    </row>
    <row r="8" spans="1:11" ht="16.5" customHeight="1" x14ac:dyDescent="0.5">
      <c r="C8" s="156"/>
      <c r="D8" s="156"/>
      <c r="E8" s="11" t="s">
        <v>6</v>
      </c>
      <c r="F8" s="11"/>
      <c r="G8" s="11" t="s">
        <v>7</v>
      </c>
      <c r="H8" s="11"/>
      <c r="I8" s="11" t="s">
        <v>6</v>
      </c>
      <c r="J8" s="11"/>
      <c r="K8" s="11" t="s">
        <v>7</v>
      </c>
    </row>
    <row r="9" spans="1:11" ht="16.5" customHeight="1" x14ac:dyDescent="0.5">
      <c r="A9" s="154"/>
      <c r="B9" s="154"/>
      <c r="C9" s="157" t="s">
        <v>8</v>
      </c>
      <c r="D9" s="155"/>
      <c r="E9" s="24" t="s">
        <v>9</v>
      </c>
      <c r="F9" s="21"/>
      <c r="G9" s="24" t="s">
        <v>9</v>
      </c>
      <c r="H9" s="21"/>
      <c r="I9" s="24" t="s">
        <v>9</v>
      </c>
      <c r="J9" s="21"/>
      <c r="K9" s="24" t="s">
        <v>9</v>
      </c>
    </row>
    <row r="10" spans="1:11" ht="15" customHeight="1" x14ac:dyDescent="0.5">
      <c r="A10" s="154"/>
      <c r="B10" s="154"/>
      <c r="C10" s="155"/>
      <c r="D10" s="155"/>
      <c r="E10" s="21"/>
      <c r="F10" s="21"/>
      <c r="G10" s="21"/>
      <c r="H10" s="21"/>
      <c r="I10" s="21"/>
      <c r="J10" s="21"/>
      <c r="K10" s="21"/>
    </row>
    <row r="11" spans="1:11" ht="16.5" customHeight="1" x14ac:dyDescent="0.5">
      <c r="A11" s="158" t="s">
        <v>89</v>
      </c>
      <c r="B11" s="158"/>
      <c r="C11" s="149">
        <v>8</v>
      </c>
      <c r="D11" s="149"/>
      <c r="F11" s="27"/>
      <c r="H11" s="27"/>
      <c r="J11" s="27"/>
    </row>
    <row r="12" spans="1:11" ht="15" customHeight="1" x14ac:dyDescent="0.5">
      <c r="A12" s="158"/>
      <c r="B12" s="158"/>
      <c r="C12" s="149"/>
      <c r="D12" s="149"/>
      <c r="F12" s="27"/>
      <c r="H12" s="27"/>
      <c r="J12" s="27"/>
    </row>
    <row r="13" spans="1:11" ht="16.5" customHeight="1" x14ac:dyDescent="0.5">
      <c r="A13" s="10" t="s">
        <v>90</v>
      </c>
      <c r="B13" s="10"/>
      <c r="D13" s="149"/>
      <c r="E13" s="26">
        <v>121636012015</v>
      </c>
      <c r="F13" s="27"/>
      <c r="G13" s="26">
        <v>122570023561</v>
      </c>
      <c r="H13" s="27"/>
      <c r="I13" s="26">
        <v>811623854</v>
      </c>
      <c r="J13" s="27"/>
      <c r="K13" s="26">
        <v>762156661</v>
      </c>
    </row>
    <row r="14" spans="1:11" ht="16.5" customHeight="1" x14ac:dyDescent="0.5">
      <c r="A14" s="159" t="s">
        <v>91</v>
      </c>
      <c r="B14" s="159"/>
      <c r="C14" s="149"/>
      <c r="D14" s="149"/>
      <c r="E14" s="26">
        <v>8169457751</v>
      </c>
      <c r="F14" s="27"/>
      <c r="G14" s="26">
        <v>8575280239</v>
      </c>
      <c r="H14" s="27"/>
      <c r="I14" s="26">
        <v>0</v>
      </c>
      <c r="J14" s="27"/>
      <c r="K14" s="26">
        <v>0</v>
      </c>
    </row>
    <row r="15" spans="1:11" ht="16.5" customHeight="1" x14ac:dyDescent="0.5">
      <c r="A15" s="148" t="s">
        <v>92</v>
      </c>
      <c r="C15" s="149"/>
      <c r="D15" s="149"/>
      <c r="E15" s="26">
        <v>30813214767</v>
      </c>
      <c r="F15" s="27"/>
      <c r="G15" s="26">
        <v>30207062151</v>
      </c>
      <c r="H15" s="27"/>
      <c r="I15" s="26">
        <v>0</v>
      </c>
      <c r="J15" s="27"/>
      <c r="K15" s="26">
        <v>0</v>
      </c>
    </row>
    <row r="16" spans="1:11" ht="16.5" customHeight="1" x14ac:dyDescent="0.5">
      <c r="A16" s="159" t="s">
        <v>93</v>
      </c>
      <c r="B16" s="159"/>
      <c r="C16" s="149"/>
      <c r="D16" s="149"/>
      <c r="E16" s="26">
        <v>514389</v>
      </c>
      <c r="F16" s="27"/>
      <c r="G16" s="26">
        <v>28684007</v>
      </c>
      <c r="H16" s="27"/>
      <c r="I16" s="26">
        <v>11150467916</v>
      </c>
      <c r="J16" s="27"/>
      <c r="K16" s="26">
        <v>1737626716</v>
      </c>
    </row>
    <row r="17" spans="1:11" ht="16.5" customHeight="1" x14ac:dyDescent="0.5">
      <c r="A17" s="159" t="s">
        <v>94</v>
      </c>
      <c r="B17" s="159"/>
      <c r="C17" s="149"/>
      <c r="D17" s="149"/>
      <c r="E17" s="26">
        <v>910848576</v>
      </c>
      <c r="F17" s="27"/>
      <c r="G17" s="26">
        <v>1245157220</v>
      </c>
      <c r="H17" s="27"/>
      <c r="I17" s="26">
        <v>6731634294</v>
      </c>
      <c r="J17" s="27"/>
      <c r="K17" s="26">
        <v>7366746033</v>
      </c>
    </row>
    <row r="18" spans="1:11" ht="16.5" customHeight="1" x14ac:dyDescent="0.5">
      <c r="A18" s="159" t="s">
        <v>95</v>
      </c>
      <c r="B18" s="159"/>
      <c r="C18" s="149">
        <v>30</v>
      </c>
      <c r="D18" s="149"/>
      <c r="E18" s="28">
        <v>4274666572</v>
      </c>
      <c r="F18" s="27"/>
      <c r="G18" s="28">
        <v>2736065008</v>
      </c>
      <c r="H18" s="27"/>
      <c r="I18" s="28">
        <v>181575619</v>
      </c>
      <c r="J18" s="27"/>
      <c r="K18" s="28">
        <v>206873171</v>
      </c>
    </row>
    <row r="19" spans="1:11" ht="15" customHeight="1" x14ac:dyDescent="0.5">
      <c r="A19" s="158"/>
      <c r="B19" s="158"/>
      <c r="C19" s="149"/>
      <c r="D19" s="149"/>
      <c r="F19" s="27"/>
      <c r="H19" s="27"/>
      <c r="J19" s="27"/>
    </row>
    <row r="20" spans="1:11" ht="16.5" customHeight="1" x14ac:dyDescent="0.5">
      <c r="A20" s="150" t="s">
        <v>96</v>
      </c>
      <c r="B20" s="150"/>
      <c r="C20" s="149"/>
      <c r="D20" s="149"/>
      <c r="E20" s="28">
        <f>SUM(E13:E18)</f>
        <v>165804714070</v>
      </c>
      <c r="F20" s="27"/>
      <c r="G20" s="28">
        <f>SUM(G13:G18)</f>
        <v>165362272186</v>
      </c>
      <c r="H20" s="27"/>
      <c r="I20" s="28">
        <f>SUM(I13:I18)</f>
        <v>18875301683</v>
      </c>
      <c r="J20" s="27"/>
      <c r="K20" s="28">
        <f>SUM(K13:K18)</f>
        <v>10073402581</v>
      </c>
    </row>
    <row r="21" spans="1:11" ht="15" customHeight="1" x14ac:dyDescent="0.5">
      <c r="A21" s="158"/>
      <c r="B21" s="158"/>
      <c r="C21" s="149"/>
      <c r="D21" s="149"/>
      <c r="F21" s="27"/>
      <c r="H21" s="27"/>
      <c r="J21" s="27"/>
    </row>
    <row r="22" spans="1:11" ht="16.5" customHeight="1" x14ac:dyDescent="0.5">
      <c r="A22" s="154" t="s">
        <v>97</v>
      </c>
      <c r="B22" s="154"/>
      <c r="C22" s="149">
        <v>32</v>
      </c>
      <c r="D22" s="149"/>
      <c r="F22" s="27"/>
      <c r="H22" s="27"/>
      <c r="J22" s="27"/>
    </row>
    <row r="23" spans="1:11" ht="15" customHeight="1" x14ac:dyDescent="0.5">
      <c r="A23" s="158"/>
      <c r="B23" s="158"/>
      <c r="C23" s="149"/>
      <c r="D23" s="149"/>
      <c r="F23" s="27"/>
      <c r="H23" s="27"/>
      <c r="J23" s="27"/>
    </row>
    <row r="24" spans="1:11" ht="16.5" customHeight="1" x14ac:dyDescent="0.5">
      <c r="A24" s="10" t="s">
        <v>98</v>
      </c>
      <c r="B24" s="10"/>
      <c r="C24" s="149"/>
      <c r="D24" s="149"/>
      <c r="E24" s="26">
        <v>75954053566</v>
      </c>
      <c r="F24" s="27"/>
      <c r="G24" s="26">
        <v>76544667259</v>
      </c>
      <c r="H24" s="27"/>
      <c r="I24" s="26">
        <v>277980012</v>
      </c>
      <c r="J24" s="27"/>
      <c r="K24" s="26">
        <v>257689151</v>
      </c>
    </row>
    <row r="25" spans="1:11" ht="16.5" customHeight="1" x14ac:dyDescent="0.5">
      <c r="A25" s="159" t="s">
        <v>99</v>
      </c>
      <c r="B25" s="159"/>
      <c r="C25" s="149"/>
      <c r="D25" s="149"/>
      <c r="E25" s="26">
        <v>4363304249</v>
      </c>
      <c r="F25" s="27"/>
      <c r="G25" s="26">
        <v>4792612103</v>
      </c>
      <c r="H25" s="27"/>
      <c r="I25" s="26">
        <v>0</v>
      </c>
      <c r="J25" s="27"/>
      <c r="K25" s="26">
        <v>0</v>
      </c>
    </row>
    <row r="26" spans="1:11" ht="16.5" customHeight="1" x14ac:dyDescent="0.5">
      <c r="A26" s="159" t="s">
        <v>100</v>
      </c>
      <c r="B26" s="159"/>
      <c r="C26" s="149"/>
      <c r="D26" s="149"/>
      <c r="E26" s="26">
        <v>10267731828</v>
      </c>
      <c r="F26" s="10"/>
      <c r="G26" s="26">
        <v>9365694357</v>
      </c>
      <c r="H26" s="10"/>
      <c r="I26" s="26">
        <v>0</v>
      </c>
      <c r="J26" s="10"/>
      <c r="K26" s="26">
        <v>0</v>
      </c>
    </row>
    <row r="27" spans="1:11" ht="16.5" customHeight="1" x14ac:dyDescent="0.5">
      <c r="A27" s="148" t="s">
        <v>101</v>
      </c>
      <c r="C27" s="149"/>
      <c r="D27" s="149"/>
      <c r="E27" s="26">
        <v>28292509994</v>
      </c>
      <c r="G27" s="26">
        <v>28069031751</v>
      </c>
      <c r="H27" s="27"/>
      <c r="I27" s="26">
        <v>107209943</v>
      </c>
      <c r="J27" s="27"/>
      <c r="K27" s="26">
        <v>143793566</v>
      </c>
    </row>
    <row r="28" spans="1:11" ht="16.5" customHeight="1" x14ac:dyDescent="0.5">
      <c r="A28" s="148" t="s">
        <v>102</v>
      </c>
      <c r="C28" s="149"/>
      <c r="D28" s="149"/>
      <c r="E28" s="26">
        <v>24213158403</v>
      </c>
      <c r="F28" s="27"/>
      <c r="G28" s="26">
        <v>23373532733</v>
      </c>
      <c r="H28" s="27"/>
      <c r="I28" s="26">
        <v>931634336</v>
      </c>
      <c r="J28" s="27"/>
      <c r="K28" s="26">
        <v>1309390808</v>
      </c>
    </row>
    <row r="29" spans="1:11" ht="16.5" customHeight="1" x14ac:dyDescent="0.5">
      <c r="A29" s="148" t="s">
        <v>103</v>
      </c>
      <c r="C29" s="149">
        <v>31</v>
      </c>
      <c r="D29" s="149"/>
      <c r="E29" s="26">
        <v>1267790908</v>
      </c>
      <c r="F29" s="27"/>
      <c r="G29" s="26">
        <v>1270730460</v>
      </c>
      <c r="H29" s="27"/>
      <c r="I29" s="26">
        <v>1537528160</v>
      </c>
      <c r="J29" s="27"/>
      <c r="K29" s="26">
        <v>733161006</v>
      </c>
    </row>
    <row r="30" spans="1:11" ht="16.5" customHeight="1" x14ac:dyDescent="0.5">
      <c r="A30" s="159" t="s">
        <v>104</v>
      </c>
      <c r="B30" s="159"/>
      <c r="D30" s="149"/>
      <c r="E30" s="28">
        <v>9727819903</v>
      </c>
      <c r="F30" s="27"/>
      <c r="G30" s="28">
        <v>11755022225</v>
      </c>
      <c r="H30" s="27"/>
      <c r="I30" s="28">
        <v>3527819128</v>
      </c>
      <c r="J30" s="27"/>
      <c r="K30" s="28">
        <v>4867838992</v>
      </c>
    </row>
    <row r="31" spans="1:11" ht="15" customHeight="1" x14ac:dyDescent="0.5">
      <c r="A31" s="158"/>
      <c r="B31" s="158"/>
      <c r="C31" s="149"/>
      <c r="D31" s="149"/>
      <c r="F31" s="27"/>
      <c r="H31" s="27"/>
      <c r="J31" s="27"/>
    </row>
    <row r="32" spans="1:11" ht="16.5" customHeight="1" x14ac:dyDescent="0.5">
      <c r="A32" s="154" t="s">
        <v>105</v>
      </c>
      <c r="B32" s="154"/>
      <c r="C32" s="149"/>
      <c r="D32" s="149"/>
      <c r="E32" s="28">
        <f>SUM(E24:E30)</f>
        <v>154086368851</v>
      </c>
      <c r="F32" s="27"/>
      <c r="G32" s="28">
        <f>SUM(G24:G30)</f>
        <v>155171290888</v>
      </c>
      <c r="H32" s="27"/>
      <c r="I32" s="28">
        <f>SUM(I24:I30)</f>
        <v>6382171579</v>
      </c>
      <c r="J32" s="27"/>
      <c r="K32" s="28">
        <f>SUM(K24:K30)</f>
        <v>7311873523</v>
      </c>
    </row>
    <row r="33" spans="1:11" ht="15" customHeight="1" x14ac:dyDescent="0.5">
      <c r="A33" s="158"/>
      <c r="B33" s="158"/>
      <c r="C33" s="149"/>
      <c r="D33" s="149"/>
      <c r="F33" s="27"/>
      <c r="H33" s="27"/>
      <c r="J33" s="27"/>
    </row>
    <row r="34" spans="1:11" ht="16.5" customHeight="1" x14ac:dyDescent="0.5">
      <c r="A34" s="154" t="s">
        <v>106</v>
      </c>
      <c r="B34" s="154"/>
      <c r="C34" s="149"/>
      <c r="D34" s="149"/>
      <c r="E34" s="27">
        <f>E20-E32</f>
        <v>11718345219</v>
      </c>
      <c r="F34" s="27"/>
      <c r="G34" s="27">
        <f>G20-G32</f>
        <v>10190981298</v>
      </c>
      <c r="H34" s="27"/>
      <c r="I34" s="27">
        <f>I20-I32</f>
        <v>12493130104</v>
      </c>
      <c r="J34" s="27"/>
      <c r="K34" s="27">
        <f>K20-K32</f>
        <v>2761529058</v>
      </c>
    </row>
    <row r="35" spans="1:11" ht="16.5" customHeight="1" x14ac:dyDescent="0.5">
      <c r="A35" s="159" t="s">
        <v>107</v>
      </c>
      <c r="B35" s="159"/>
      <c r="C35" s="149"/>
      <c r="D35" s="149"/>
      <c r="E35" s="29"/>
      <c r="F35" s="29"/>
      <c r="G35" s="29"/>
      <c r="H35" s="29"/>
      <c r="I35" s="27"/>
      <c r="J35" s="27"/>
      <c r="K35" s="27"/>
    </row>
    <row r="36" spans="1:11" ht="16.5" customHeight="1" x14ac:dyDescent="0.5">
      <c r="A36" s="160" t="s">
        <v>108</v>
      </c>
      <c r="B36" s="159"/>
      <c r="C36" s="149">
        <v>16</v>
      </c>
      <c r="D36" s="149"/>
      <c r="E36" s="28">
        <v>1436240538</v>
      </c>
      <c r="F36" s="27"/>
      <c r="G36" s="28">
        <v>1046985541</v>
      </c>
      <c r="H36" s="27"/>
      <c r="I36" s="28">
        <v>0</v>
      </c>
      <c r="J36" s="27"/>
      <c r="K36" s="28">
        <v>0</v>
      </c>
    </row>
    <row r="37" spans="1:11" ht="15" customHeight="1" x14ac:dyDescent="0.5">
      <c r="A37" s="159"/>
      <c r="B37" s="159"/>
      <c r="C37" s="149"/>
      <c r="D37" s="149"/>
      <c r="E37" s="27"/>
      <c r="F37" s="27"/>
      <c r="G37" s="27"/>
      <c r="H37" s="27"/>
      <c r="I37" s="27"/>
      <c r="J37" s="27"/>
      <c r="K37" s="27"/>
    </row>
    <row r="38" spans="1:11" ht="16.5" customHeight="1" x14ac:dyDescent="0.5">
      <c r="A38" s="150" t="s">
        <v>109</v>
      </c>
      <c r="B38" s="150"/>
      <c r="D38" s="149"/>
      <c r="E38" s="26">
        <f>SUM(E34:E36)</f>
        <v>13154585757</v>
      </c>
      <c r="F38" s="27"/>
      <c r="G38" s="26">
        <f>SUM(G34:G36)</f>
        <v>11237966839</v>
      </c>
      <c r="H38" s="27"/>
      <c r="I38" s="26">
        <f>SUM(I34:I36)</f>
        <v>12493130104</v>
      </c>
      <c r="J38" s="27"/>
      <c r="K38" s="26">
        <f>SUM(K34:K36)</f>
        <v>2761529058</v>
      </c>
    </row>
    <row r="39" spans="1:11" ht="16.5" customHeight="1" x14ac:dyDescent="0.5">
      <c r="A39" s="148" t="s">
        <v>110</v>
      </c>
      <c r="C39" s="149">
        <v>33</v>
      </c>
      <c r="D39" s="149"/>
      <c r="E39" s="28">
        <v>-3315253133</v>
      </c>
      <c r="F39" s="27"/>
      <c r="G39" s="28">
        <v>-2636042578</v>
      </c>
      <c r="H39" s="27"/>
      <c r="I39" s="28">
        <v>67957933</v>
      </c>
      <c r="J39" s="27"/>
      <c r="K39" s="28">
        <v>-45897800</v>
      </c>
    </row>
    <row r="40" spans="1:11" ht="15" customHeight="1" x14ac:dyDescent="0.5">
      <c r="A40" s="159"/>
      <c r="B40" s="159"/>
      <c r="C40" s="149"/>
      <c r="D40" s="149"/>
      <c r="E40" s="27"/>
      <c r="F40" s="27"/>
      <c r="G40" s="27"/>
      <c r="H40" s="27"/>
      <c r="I40" s="27"/>
      <c r="J40" s="27"/>
      <c r="K40" s="27"/>
    </row>
    <row r="41" spans="1:11" ht="16.5" customHeight="1" thickBot="1" x14ac:dyDescent="0.55000000000000004">
      <c r="A41" s="150" t="s">
        <v>111</v>
      </c>
      <c r="B41" s="150"/>
      <c r="C41" s="149"/>
      <c r="D41" s="149"/>
      <c r="E41" s="30">
        <f>SUM(E38:E39)</f>
        <v>9839332624</v>
      </c>
      <c r="F41" s="27"/>
      <c r="G41" s="30">
        <f>SUM(G38:G39)</f>
        <v>8601924261</v>
      </c>
      <c r="H41" s="27"/>
      <c r="I41" s="30">
        <f>SUM(I38:I39)</f>
        <v>12561088037</v>
      </c>
      <c r="J41" s="27"/>
      <c r="K41" s="30">
        <f>SUM(K38:K39)</f>
        <v>2715631258</v>
      </c>
    </row>
    <row r="42" spans="1:11" ht="15" customHeight="1" thickTop="1" x14ac:dyDescent="0.5">
      <c r="A42" s="150"/>
      <c r="B42" s="150"/>
      <c r="C42" s="149"/>
      <c r="D42" s="149"/>
      <c r="E42" s="27"/>
      <c r="F42" s="27"/>
      <c r="G42" s="27"/>
      <c r="H42" s="27"/>
      <c r="I42" s="27"/>
      <c r="J42" s="27"/>
      <c r="K42" s="27"/>
    </row>
    <row r="43" spans="1:11" ht="16.5" customHeight="1" x14ac:dyDescent="0.5">
      <c r="A43" s="154" t="s">
        <v>112</v>
      </c>
      <c r="B43" s="154"/>
      <c r="C43" s="149"/>
      <c r="D43" s="149"/>
      <c r="E43" s="27"/>
      <c r="F43" s="27"/>
      <c r="G43" s="27"/>
      <c r="H43" s="27"/>
      <c r="I43" s="27"/>
      <c r="J43" s="27"/>
      <c r="K43" s="27"/>
    </row>
    <row r="44" spans="1:11" ht="16.5" customHeight="1" x14ac:dyDescent="0.5">
      <c r="A44" s="160" t="s">
        <v>113</v>
      </c>
      <c r="C44" s="149"/>
      <c r="D44" s="149"/>
      <c r="E44" s="27">
        <v>9009342427</v>
      </c>
      <c r="F44" s="27"/>
      <c r="G44" s="27">
        <v>7750222129</v>
      </c>
      <c r="H44" s="27"/>
      <c r="I44" s="27">
        <v>12561088037</v>
      </c>
      <c r="J44" s="27"/>
      <c r="K44" s="27">
        <v>2715631258</v>
      </c>
    </row>
    <row r="45" spans="1:11" ht="16.5" customHeight="1" x14ac:dyDescent="0.5">
      <c r="A45" s="160" t="s">
        <v>84</v>
      </c>
      <c r="C45" s="149"/>
      <c r="D45" s="149"/>
      <c r="E45" s="28">
        <v>829990197</v>
      </c>
      <c r="F45" s="27"/>
      <c r="G45" s="28">
        <v>851702132</v>
      </c>
      <c r="H45" s="27"/>
      <c r="I45" s="28">
        <v>0</v>
      </c>
      <c r="J45" s="27"/>
      <c r="K45" s="28">
        <v>0</v>
      </c>
    </row>
    <row r="46" spans="1:11" ht="15" customHeight="1" x14ac:dyDescent="0.5">
      <c r="C46" s="149"/>
      <c r="D46" s="149"/>
      <c r="E46" s="27"/>
      <c r="F46" s="27"/>
      <c r="G46" s="27"/>
      <c r="H46" s="27"/>
      <c r="I46" s="27"/>
      <c r="J46" s="27"/>
      <c r="K46" s="27"/>
    </row>
    <row r="47" spans="1:11" ht="16.5" customHeight="1" thickBot="1" x14ac:dyDescent="0.55000000000000004">
      <c r="C47" s="149"/>
      <c r="D47" s="149"/>
      <c r="E47" s="30">
        <f>E41</f>
        <v>9839332624</v>
      </c>
      <c r="F47" s="27"/>
      <c r="G47" s="30">
        <f>G41</f>
        <v>8601924261</v>
      </c>
      <c r="H47" s="27"/>
      <c r="I47" s="30">
        <f>I41</f>
        <v>12561088037</v>
      </c>
      <c r="J47" s="27"/>
      <c r="K47" s="30">
        <f>K41</f>
        <v>2715631258</v>
      </c>
    </row>
    <row r="48" spans="1:11" ht="15" customHeight="1" thickTop="1" x14ac:dyDescent="0.5">
      <c r="C48" s="149"/>
      <c r="D48" s="149"/>
      <c r="E48" s="27"/>
      <c r="F48" s="27"/>
      <c r="G48" s="27"/>
      <c r="H48" s="27"/>
      <c r="I48" s="27"/>
      <c r="J48" s="27"/>
      <c r="K48" s="27"/>
    </row>
    <row r="49" spans="1:11" ht="16.5" customHeight="1" x14ac:dyDescent="0.5">
      <c r="A49" s="154" t="s">
        <v>114</v>
      </c>
      <c r="B49" s="154"/>
      <c r="C49" s="149"/>
      <c r="D49" s="149"/>
      <c r="E49" s="27"/>
      <c r="F49" s="27"/>
      <c r="G49" s="27"/>
      <c r="H49" s="27"/>
      <c r="I49" s="27"/>
      <c r="J49" s="27"/>
      <c r="K49" s="27"/>
    </row>
    <row r="50" spans="1:11" ht="16.5" customHeight="1" x14ac:dyDescent="0.5">
      <c r="A50" s="148" t="s">
        <v>115</v>
      </c>
      <c r="C50" s="149">
        <v>34</v>
      </c>
      <c r="D50" s="149"/>
      <c r="E50" s="31">
        <v>1.29</v>
      </c>
      <c r="F50" s="32"/>
      <c r="G50" s="31">
        <v>1.06</v>
      </c>
      <c r="H50" s="32"/>
      <c r="I50" s="31">
        <v>1.91</v>
      </c>
      <c r="J50" s="32"/>
      <c r="K50" s="31">
        <v>0.17</v>
      </c>
    </row>
    <row r="51" spans="1:11" ht="16.5" customHeight="1" x14ac:dyDescent="0.5">
      <c r="C51" s="149"/>
      <c r="D51" s="149"/>
      <c r="E51" s="31"/>
      <c r="F51" s="33"/>
      <c r="G51" s="31"/>
      <c r="H51" s="33"/>
      <c r="I51" s="31"/>
      <c r="J51" s="32"/>
      <c r="K51" s="31"/>
    </row>
    <row r="52" spans="1:11" ht="16.5" customHeight="1" x14ac:dyDescent="0.5">
      <c r="C52" s="149"/>
      <c r="D52" s="149"/>
      <c r="E52" s="31"/>
      <c r="F52" s="33"/>
      <c r="G52" s="31"/>
      <c r="H52" s="33"/>
      <c r="I52" s="31"/>
      <c r="J52" s="32"/>
      <c r="K52" s="31"/>
    </row>
    <row r="53" spans="1:11" ht="16.5" customHeight="1" x14ac:dyDescent="0.5">
      <c r="C53" s="149"/>
      <c r="D53" s="149"/>
      <c r="E53" s="34"/>
      <c r="F53" s="35"/>
      <c r="G53" s="34"/>
      <c r="H53" s="35"/>
      <c r="I53" s="34"/>
      <c r="J53" s="35"/>
      <c r="K53" s="34"/>
    </row>
    <row r="54" spans="1:11" ht="24" customHeight="1" x14ac:dyDescent="0.5">
      <c r="C54" s="149"/>
      <c r="D54" s="149"/>
      <c r="E54" s="34"/>
      <c r="F54" s="35"/>
      <c r="G54" s="34"/>
      <c r="H54" s="35"/>
      <c r="I54" s="34"/>
      <c r="J54" s="35"/>
      <c r="K54" s="34"/>
    </row>
    <row r="55" spans="1:11" ht="22.35" customHeight="1" x14ac:dyDescent="0.5">
      <c r="A55" s="198" t="str">
        <f>'6-8'!A52</f>
        <v>The notes to the consolidated and separate financial statements are an integral part of the financial statements.</v>
      </c>
      <c r="B55" s="198"/>
      <c r="C55" s="198"/>
      <c r="D55" s="198"/>
      <c r="E55" s="198"/>
      <c r="F55" s="198"/>
      <c r="G55" s="198"/>
      <c r="H55" s="198"/>
      <c r="I55" s="198"/>
      <c r="J55" s="198"/>
      <c r="K55" s="198"/>
    </row>
    <row r="56" spans="1:11" s="5" customFormat="1" ht="16.5" customHeight="1" x14ac:dyDescent="0.5">
      <c r="A56" s="150" t="s">
        <v>0</v>
      </c>
      <c r="B56" s="150"/>
      <c r="C56" s="151"/>
      <c r="D56" s="151"/>
      <c r="E56" s="21"/>
      <c r="F56" s="21"/>
      <c r="G56" s="21"/>
      <c r="H56" s="21"/>
      <c r="I56" s="22"/>
      <c r="J56" s="23"/>
      <c r="K56" s="22"/>
    </row>
    <row r="57" spans="1:11" s="5" customFormat="1" ht="16.5" customHeight="1" x14ac:dyDescent="0.5">
      <c r="A57" s="150" t="s">
        <v>116</v>
      </c>
      <c r="B57" s="150"/>
      <c r="C57" s="151"/>
      <c r="D57" s="151"/>
      <c r="E57" s="21"/>
      <c r="F57" s="21"/>
      <c r="G57" s="21"/>
      <c r="H57" s="21"/>
      <c r="I57" s="23"/>
      <c r="J57" s="23"/>
      <c r="K57" s="23"/>
    </row>
    <row r="58" spans="1:11" ht="16.5" customHeight="1" x14ac:dyDescent="0.5">
      <c r="A58" s="152" t="str">
        <f>A3</f>
        <v>For the year ended 31 December 2025</v>
      </c>
      <c r="B58" s="152"/>
      <c r="C58" s="153"/>
      <c r="D58" s="153"/>
      <c r="E58" s="24"/>
      <c r="F58" s="24"/>
      <c r="G58" s="24"/>
      <c r="H58" s="24"/>
      <c r="I58" s="24"/>
      <c r="J58" s="24"/>
      <c r="K58" s="24"/>
    </row>
    <row r="59" spans="1:11" ht="16.5" customHeight="1" x14ac:dyDescent="0.5">
      <c r="A59" s="150"/>
      <c r="B59" s="150"/>
      <c r="C59" s="151"/>
      <c r="D59" s="151"/>
      <c r="E59" s="36"/>
      <c r="F59" s="36"/>
      <c r="G59" s="36"/>
      <c r="H59" s="36"/>
      <c r="I59" s="36"/>
      <c r="J59" s="36"/>
      <c r="K59" s="36"/>
    </row>
    <row r="60" spans="1:11" ht="16.5" customHeight="1" x14ac:dyDescent="0.5">
      <c r="A60" s="150"/>
      <c r="B60" s="150"/>
      <c r="C60" s="151"/>
      <c r="D60" s="151"/>
      <c r="E60" s="21"/>
      <c r="F60" s="21"/>
      <c r="G60" s="21"/>
      <c r="H60" s="21"/>
      <c r="I60" s="21"/>
      <c r="J60" s="21"/>
      <c r="K60" s="21"/>
    </row>
    <row r="61" spans="1:11" ht="16.5" customHeight="1" x14ac:dyDescent="0.5">
      <c r="A61" s="150"/>
      <c r="B61" s="150"/>
      <c r="C61" s="151"/>
      <c r="D61" s="151"/>
      <c r="E61" s="199" t="s">
        <v>3</v>
      </c>
      <c r="F61" s="199"/>
      <c r="G61" s="199"/>
      <c r="H61" s="21"/>
      <c r="I61" s="199" t="s">
        <v>4</v>
      </c>
      <c r="J61" s="199"/>
      <c r="K61" s="199"/>
    </row>
    <row r="62" spans="1:11" ht="16.5" customHeight="1" x14ac:dyDescent="0.5">
      <c r="A62" s="154"/>
      <c r="B62" s="154"/>
      <c r="C62" s="155"/>
      <c r="D62" s="155"/>
      <c r="E62" s="197" t="s">
        <v>5</v>
      </c>
      <c r="F62" s="197"/>
      <c r="G62" s="197"/>
      <c r="H62" s="25"/>
      <c r="I62" s="197" t="s">
        <v>5</v>
      </c>
      <c r="J62" s="197"/>
      <c r="K62" s="197"/>
    </row>
    <row r="63" spans="1:11" ht="16.5" customHeight="1" x14ac:dyDescent="0.5">
      <c r="C63" s="156"/>
      <c r="D63" s="156"/>
      <c r="E63" s="11" t="s">
        <v>6</v>
      </c>
      <c r="F63" s="11"/>
      <c r="G63" s="11" t="s">
        <v>7</v>
      </c>
      <c r="H63" s="11"/>
      <c r="I63" s="11" t="s">
        <v>6</v>
      </c>
      <c r="J63" s="11"/>
      <c r="K63" s="11" t="s">
        <v>7</v>
      </c>
    </row>
    <row r="64" spans="1:11" ht="16.5" customHeight="1" x14ac:dyDescent="0.5">
      <c r="A64" s="154"/>
      <c r="B64" s="154"/>
      <c r="C64" s="157" t="s">
        <v>117</v>
      </c>
      <c r="D64" s="155"/>
      <c r="E64" s="24" t="s">
        <v>9</v>
      </c>
      <c r="F64" s="21"/>
      <c r="G64" s="24" t="s">
        <v>9</v>
      </c>
      <c r="H64" s="21"/>
      <c r="I64" s="24" t="s">
        <v>9</v>
      </c>
      <c r="J64" s="21"/>
      <c r="K64" s="24" t="s">
        <v>9</v>
      </c>
    </row>
    <row r="65" spans="1:11" ht="16.5" customHeight="1" x14ac:dyDescent="0.5">
      <c r="A65" s="161"/>
      <c r="B65" s="161"/>
      <c r="C65" s="149"/>
      <c r="D65" s="149"/>
      <c r="F65" s="27"/>
      <c r="H65" s="27"/>
      <c r="J65" s="27"/>
    </row>
    <row r="66" spans="1:11" ht="16.5" customHeight="1" x14ac:dyDescent="0.5">
      <c r="A66" s="37" t="s">
        <v>118</v>
      </c>
      <c r="B66" s="37"/>
      <c r="C66" s="38"/>
      <c r="D66" s="39"/>
      <c r="E66" s="40">
        <f>E41</f>
        <v>9839332624</v>
      </c>
      <c r="F66" s="41"/>
      <c r="G66" s="40">
        <f>G41</f>
        <v>8601924261</v>
      </c>
      <c r="H66" s="41"/>
      <c r="I66" s="40">
        <f>I41</f>
        <v>12561088037</v>
      </c>
      <c r="J66" s="41"/>
      <c r="K66" s="40">
        <f>K41</f>
        <v>2715631258</v>
      </c>
    </row>
    <row r="67" spans="1:11" ht="16.5" customHeight="1" x14ac:dyDescent="0.5">
      <c r="A67" s="42"/>
      <c r="B67" s="42"/>
      <c r="C67" s="38"/>
      <c r="D67" s="39"/>
      <c r="E67" s="162"/>
      <c r="F67" s="34"/>
      <c r="G67" s="162"/>
      <c r="H67" s="34"/>
      <c r="I67" s="43"/>
      <c r="J67" s="34"/>
      <c r="K67" s="43"/>
    </row>
    <row r="68" spans="1:11" ht="16.5" customHeight="1" x14ac:dyDescent="0.5">
      <c r="A68" s="5" t="s">
        <v>119</v>
      </c>
      <c r="B68" s="5"/>
      <c r="C68" s="10"/>
      <c r="D68" s="44"/>
      <c r="E68" s="43"/>
      <c r="F68" s="43"/>
      <c r="G68" s="43"/>
      <c r="H68" s="43"/>
      <c r="I68" s="43"/>
      <c r="J68" s="43"/>
      <c r="K68" s="43"/>
    </row>
    <row r="69" spans="1:11" ht="16.5" customHeight="1" x14ac:dyDescent="0.5">
      <c r="A69" s="10" t="s">
        <v>120</v>
      </c>
      <c r="B69" s="10"/>
      <c r="C69" s="10"/>
      <c r="D69" s="44"/>
      <c r="E69" s="43"/>
      <c r="F69" s="43"/>
      <c r="G69" s="43"/>
      <c r="H69" s="43"/>
      <c r="I69" s="43"/>
      <c r="J69" s="43"/>
      <c r="K69" s="43"/>
    </row>
    <row r="70" spans="1:11" ht="16.5" customHeight="1" x14ac:dyDescent="0.5">
      <c r="A70" s="163" t="s">
        <v>121</v>
      </c>
      <c r="B70" s="163"/>
      <c r="C70" s="10"/>
      <c r="D70" s="44"/>
      <c r="E70" s="43"/>
      <c r="F70" s="43"/>
      <c r="G70" s="43"/>
      <c r="H70" s="43"/>
      <c r="I70" s="43"/>
      <c r="J70" s="43"/>
      <c r="K70" s="43"/>
    </row>
    <row r="71" spans="1:11" ht="16.5" customHeight="1" x14ac:dyDescent="0.5">
      <c r="A71" s="164" t="s">
        <v>122</v>
      </c>
      <c r="B71" s="163"/>
      <c r="C71" s="10"/>
      <c r="D71" s="44"/>
      <c r="E71" s="43">
        <f>'12'!AB33</f>
        <v>750205828</v>
      </c>
      <c r="F71" s="43"/>
      <c r="G71" s="43">
        <v>5782134939</v>
      </c>
      <c r="H71" s="43"/>
      <c r="I71" s="43">
        <v>0</v>
      </c>
      <c r="J71" s="43"/>
      <c r="K71" s="43">
        <v>1299200</v>
      </c>
    </row>
    <row r="72" spans="1:11" ht="16.5" customHeight="1" x14ac:dyDescent="0.5">
      <c r="A72" s="164" t="s">
        <v>123</v>
      </c>
      <c r="B72" s="163"/>
      <c r="C72" s="10"/>
      <c r="D72" s="44"/>
      <c r="E72" s="43"/>
      <c r="F72" s="43"/>
      <c r="G72" s="43"/>
      <c r="H72" s="43"/>
      <c r="I72" s="43"/>
      <c r="J72" s="43"/>
      <c r="K72" s="43"/>
    </row>
    <row r="73" spans="1:11" ht="16.5" customHeight="1" x14ac:dyDescent="0.5">
      <c r="A73" s="165" t="s">
        <v>124</v>
      </c>
      <c r="B73" s="163"/>
      <c r="C73" s="10"/>
      <c r="D73" s="44"/>
      <c r="E73" s="43"/>
      <c r="F73" s="43"/>
      <c r="G73" s="43"/>
      <c r="H73" s="43"/>
      <c r="I73" s="43"/>
      <c r="J73" s="43"/>
      <c r="K73" s="43"/>
    </row>
    <row r="74" spans="1:11" ht="16.5" customHeight="1" x14ac:dyDescent="0.5">
      <c r="A74" s="165" t="s">
        <v>125</v>
      </c>
      <c r="B74" s="163"/>
      <c r="C74" s="10"/>
      <c r="D74" s="44"/>
      <c r="E74" s="43">
        <v>910500</v>
      </c>
      <c r="F74" s="43"/>
      <c r="G74" s="43">
        <v>-4116065</v>
      </c>
      <c r="H74" s="43"/>
      <c r="I74" s="43">
        <v>-949034</v>
      </c>
      <c r="J74" s="43"/>
      <c r="K74" s="43">
        <v>-954815</v>
      </c>
    </row>
    <row r="75" spans="1:11" ht="16.5" customHeight="1" x14ac:dyDescent="0.5">
      <c r="A75" s="164" t="s">
        <v>126</v>
      </c>
      <c r="B75" s="10"/>
      <c r="C75" s="10"/>
      <c r="D75" s="44"/>
      <c r="E75" s="40"/>
      <c r="F75" s="43"/>
      <c r="G75" s="40"/>
      <c r="H75" s="37"/>
      <c r="I75" s="40"/>
      <c r="J75" s="37"/>
      <c r="K75" s="40"/>
    </row>
    <row r="76" spans="1:11" ht="16.5" customHeight="1" x14ac:dyDescent="0.5">
      <c r="A76" s="165" t="s">
        <v>127</v>
      </c>
      <c r="B76" s="163"/>
      <c r="C76" s="10"/>
      <c r="D76" s="44"/>
      <c r="E76" s="45">
        <v>0</v>
      </c>
      <c r="F76" s="43"/>
      <c r="G76" s="45">
        <v>-57581679</v>
      </c>
      <c r="H76" s="43"/>
      <c r="I76" s="45">
        <v>0</v>
      </c>
      <c r="J76" s="43"/>
      <c r="K76" s="45">
        <v>-8263047</v>
      </c>
    </row>
    <row r="77" spans="1:11" ht="16.5" customHeight="1" x14ac:dyDescent="0.5">
      <c r="A77" s="165"/>
      <c r="B77" s="163"/>
      <c r="C77" s="10"/>
      <c r="D77" s="44"/>
      <c r="E77" s="43"/>
      <c r="F77" s="43"/>
      <c r="G77" s="43"/>
      <c r="H77" s="43"/>
      <c r="I77" s="43"/>
      <c r="J77" s="43"/>
      <c r="K77" s="43"/>
    </row>
    <row r="78" spans="1:11" ht="16.5" customHeight="1" x14ac:dyDescent="0.5">
      <c r="A78" s="10" t="s">
        <v>128</v>
      </c>
      <c r="B78" s="10"/>
      <c r="C78" s="10"/>
      <c r="D78" s="44"/>
      <c r="E78" s="40"/>
      <c r="F78" s="43"/>
      <c r="G78" s="40"/>
      <c r="H78" s="37"/>
      <c r="I78" s="40"/>
      <c r="J78" s="37"/>
      <c r="K78" s="40"/>
    </row>
    <row r="79" spans="1:11" ht="16.5" customHeight="1" x14ac:dyDescent="0.5">
      <c r="A79" s="163" t="s">
        <v>121</v>
      </c>
      <c r="B79" s="163"/>
      <c r="C79" s="10"/>
      <c r="D79" s="44"/>
      <c r="E79" s="45">
        <f>SUM(E71:E76)</f>
        <v>751116328</v>
      </c>
      <c r="F79" s="43"/>
      <c r="G79" s="45">
        <f>SUM(G71:G76)</f>
        <v>5720437195</v>
      </c>
      <c r="H79" s="43"/>
      <c r="I79" s="45">
        <f>SUM(I71:I76)</f>
        <v>-949034</v>
      </c>
      <c r="J79" s="43"/>
      <c r="K79" s="45">
        <f>SUM(K71:K76)</f>
        <v>-7918662</v>
      </c>
    </row>
    <row r="80" spans="1:11" ht="16.5" customHeight="1" x14ac:dyDescent="0.5">
      <c r="A80" s="10"/>
      <c r="B80" s="10"/>
      <c r="C80" s="10"/>
      <c r="D80" s="44"/>
      <c r="E80" s="40"/>
      <c r="F80" s="43"/>
      <c r="G80" s="40"/>
      <c r="H80" s="37"/>
      <c r="I80" s="40"/>
      <c r="J80" s="37"/>
      <c r="K80" s="40"/>
    </row>
    <row r="81" spans="1:11" ht="16.5" customHeight="1" x14ac:dyDescent="0.5">
      <c r="A81" s="10" t="s">
        <v>129</v>
      </c>
      <c r="B81" s="10"/>
      <c r="C81" s="10"/>
      <c r="D81" s="44"/>
      <c r="E81" s="40"/>
      <c r="F81" s="43"/>
      <c r="G81" s="40"/>
      <c r="H81" s="37"/>
      <c r="I81" s="40"/>
      <c r="J81" s="37"/>
      <c r="K81" s="40"/>
    </row>
    <row r="82" spans="1:11" ht="16.5" customHeight="1" x14ac:dyDescent="0.5">
      <c r="A82" s="163" t="s">
        <v>121</v>
      </c>
      <c r="B82" s="163"/>
      <c r="C82" s="10"/>
      <c r="D82" s="44"/>
      <c r="E82" s="40"/>
      <c r="F82" s="43"/>
      <c r="G82" s="40"/>
      <c r="H82" s="37"/>
      <c r="I82" s="40"/>
      <c r="J82" s="37"/>
      <c r="K82" s="40"/>
    </row>
    <row r="83" spans="1:11" ht="16.5" customHeight="1" x14ac:dyDescent="0.5">
      <c r="A83" s="164" t="s">
        <v>130</v>
      </c>
      <c r="B83" s="163"/>
      <c r="C83" s="10"/>
      <c r="D83" s="44"/>
      <c r="E83" s="40"/>
      <c r="F83" s="43"/>
      <c r="G83" s="40"/>
      <c r="H83" s="37"/>
      <c r="I83" s="40"/>
      <c r="J83" s="37"/>
      <c r="K83" s="40"/>
    </row>
    <row r="84" spans="1:11" ht="16.5" customHeight="1" x14ac:dyDescent="0.5">
      <c r="A84" s="165" t="s">
        <v>131</v>
      </c>
      <c r="B84" s="163"/>
      <c r="C84" s="166">
        <v>16</v>
      </c>
      <c r="D84" s="44"/>
      <c r="E84" s="43">
        <v>15012695</v>
      </c>
      <c r="F84" s="43"/>
      <c r="G84" s="40">
        <v>0</v>
      </c>
      <c r="H84" s="37"/>
      <c r="I84" s="40">
        <v>0</v>
      </c>
      <c r="J84" s="37"/>
      <c r="K84" s="40">
        <v>0</v>
      </c>
    </row>
    <row r="85" spans="1:11" ht="16.5" customHeight="1" x14ac:dyDescent="0.5">
      <c r="A85" s="164" t="s">
        <v>132</v>
      </c>
      <c r="B85" s="163"/>
      <c r="C85" s="166"/>
      <c r="D85" s="44"/>
      <c r="E85" s="40">
        <v>164129003</v>
      </c>
      <c r="F85" s="43"/>
      <c r="G85" s="40">
        <v>62511658</v>
      </c>
      <c r="H85" s="37"/>
      <c r="I85" s="43">
        <v>763457550</v>
      </c>
      <c r="J85" s="37"/>
      <c r="K85" s="40">
        <v>1038968148</v>
      </c>
    </row>
    <row r="86" spans="1:11" ht="16.5" customHeight="1" x14ac:dyDescent="0.5">
      <c r="A86" s="164" t="s">
        <v>133</v>
      </c>
      <c r="B86" s="163"/>
      <c r="C86" s="166"/>
      <c r="D86" s="44"/>
      <c r="E86" s="40">
        <v>-211738356</v>
      </c>
      <c r="F86" s="43"/>
      <c r="G86" s="40">
        <v>105781316</v>
      </c>
      <c r="H86" s="37"/>
      <c r="I86" s="43">
        <v>-201837584</v>
      </c>
      <c r="J86" s="37"/>
      <c r="K86" s="40">
        <v>116944701</v>
      </c>
    </row>
    <row r="87" spans="1:11" ht="16.5" customHeight="1" x14ac:dyDescent="0.5">
      <c r="A87" s="164" t="s">
        <v>134</v>
      </c>
      <c r="B87" s="10"/>
      <c r="C87" s="44"/>
      <c r="D87" s="44"/>
      <c r="E87" s="45">
        <v>-1930152070</v>
      </c>
      <c r="F87" s="43"/>
      <c r="G87" s="45">
        <v>48521609</v>
      </c>
      <c r="H87" s="43"/>
      <c r="I87" s="45">
        <v>0</v>
      </c>
      <c r="J87" s="43"/>
      <c r="K87" s="45">
        <v>0</v>
      </c>
    </row>
    <row r="88" spans="1:11" ht="16.5" customHeight="1" x14ac:dyDescent="0.5">
      <c r="A88" s="164"/>
      <c r="B88" s="10"/>
      <c r="C88" s="44"/>
      <c r="D88" s="44"/>
      <c r="E88" s="43"/>
      <c r="F88" s="43"/>
      <c r="G88" s="43"/>
      <c r="H88" s="43"/>
      <c r="I88" s="43"/>
      <c r="J88" s="43"/>
      <c r="K88" s="43"/>
    </row>
    <row r="89" spans="1:11" ht="16.5" customHeight="1" x14ac:dyDescent="0.5">
      <c r="A89" s="10" t="s">
        <v>135</v>
      </c>
      <c r="B89" s="10"/>
      <c r="C89" s="10"/>
      <c r="D89" s="44"/>
      <c r="E89" s="43"/>
      <c r="F89" s="41"/>
      <c r="G89" s="43"/>
      <c r="H89" s="41"/>
      <c r="I89" s="43"/>
      <c r="J89" s="41"/>
      <c r="K89" s="43"/>
    </row>
    <row r="90" spans="1:11" ht="16.5" customHeight="1" x14ac:dyDescent="0.5">
      <c r="A90" s="163" t="s">
        <v>121</v>
      </c>
      <c r="B90" s="163"/>
      <c r="C90" s="10"/>
      <c r="D90" s="44"/>
      <c r="E90" s="45">
        <f>SUM(E84:E87)</f>
        <v>-1962748728</v>
      </c>
      <c r="F90" s="43"/>
      <c r="G90" s="45">
        <f>SUM(G84:G87)</f>
        <v>216814583</v>
      </c>
      <c r="H90" s="43"/>
      <c r="I90" s="45">
        <f>SUM(I84:I87)</f>
        <v>561619966</v>
      </c>
      <c r="J90" s="43"/>
      <c r="K90" s="45">
        <f>SUM(K84:K87)</f>
        <v>1155912849</v>
      </c>
    </row>
    <row r="91" spans="1:11" ht="16.5" customHeight="1" x14ac:dyDescent="0.5">
      <c r="A91" s="10"/>
      <c r="B91" s="10"/>
      <c r="C91" s="44"/>
      <c r="D91" s="44"/>
      <c r="E91" s="43"/>
      <c r="F91" s="43"/>
      <c r="G91" s="43"/>
      <c r="H91" s="43"/>
      <c r="I91" s="43"/>
      <c r="J91" s="43"/>
      <c r="K91" s="43"/>
    </row>
    <row r="92" spans="1:11" ht="16.5" customHeight="1" x14ac:dyDescent="0.5">
      <c r="A92" s="5" t="s">
        <v>136</v>
      </c>
      <c r="B92" s="5"/>
      <c r="C92" s="10"/>
      <c r="D92" s="44"/>
      <c r="E92" s="43"/>
      <c r="F92" s="43"/>
      <c r="G92" s="43"/>
      <c r="H92" s="43"/>
      <c r="I92" s="43"/>
      <c r="J92" s="43"/>
      <c r="K92" s="43"/>
    </row>
    <row r="93" spans="1:11" ht="16.5" customHeight="1" x14ac:dyDescent="0.5">
      <c r="A93" s="5" t="s">
        <v>137</v>
      </c>
      <c r="B93" s="5"/>
      <c r="C93" s="44"/>
      <c r="D93" s="44"/>
      <c r="E93" s="45">
        <f>SUM(E79,E90)</f>
        <v>-1211632400</v>
      </c>
      <c r="F93" s="43"/>
      <c r="G93" s="45">
        <f>SUM(G79,G90)</f>
        <v>5937251778</v>
      </c>
      <c r="H93" s="43"/>
      <c r="I93" s="45">
        <f>SUM(I79,I90)</f>
        <v>560670932</v>
      </c>
      <c r="J93" s="43"/>
      <c r="K93" s="45">
        <f>SUM(K79,K90)</f>
        <v>1147994187</v>
      </c>
    </row>
    <row r="94" spans="1:11" ht="16.5" customHeight="1" x14ac:dyDescent="0.5">
      <c r="A94" s="37"/>
      <c r="B94" s="37"/>
      <c r="C94" s="37"/>
      <c r="D94" s="44"/>
      <c r="E94" s="46"/>
      <c r="F94" s="47"/>
      <c r="G94" s="46"/>
      <c r="H94" s="47"/>
      <c r="I94" s="47"/>
      <c r="J94" s="47"/>
      <c r="K94" s="47"/>
    </row>
    <row r="95" spans="1:11" ht="16.5" customHeight="1" thickBot="1" x14ac:dyDescent="0.55000000000000004">
      <c r="A95" s="5" t="s">
        <v>138</v>
      </c>
      <c r="B95" s="10"/>
      <c r="C95" s="10"/>
      <c r="D95" s="44"/>
      <c r="E95" s="48">
        <f>SUM(E66,E93)</f>
        <v>8627700224</v>
      </c>
      <c r="F95" s="47"/>
      <c r="G95" s="48">
        <f>SUM(G66,G93)</f>
        <v>14539176039</v>
      </c>
      <c r="H95" s="47"/>
      <c r="I95" s="48">
        <f>+I66+I93</f>
        <v>13121758969</v>
      </c>
      <c r="J95" s="47"/>
      <c r="K95" s="48">
        <f>+K66+K93</f>
        <v>3863625445</v>
      </c>
    </row>
    <row r="96" spans="1:11" ht="16.5" customHeight="1" thickTop="1" x14ac:dyDescent="0.5">
      <c r="A96" s="10"/>
      <c r="B96" s="10"/>
      <c r="C96" s="10"/>
      <c r="D96" s="49"/>
      <c r="E96" s="50"/>
      <c r="F96" s="43"/>
      <c r="G96" s="50"/>
      <c r="H96" s="43"/>
      <c r="I96" s="50"/>
      <c r="J96" s="43"/>
      <c r="K96" s="50"/>
    </row>
    <row r="97" spans="1:11" ht="16.5" customHeight="1" x14ac:dyDescent="0.5">
      <c r="A97" s="10"/>
      <c r="B97" s="10"/>
      <c r="C97" s="10"/>
      <c r="D97" s="49"/>
      <c r="E97" s="50"/>
      <c r="F97" s="43"/>
      <c r="G97" s="50"/>
      <c r="H97" s="43"/>
      <c r="I97" s="50"/>
      <c r="J97" s="43"/>
      <c r="K97" s="50"/>
    </row>
    <row r="98" spans="1:11" ht="16.5" customHeight="1" x14ac:dyDescent="0.5">
      <c r="A98" s="5" t="s">
        <v>139</v>
      </c>
      <c r="B98" s="5"/>
      <c r="C98" s="10"/>
      <c r="D98" s="44"/>
      <c r="E98" s="46"/>
      <c r="F98" s="47"/>
      <c r="G98" s="46"/>
      <c r="H98" s="47"/>
      <c r="I98" s="47"/>
      <c r="J98" s="47"/>
      <c r="K98" s="47"/>
    </row>
    <row r="99" spans="1:11" ht="16.5" customHeight="1" x14ac:dyDescent="0.5">
      <c r="A99" s="5" t="s">
        <v>140</v>
      </c>
      <c r="B99" s="5"/>
      <c r="C99" s="10"/>
      <c r="D99" s="44"/>
      <c r="E99" s="46"/>
      <c r="F99" s="47"/>
      <c r="G99" s="46"/>
      <c r="H99" s="47"/>
      <c r="I99" s="47"/>
      <c r="J99" s="47"/>
      <c r="K99" s="47"/>
    </row>
    <row r="100" spans="1:11" ht="16.5" customHeight="1" x14ac:dyDescent="0.5">
      <c r="A100" s="10" t="s">
        <v>141</v>
      </c>
      <c r="B100" s="10"/>
      <c r="C100" s="44"/>
      <c r="D100" s="44"/>
      <c r="E100" s="41">
        <f>E95-E101</f>
        <v>7833942655</v>
      </c>
      <c r="F100" s="41"/>
      <c r="G100" s="41">
        <f>G95-G101</f>
        <v>13861279098</v>
      </c>
      <c r="H100" s="41"/>
      <c r="I100" s="41">
        <f>I95-I101</f>
        <v>13121758969</v>
      </c>
      <c r="J100" s="41"/>
      <c r="K100" s="41">
        <v>3863625445</v>
      </c>
    </row>
    <row r="101" spans="1:11" ht="16.5" customHeight="1" x14ac:dyDescent="0.5">
      <c r="A101" s="10" t="s">
        <v>142</v>
      </c>
      <c r="B101" s="10"/>
      <c r="C101" s="44"/>
      <c r="D101" s="44"/>
      <c r="E101" s="45">
        <v>793757569</v>
      </c>
      <c r="F101" s="47"/>
      <c r="G101" s="45">
        <v>677896941</v>
      </c>
      <c r="H101" s="47"/>
      <c r="I101" s="45">
        <v>0</v>
      </c>
      <c r="J101" s="47"/>
      <c r="K101" s="45">
        <v>0</v>
      </c>
    </row>
    <row r="102" spans="1:11" ht="16.5" customHeight="1" x14ac:dyDescent="0.5">
      <c r="A102" s="10"/>
      <c r="B102" s="10"/>
      <c r="C102" s="49"/>
      <c r="D102" s="49"/>
      <c r="E102" s="43"/>
      <c r="F102" s="43"/>
      <c r="G102" s="43"/>
      <c r="H102" s="43"/>
      <c r="I102" s="43"/>
      <c r="J102" s="43"/>
      <c r="K102" s="43"/>
    </row>
    <row r="103" spans="1:11" ht="16.5" customHeight="1" thickBot="1" x14ac:dyDescent="0.55000000000000004">
      <c r="A103" s="38"/>
      <c r="B103" s="38"/>
      <c r="C103" s="49"/>
      <c r="D103" s="49"/>
      <c r="E103" s="48">
        <f>E95</f>
        <v>8627700224</v>
      </c>
      <c r="F103" s="34"/>
      <c r="G103" s="48">
        <f>G95</f>
        <v>14539176039</v>
      </c>
      <c r="H103" s="34"/>
      <c r="I103" s="48">
        <f>I95</f>
        <v>13121758969</v>
      </c>
      <c r="J103" s="34"/>
      <c r="K103" s="48">
        <f>K95</f>
        <v>3863625445</v>
      </c>
    </row>
    <row r="104" spans="1:11" ht="16.5" customHeight="1" thickTop="1" x14ac:dyDescent="0.5">
      <c r="A104" s="10"/>
      <c r="B104" s="10"/>
      <c r="C104" s="149"/>
      <c r="D104" s="149"/>
      <c r="E104" s="27"/>
      <c r="F104" s="35"/>
      <c r="G104" s="27"/>
      <c r="H104" s="35"/>
      <c r="I104" s="27"/>
      <c r="J104" s="35"/>
      <c r="K104" s="27"/>
    </row>
    <row r="105" spans="1:11" ht="16.5" customHeight="1" x14ac:dyDescent="0.5">
      <c r="A105" s="10"/>
      <c r="B105" s="10"/>
      <c r="C105" s="149"/>
      <c r="D105" s="149"/>
      <c r="E105" s="27"/>
      <c r="F105" s="35"/>
      <c r="G105" s="27"/>
      <c r="H105" s="35"/>
      <c r="I105" s="27"/>
      <c r="J105" s="35"/>
      <c r="K105" s="27"/>
    </row>
    <row r="106" spans="1:11" ht="16.5" customHeight="1" x14ac:dyDescent="0.5">
      <c r="A106" s="10"/>
      <c r="B106" s="10"/>
      <c r="C106" s="149"/>
      <c r="D106" s="149"/>
      <c r="E106" s="27"/>
      <c r="F106" s="35"/>
      <c r="G106" s="27"/>
      <c r="H106" s="35"/>
      <c r="I106" s="27"/>
      <c r="J106" s="35"/>
      <c r="K106" s="27"/>
    </row>
    <row r="107" spans="1:11" ht="16.5" customHeight="1" x14ac:dyDescent="0.5">
      <c r="A107" s="10"/>
      <c r="B107" s="10"/>
      <c r="C107" s="149"/>
      <c r="D107" s="149"/>
      <c r="E107" s="27"/>
      <c r="F107" s="35"/>
      <c r="G107" s="27"/>
      <c r="H107" s="35"/>
      <c r="I107" s="27"/>
      <c r="J107" s="35"/>
      <c r="K107" s="27"/>
    </row>
    <row r="108" spans="1:11" ht="16.5" customHeight="1" x14ac:dyDescent="0.5">
      <c r="A108" s="10"/>
      <c r="B108" s="10"/>
      <c r="C108" s="149"/>
      <c r="D108" s="149"/>
      <c r="E108" s="27"/>
      <c r="F108" s="35"/>
      <c r="G108" s="27"/>
      <c r="H108" s="35"/>
      <c r="I108" s="27"/>
      <c r="J108" s="35"/>
      <c r="K108" s="27"/>
    </row>
    <row r="109" spans="1:11" ht="6" customHeight="1" x14ac:dyDescent="0.5">
      <c r="A109" s="10"/>
      <c r="B109" s="10"/>
      <c r="C109" s="149"/>
      <c r="D109" s="149"/>
      <c r="E109" s="27"/>
      <c r="F109" s="35"/>
      <c r="G109" s="27"/>
      <c r="H109" s="35"/>
      <c r="I109" s="27"/>
      <c r="J109" s="35"/>
      <c r="K109" s="27"/>
    </row>
    <row r="110" spans="1:11" ht="22.35" customHeight="1" x14ac:dyDescent="0.5">
      <c r="A110" s="198" t="str">
        <f>'6-8'!A52</f>
        <v>The notes to the consolidated and separate financial statements are an integral part of the financial statements.</v>
      </c>
      <c r="B110" s="198"/>
      <c r="C110" s="198"/>
      <c r="D110" s="198"/>
      <c r="E110" s="198"/>
      <c r="F110" s="198"/>
      <c r="G110" s="198"/>
      <c r="H110" s="198"/>
      <c r="I110" s="198"/>
      <c r="J110" s="198"/>
      <c r="K110" s="198"/>
    </row>
  </sheetData>
  <mergeCells count="10">
    <mergeCell ref="E62:G62"/>
    <mergeCell ref="I62:K62"/>
    <mergeCell ref="A110:K110"/>
    <mergeCell ref="E6:G6"/>
    <mergeCell ref="I6:K6"/>
    <mergeCell ref="E7:G7"/>
    <mergeCell ref="I7:K7"/>
    <mergeCell ref="A55:K55"/>
    <mergeCell ref="E61:G61"/>
    <mergeCell ref="I61:K61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 scaleWithDoc="0">
    <oddFooter>&amp;R&amp;13&amp;P</oddFoot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B8255-E724-4F41-90CD-63E6606410EB}">
  <dimension ref="A1:AN59"/>
  <sheetViews>
    <sheetView zoomScale="80" zoomScaleNormal="80" zoomScaleSheetLayoutView="100" workbookViewId="0">
      <selection activeCell="O31" sqref="O31"/>
    </sheetView>
  </sheetViews>
  <sheetFormatPr defaultColWidth="18.5703125" defaultRowHeight="16.5" customHeight="1" x14ac:dyDescent="0.5"/>
  <cols>
    <col min="1" max="1" width="1.7109375" style="55" customWidth="1"/>
    <col min="2" max="2" width="15.42578125" style="55" customWidth="1"/>
    <col min="3" max="3" width="16.140625" style="55" customWidth="1"/>
    <col min="4" max="4" width="4.85546875" style="55" customWidth="1"/>
    <col min="5" max="5" width="0.42578125" style="86" customWidth="1"/>
    <col min="6" max="6" width="11.42578125" style="86" bestFit="1" customWidth="1"/>
    <col min="7" max="7" width="0.42578125" style="86" customWidth="1"/>
    <col min="8" max="8" width="12.42578125" style="86" bestFit="1" customWidth="1"/>
    <col min="9" max="9" width="0.42578125" style="86" customWidth="1"/>
    <col min="10" max="10" width="10" style="86" bestFit="1" customWidth="1"/>
    <col min="11" max="11" width="0.42578125" style="86" customWidth="1"/>
    <col min="12" max="12" width="10" style="86" bestFit="1" customWidth="1"/>
    <col min="13" max="13" width="0.42578125" style="86" customWidth="1"/>
    <col min="14" max="14" width="12.7109375" style="86" bestFit="1" customWidth="1"/>
    <col min="15" max="15" width="0.42578125" style="86" customWidth="1"/>
    <col min="16" max="16" width="11.7109375" style="67" bestFit="1" customWidth="1"/>
    <col min="17" max="17" width="0.42578125" style="86" customWidth="1"/>
    <col min="18" max="18" width="12.7109375" style="67" bestFit="1" customWidth="1"/>
    <col min="19" max="19" width="0.42578125" style="86" customWidth="1"/>
    <col min="20" max="20" width="12.42578125" style="86" bestFit="1" customWidth="1"/>
    <col min="21" max="21" width="0.42578125" style="86" customWidth="1"/>
    <col min="22" max="22" width="15.7109375" style="86" bestFit="1" customWidth="1"/>
    <col min="23" max="23" width="0.42578125" style="86" customWidth="1"/>
    <col min="24" max="24" width="12.42578125" style="86" customWidth="1"/>
    <col min="25" max="25" width="0.42578125" style="86" customWidth="1"/>
    <col min="26" max="26" width="10.7109375" style="86" bestFit="1" customWidth="1"/>
    <col min="27" max="27" width="0.42578125" style="86" customWidth="1"/>
    <col min="28" max="28" width="11.42578125" style="86" bestFit="1" customWidth="1"/>
    <col min="29" max="29" width="0.42578125" style="86" customWidth="1"/>
    <col min="30" max="30" width="12.7109375" style="86" bestFit="1" customWidth="1"/>
    <col min="31" max="31" width="0.42578125" style="86" customWidth="1"/>
    <col min="32" max="32" width="12.5703125" style="67" bestFit="1" customWidth="1"/>
    <col min="33" max="33" width="0.42578125" style="86" customWidth="1"/>
    <col min="34" max="34" width="13.140625" style="67" bestFit="1" customWidth="1"/>
    <col min="35" max="35" width="0.42578125" style="67" customWidth="1"/>
    <col min="36" max="36" width="13.140625" style="67" bestFit="1" customWidth="1"/>
    <col min="37" max="37" width="0.42578125" style="67" customWidth="1"/>
    <col min="38" max="38" width="12.7109375" style="67" bestFit="1" customWidth="1"/>
    <col min="39" max="39" width="0.42578125" style="67" customWidth="1"/>
    <col min="40" max="40" width="12.85546875" style="67" customWidth="1"/>
    <col min="41" max="16382" width="18.5703125" style="55"/>
    <col min="16383" max="16384" width="18.5703125" style="55" bestFit="1"/>
  </cols>
  <sheetData>
    <row r="1" spans="1:40" ht="16.5" customHeight="1" x14ac:dyDescent="0.5">
      <c r="A1" s="51" t="s">
        <v>0</v>
      </c>
      <c r="B1" s="52"/>
      <c r="C1" s="52"/>
      <c r="D1" s="52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4"/>
      <c r="Q1" s="53"/>
      <c r="R1" s="54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4"/>
      <c r="AG1" s="53"/>
      <c r="AH1" s="54"/>
      <c r="AI1" s="54"/>
      <c r="AJ1" s="54"/>
      <c r="AK1" s="54"/>
      <c r="AL1" s="54"/>
      <c r="AM1" s="54"/>
      <c r="AN1" s="54"/>
    </row>
    <row r="2" spans="1:40" ht="16.5" customHeight="1" x14ac:dyDescent="0.5">
      <c r="A2" s="56" t="s">
        <v>143</v>
      </c>
      <c r="B2" s="56"/>
      <c r="C2" s="56"/>
      <c r="D2" s="57"/>
      <c r="E2" s="58"/>
      <c r="F2" s="58"/>
      <c r="G2" s="58"/>
      <c r="H2" s="58"/>
      <c r="I2" s="53"/>
      <c r="J2" s="53"/>
      <c r="K2" s="53"/>
      <c r="L2" s="53"/>
      <c r="M2" s="53"/>
      <c r="N2" s="53"/>
      <c r="O2" s="53"/>
      <c r="P2" s="54"/>
      <c r="Q2" s="53"/>
      <c r="R2" s="5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4"/>
      <c r="AG2" s="53"/>
      <c r="AH2" s="54"/>
      <c r="AI2" s="54"/>
      <c r="AJ2" s="54"/>
      <c r="AK2" s="54"/>
      <c r="AL2" s="54"/>
      <c r="AM2" s="54"/>
      <c r="AN2" s="54"/>
    </row>
    <row r="3" spans="1:40" ht="16.5" customHeight="1" x14ac:dyDescent="0.5">
      <c r="A3" s="59" t="str">
        <f>'9-10'!A3</f>
        <v>For the year ended 31 December 2025</v>
      </c>
      <c r="B3" s="59"/>
      <c r="C3" s="59"/>
      <c r="D3" s="60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2"/>
      <c r="Q3" s="61"/>
      <c r="R3" s="62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2"/>
      <c r="AG3" s="61"/>
      <c r="AH3" s="62"/>
      <c r="AI3" s="62"/>
      <c r="AJ3" s="62"/>
      <c r="AK3" s="62"/>
      <c r="AL3" s="62"/>
      <c r="AM3" s="62"/>
      <c r="AN3" s="62"/>
    </row>
    <row r="4" spans="1:40" ht="16.5" customHeight="1" x14ac:dyDescent="0.5">
      <c r="A4" s="63"/>
      <c r="B4" s="63"/>
      <c r="C4" s="63"/>
      <c r="D4" s="64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6"/>
      <c r="Q4" s="65"/>
      <c r="R4" s="66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6"/>
      <c r="AG4" s="65"/>
      <c r="AH4" s="66"/>
      <c r="AI4" s="66"/>
      <c r="AJ4" s="66"/>
      <c r="AK4" s="66"/>
      <c r="AL4" s="66"/>
      <c r="AM4" s="66"/>
      <c r="AN4" s="66"/>
    </row>
    <row r="5" spans="1:40" ht="16.5" customHeight="1" x14ac:dyDescent="0.5">
      <c r="A5" s="56"/>
      <c r="B5" s="56"/>
      <c r="C5" s="56"/>
      <c r="D5" s="57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Q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G5" s="58"/>
    </row>
    <row r="6" spans="1:40" ht="16.5" customHeight="1" x14ac:dyDescent="0.5">
      <c r="A6" s="52"/>
      <c r="B6" s="52"/>
      <c r="C6" s="52"/>
      <c r="D6" s="68"/>
      <c r="E6" s="68"/>
      <c r="F6" s="200" t="s">
        <v>144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</row>
    <row r="7" spans="1:40" ht="16.5" customHeight="1" x14ac:dyDescent="0.5">
      <c r="A7" s="52"/>
      <c r="B7" s="52"/>
      <c r="C7" s="52"/>
      <c r="D7" s="68"/>
      <c r="E7" s="68"/>
      <c r="F7" s="201" t="s">
        <v>145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69"/>
      <c r="AL7" s="69"/>
      <c r="AM7" s="69"/>
      <c r="AN7" s="69"/>
    </row>
    <row r="8" spans="1:40" ht="16.5" customHeight="1" x14ac:dyDescent="0.5">
      <c r="A8" s="52"/>
      <c r="B8" s="52"/>
      <c r="C8" s="52"/>
      <c r="D8" s="68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201" t="s">
        <v>80</v>
      </c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69"/>
      <c r="AH8" s="69"/>
      <c r="AI8" s="69"/>
      <c r="AJ8" s="69"/>
      <c r="AK8" s="69"/>
      <c r="AL8" s="69"/>
      <c r="AM8" s="69"/>
      <c r="AN8" s="69"/>
    </row>
    <row r="9" spans="1:40" ht="16.5" customHeight="1" x14ac:dyDescent="0.5">
      <c r="A9" s="52"/>
      <c r="B9" s="52"/>
      <c r="C9" s="52"/>
      <c r="D9" s="68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70"/>
      <c r="U9" s="70"/>
      <c r="V9" s="200" t="s">
        <v>146</v>
      </c>
      <c r="W9" s="200"/>
      <c r="X9" s="200"/>
      <c r="Y9" s="200"/>
      <c r="Z9" s="200"/>
      <c r="AA9" s="200"/>
      <c r="AB9" s="200"/>
      <c r="AC9" s="200"/>
      <c r="AD9" s="200"/>
      <c r="AE9" s="69"/>
      <c r="AF9" s="69"/>
      <c r="AG9" s="69"/>
      <c r="AH9" s="69"/>
      <c r="AI9" s="69"/>
      <c r="AJ9" s="69"/>
      <c r="AK9" s="69"/>
      <c r="AL9" s="69"/>
      <c r="AM9" s="55"/>
      <c r="AN9" s="55"/>
    </row>
    <row r="10" spans="1:40" s="68" customFormat="1" ht="16.5" customHeight="1" x14ac:dyDescent="0.5">
      <c r="D10" s="71"/>
      <c r="E10" s="69"/>
      <c r="F10" s="69"/>
      <c r="G10" s="69"/>
      <c r="H10" s="69"/>
      <c r="I10" s="69"/>
      <c r="J10" s="69"/>
      <c r="K10" s="54"/>
      <c r="L10" s="54"/>
      <c r="M10" s="58"/>
      <c r="N10" s="69"/>
      <c r="O10" s="58"/>
      <c r="P10" s="54" t="s">
        <v>147</v>
      </c>
      <c r="Q10" s="54"/>
      <c r="R10" s="54"/>
      <c r="S10" s="58"/>
      <c r="T10" s="54"/>
      <c r="U10" s="54"/>
      <c r="V10" s="54" t="s">
        <v>148</v>
      </c>
      <c r="W10" s="54"/>
      <c r="X10" s="54"/>
      <c r="Y10" s="54"/>
      <c r="Z10" s="54"/>
      <c r="AA10" s="54"/>
      <c r="AB10" s="54"/>
      <c r="AC10" s="54"/>
      <c r="AD10" s="69"/>
      <c r="AE10" s="58"/>
      <c r="AF10" s="69"/>
      <c r="AG10" s="54"/>
      <c r="AH10" s="54"/>
      <c r="AI10" s="54"/>
      <c r="AJ10" s="54"/>
      <c r="AK10" s="54"/>
      <c r="AL10" s="54"/>
    </row>
    <row r="11" spans="1:40" s="68" customFormat="1" ht="16.5" customHeight="1" x14ac:dyDescent="0.5">
      <c r="D11" s="71"/>
      <c r="E11" s="54"/>
      <c r="F11" s="58"/>
      <c r="G11" s="54"/>
      <c r="H11" s="54" t="s">
        <v>149</v>
      </c>
      <c r="I11" s="54"/>
      <c r="J11" s="69"/>
      <c r="K11" s="54"/>
      <c r="L11" s="54"/>
      <c r="M11" s="192"/>
      <c r="N11" s="54"/>
      <c r="O11" s="58"/>
      <c r="P11" s="54" t="s">
        <v>150</v>
      </c>
      <c r="Q11" s="54"/>
      <c r="R11" s="54" t="s">
        <v>151</v>
      </c>
      <c r="S11" s="58"/>
      <c r="T11" s="54"/>
      <c r="U11" s="54"/>
      <c r="V11" s="54" t="s">
        <v>152</v>
      </c>
      <c r="W11" s="54"/>
      <c r="X11" s="54"/>
      <c r="Y11" s="54"/>
      <c r="Z11" s="54"/>
      <c r="AA11" s="54"/>
      <c r="AB11" s="54"/>
      <c r="AC11" s="54"/>
      <c r="AD11" s="54"/>
      <c r="AE11" s="58"/>
      <c r="AF11" s="54" t="s">
        <v>81</v>
      </c>
      <c r="AG11" s="58"/>
      <c r="AH11" s="54"/>
      <c r="AI11" s="54"/>
      <c r="AJ11" s="72" t="s">
        <v>81</v>
      </c>
      <c r="AK11" s="54"/>
      <c r="AL11" s="54"/>
      <c r="AM11" s="54"/>
      <c r="AN11" s="54"/>
    </row>
    <row r="12" spans="1:40" s="68" customFormat="1" ht="16.5" customHeight="1" x14ac:dyDescent="0.5">
      <c r="D12" s="71"/>
      <c r="E12" s="73"/>
      <c r="F12" s="58" t="s">
        <v>153</v>
      </c>
      <c r="G12" s="73"/>
      <c r="H12" s="54" t="s">
        <v>154</v>
      </c>
      <c r="I12" s="54"/>
      <c r="J12" s="54" t="s">
        <v>155</v>
      </c>
      <c r="K12" s="54"/>
      <c r="L12" s="69"/>
      <c r="M12" s="69"/>
      <c r="N12" s="54" t="s">
        <v>79</v>
      </c>
      <c r="O12" s="69"/>
      <c r="P12" s="54" t="s">
        <v>156</v>
      </c>
      <c r="Q12" s="69"/>
      <c r="R12" s="54" t="s">
        <v>157</v>
      </c>
      <c r="S12" s="69"/>
      <c r="T12" s="54" t="s">
        <v>158</v>
      </c>
      <c r="U12" s="69"/>
      <c r="V12" s="54" t="s">
        <v>159</v>
      </c>
      <c r="W12" s="69"/>
      <c r="X12" s="54" t="s">
        <v>10</v>
      </c>
      <c r="Y12" s="69"/>
      <c r="Z12" s="69"/>
      <c r="AA12" s="69"/>
      <c r="AB12" s="54" t="s">
        <v>160</v>
      </c>
      <c r="AC12" s="69"/>
      <c r="AD12" s="69"/>
      <c r="AE12" s="69"/>
      <c r="AF12" s="54" t="s">
        <v>161</v>
      </c>
      <c r="AG12" s="69"/>
      <c r="AH12" s="54"/>
      <c r="AI12" s="69"/>
      <c r="AJ12" s="54" t="s">
        <v>162</v>
      </c>
      <c r="AK12" s="69"/>
      <c r="AL12" s="54" t="s">
        <v>163</v>
      </c>
      <c r="AM12" s="54"/>
      <c r="AN12" s="72"/>
    </row>
    <row r="13" spans="1:40" s="68" customFormat="1" ht="16.5" customHeight="1" x14ac:dyDescent="0.5">
      <c r="D13" s="71"/>
      <c r="E13" s="73"/>
      <c r="F13" s="58" t="s">
        <v>164</v>
      </c>
      <c r="G13" s="73"/>
      <c r="H13" s="54" t="s">
        <v>165</v>
      </c>
      <c r="I13" s="54"/>
      <c r="J13" s="54" t="s">
        <v>166</v>
      </c>
      <c r="K13" s="54"/>
      <c r="L13" s="54" t="s">
        <v>167</v>
      </c>
      <c r="M13" s="58"/>
      <c r="N13" s="74" t="s">
        <v>168</v>
      </c>
      <c r="O13" s="58"/>
      <c r="P13" s="54" t="s">
        <v>169</v>
      </c>
      <c r="Q13" s="54"/>
      <c r="R13" s="54" t="s">
        <v>170</v>
      </c>
      <c r="S13" s="58"/>
      <c r="T13" s="58" t="s">
        <v>171</v>
      </c>
      <c r="U13" s="54"/>
      <c r="V13" s="54" t="s">
        <v>172</v>
      </c>
      <c r="W13" s="54"/>
      <c r="X13" s="54" t="s">
        <v>173</v>
      </c>
      <c r="Y13" s="54"/>
      <c r="Z13" s="58" t="s">
        <v>174</v>
      </c>
      <c r="AA13" s="54"/>
      <c r="AB13" s="54" t="s">
        <v>175</v>
      </c>
      <c r="AC13" s="54"/>
      <c r="AD13" s="58" t="s">
        <v>176</v>
      </c>
      <c r="AE13" s="58"/>
      <c r="AF13" s="54" t="s">
        <v>177</v>
      </c>
      <c r="AG13" s="58"/>
      <c r="AH13" s="54" t="s">
        <v>178</v>
      </c>
      <c r="AI13" s="54"/>
      <c r="AJ13" s="54" t="s">
        <v>179</v>
      </c>
      <c r="AK13" s="54"/>
      <c r="AL13" s="72" t="s">
        <v>180</v>
      </c>
      <c r="AM13" s="54"/>
      <c r="AN13" s="72" t="s">
        <v>81</v>
      </c>
    </row>
    <row r="14" spans="1:40" s="68" customFormat="1" ht="16.5" customHeight="1" x14ac:dyDescent="0.5">
      <c r="D14" s="71" t="s">
        <v>117</v>
      </c>
      <c r="E14" s="73"/>
      <c r="F14" s="61" t="s">
        <v>181</v>
      </c>
      <c r="G14" s="73"/>
      <c r="H14" s="75" t="s">
        <v>182</v>
      </c>
      <c r="I14" s="54"/>
      <c r="J14" s="62" t="s">
        <v>183</v>
      </c>
      <c r="K14" s="54"/>
      <c r="L14" s="62" t="s">
        <v>184</v>
      </c>
      <c r="M14" s="58"/>
      <c r="N14" s="193" t="s">
        <v>185</v>
      </c>
      <c r="O14" s="58"/>
      <c r="P14" s="62" t="s">
        <v>186</v>
      </c>
      <c r="Q14" s="54"/>
      <c r="R14" s="62" t="s">
        <v>187</v>
      </c>
      <c r="S14" s="58"/>
      <c r="T14" s="61" t="s">
        <v>188</v>
      </c>
      <c r="U14" s="54"/>
      <c r="V14" s="75" t="s">
        <v>189</v>
      </c>
      <c r="W14" s="54"/>
      <c r="X14" s="62" t="s">
        <v>190</v>
      </c>
      <c r="Y14" s="54"/>
      <c r="Z14" s="61" t="s">
        <v>191</v>
      </c>
      <c r="AA14" s="54"/>
      <c r="AB14" s="62" t="s">
        <v>184</v>
      </c>
      <c r="AC14" s="54"/>
      <c r="AD14" s="61" t="s">
        <v>192</v>
      </c>
      <c r="AE14" s="58"/>
      <c r="AF14" s="62" t="s">
        <v>193</v>
      </c>
      <c r="AG14" s="58"/>
      <c r="AH14" s="62" t="s">
        <v>194</v>
      </c>
      <c r="AI14" s="54"/>
      <c r="AJ14" s="62" t="s">
        <v>195</v>
      </c>
      <c r="AK14" s="54"/>
      <c r="AL14" s="62" t="s">
        <v>196</v>
      </c>
      <c r="AM14" s="54"/>
      <c r="AN14" s="62" t="s">
        <v>197</v>
      </c>
    </row>
    <row r="15" spans="1:40" s="68" customFormat="1" ht="16.5" customHeight="1" x14ac:dyDescent="0.5">
      <c r="D15" s="71"/>
      <c r="E15" s="73"/>
      <c r="F15" s="58"/>
      <c r="G15" s="73"/>
      <c r="H15" s="58"/>
      <c r="I15" s="54"/>
      <c r="J15" s="54"/>
      <c r="K15" s="54"/>
      <c r="L15" s="54"/>
      <c r="M15" s="54"/>
      <c r="N15" s="54"/>
      <c r="O15" s="54"/>
      <c r="P15" s="54"/>
      <c r="Q15" s="58"/>
      <c r="R15" s="54"/>
      <c r="S15" s="58"/>
      <c r="T15" s="58"/>
      <c r="U15" s="54"/>
      <c r="V15" s="54"/>
      <c r="W15" s="54"/>
      <c r="X15" s="54"/>
      <c r="Y15" s="54"/>
      <c r="Z15" s="54"/>
      <c r="AA15" s="54"/>
      <c r="AB15" s="54"/>
      <c r="AC15" s="54"/>
      <c r="AD15" s="58"/>
      <c r="AE15" s="58"/>
      <c r="AF15" s="54"/>
      <c r="AG15" s="58"/>
      <c r="AH15" s="54"/>
      <c r="AI15" s="54"/>
      <c r="AJ15" s="54"/>
      <c r="AK15" s="54"/>
      <c r="AL15" s="54"/>
      <c r="AM15" s="54"/>
      <c r="AN15" s="54"/>
    </row>
    <row r="16" spans="1:40" ht="16.5" customHeight="1" x14ac:dyDescent="0.5">
      <c r="A16" s="56" t="s">
        <v>198</v>
      </c>
      <c r="B16" s="56"/>
      <c r="C16" s="56"/>
      <c r="D16" s="76"/>
      <c r="E16" s="77"/>
      <c r="F16" s="77">
        <v>5595798073</v>
      </c>
      <c r="G16" s="77"/>
      <c r="H16" s="77">
        <v>33879604446</v>
      </c>
      <c r="I16" s="77"/>
      <c r="J16" s="77">
        <v>104788723</v>
      </c>
      <c r="K16" s="77"/>
      <c r="L16" s="77">
        <v>599792803</v>
      </c>
      <c r="M16" s="77"/>
      <c r="N16" s="77">
        <v>1403668453</v>
      </c>
      <c r="O16" s="77"/>
      <c r="P16" s="77">
        <v>-755412590</v>
      </c>
      <c r="Q16" s="77"/>
      <c r="R16" s="77">
        <v>-2181932458</v>
      </c>
      <c r="S16" s="77"/>
      <c r="T16" s="77">
        <v>267927308</v>
      </c>
      <c r="U16" s="77"/>
      <c r="V16" s="77">
        <v>1903961</v>
      </c>
      <c r="W16" s="77"/>
      <c r="X16" s="77">
        <v>13242056464</v>
      </c>
      <c r="Y16" s="77"/>
      <c r="Z16" s="77">
        <v>52243607</v>
      </c>
      <c r="AA16" s="77"/>
      <c r="AB16" s="77">
        <v>-280194425</v>
      </c>
      <c r="AC16" s="77"/>
      <c r="AD16" s="77">
        <v>-6340154503</v>
      </c>
      <c r="AE16" s="77"/>
      <c r="AF16" s="77">
        <v>4006437364</v>
      </c>
      <c r="AG16" s="77"/>
      <c r="AH16" s="77">
        <v>31047125825</v>
      </c>
      <c r="AI16" s="77"/>
      <c r="AJ16" s="77">
        <v>76637215687</v>
      </c>
      <c r="AK16" s="77"/>
      <c r="AL16" s="77">
        <v>10657340937</v>
      </c>
      <c r="AM16" s="77"/>
      <c r="AN16" s="77">
        <v>87294556624</v>
      </c>
    </row>
    <row r="17" spans="1:40" s="68" customFormat="1" ht="6" customHeight="1" x14ac:dyDescent="0.5">
      <c r="A17" s="56"/>
      <c r="B17" s="78"/>
      <c r="D17" s="71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80"/>
      <c r="AL17" s="80"/>
      <c r="AM17" s="80"/>
      <c r="AN17" s="80"/>
    </row>
    <row r="18" spans="1:40" s="68" customFormat="1" ht="16.5" customHeight="1" x14ac:dyDescent="0.5">
      <c r="A18" s="52" t="s">
        <v>199</v>
      </c>
      <c r="B18" s="78"/>
      <c r="D18" s="71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</row>
    <row r="19" spans="1:40" s="68" customFormat="1" ht="16.5" customHeight="1" x14ac:dyDescent="0.5">
      <c r="A19" s="55" t="s">
        <v>200</v>
      </c>
      <c r="B19" s="78"/>
      <c r="D19" s="71"/>
      <c r="E19" s="77"/>
      <c r="F19" s="77">
        <v>74178904</v>
      </c>
      <c r="G19" s="77"/>
      <c r="H19" s="77">
        <v>2225367220</v>
      </c>
      <c r="I19" s="77"/>
      <c r="J19" s="77">
        <v>0</v>
      </c>
      <c r="K19" s="77"/>
      <c r="L19" s="77">
        <v>0</v>
      </c>
      <c r="M19" s="77"/>
      <c r="N19" s="77">
        <v>0</v>
      </c>
      <c r="O19" s="77"/>
      <c r="P19" s="77">
        <v>0</v>
      </c>
      <c r="Q19" s="77"/>
      <c r="R19" s="77">
        <v>0</v>
      </c>
      <c r="S19" s="77"/>
      <c r="T19" s="77">
        <v>0</v>
      </c>
      <c r="U19" s="77"/>
      <c r="V19" s="77">
        <v>0</v>
      </c>
      <c r="W19" s="77"/>
      <c r="X19" s="77">
        <v>0</v>
      </c>
      <c r="Y19" s="77"/>
      <c r="Z19" s="77">
        <v>0</v>
      </c>
      <c r="AA19" s="77"/>
      <c r="AB19" s="77">
        <v>0</v>
      </c>
      <c r="AC19" s="77"/>
      <c r="AD19" s="77">
        <v>0</v>
      </c>
      <c r="AE19" s="77"/>
      <c r="AF19" s="77">
        <f>SUM(P19:AD19)</f>
        <v>0</v>
      </c>
      <c r="AG19" s="77"/>
      <c r="AH19" s="77">
        <v>0</v>
      </c>
      <c r="AI19" s="77"/>
      <c r="AJ19" s="77">
        <f>SUM(F19:N19,AF19:AH19)</f>
        <v>2299546124</v>
      </c>
      <c r="AK19" s="77"/>
      <c r="AL19" s="77">
        <v>0</v>
      </c>
      <c r="AM19" s="77"/>
      <c r="AN19" s="77">
        <f t="shared" ref="AN19:AN25" si="0">SUM(AJ19:AL19)</f>
        <v>2299546124</v>
      </c>
    </row>
    <row r="20" spans="1:40" ht="16.5" customHeight="1" x14ac:dyDescent="0.5">
      <c r="A20" s="81" t="s">
        <v>201</v>
      </c>
      <c r="B20" s="81"/>
      <c r="C20" s="56"/>
      <c r="D20" s="76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</row>
    <row r="21" spans="1:40" s="52" customFormat="1" ht="16.5" customHeight="1" x14ac:dyDescent="0.5">
      <c r="A21" s="55"/>
      <c r="B21" s="81" t="s">
        <v>202</v>
      </c>
      <c r="C21" s="81"/>
      <c r="D21" s="76"/>
      <c r="E21" s="77"/>
      <c r="F21" s="77">
        <v>0</v>
      </c>
      <c r="G21" s="77"/>
      <c r="H21" s="77">
        <v>0</v>
      </c>
      <c r="I21" s="77"/>
      <c r="J21" s="77">
        <v>0</v>
      </c>
      <c r="K21" s="77"/>
      <c r="L21" s="77">
        <v>0</v>
      </c>
      <c r="M21" s="77"/>
      <c r="N21" s="77">
        <v>0</v>
      </c>
      <c r="O21" s="77"/>
      <c r="P21" s="77">
        <v>0</v>
      </c>
      <c r="Q21" s="77"/>
      <c r="R21" s="77">
        <v>-7686555</v>
      </c>
      <c r="S21" s="77"/>
      <c r="T21" s="77">
        <v>0</v>
      </c>
      <c r="U21" s="77"/>
      <c r="V21" s="77">
        <v>0</v>
      </c>
      <c r="W21" s="77"/>
      <c r="X21" s="77">
        <v>0</v>
      </c>
      <c r="Y21" s="77"/>
      <c r="Z21" s="77">
        <v>0</v>
      </c>
      <c r="AA21" s="77"/>
      <c r="AB21" s="77">
        <v>0</v>
      </c>
      <c r="AC21" s="77"/>
      <c r="AD21" s="77">
        <v>0</v>
      </c>
      <c r="AE21" s="77"/>
      <c r="AF21" s="77">
        <f>SUM(P21:AD21)</f>
        <v>-7686555</v>
      </c>
      <c r="AG21" s="77"/>
      <c r="AH21" s="77">
        <v>0</v>
      </c>
      <c r="AI21" s="77"/>
      <c r="AJ21" s="77">
        <f>SUM(F21:N21,AF21:AH21)</f>
        <v>-7686555</v>
      </c>
      <c r="AK21" s="77"/>
      <c r="AL21" s="77">
        <v>8146032</v>
      </c>
      <c r="AM21" s="77"/>
      <c r="AN21" s="77">
        <f>SUM(AJ21:AL21)</f>
        <v>459477</v>
      </c>
    </row>
    <row r="22" spans="1:40" ht="16.5" customHeight="1" x14ac:dyDescent="0.5">
      <c r="A22" s="81" t="s">
        <v>203</v>
      </c>
      <c r="B22" s="81"/>
      <c r="C22" s="81"/>
      <c r="D22" s="76"/>
      <c r="E22" s="77"/>
      <c r="F22" s="77">
        <v>0</v>
      </c>
      <c r="G22" s="77"/>
      <c r="H22" s="77">
        <v>0</v>
      </c>
      <c r="I22" s="77"/>
      <c r="J22" s="77">
        <v>0</v>
      </c>
      <c r="K22" s="77"/>
      <c r="L22" s="77">
        <v>0</v>
      </c>
      <c r="M22" s="77"/>
      <c r="N22" s="77">
        <v>0</v>
      </c>
      <c r="O22" s="77"/>
      <c r="P22" s="77">
        <v>0</v>
      </c>
      <c r="Q22" s="77"/>
      <c r="R22" s="77">
        <v>0</v>
      </c>
      <c r="S22" s="77"/>
      <c r="T22" s="77">
        <v>0</v>
      </c>
      <c r="U22" s="77"/>
      <c r="V22" s="77">
        <v>0</v>
      </c>
      <c r="W22" s="77"/>
      <c r="X22" s="77">
        <v>0</v>
      </c>
      <c r="Y22" s="77"/>
      <c r="Z22" s="77">
        <v>0</v>
      </c>
      <c r="AA22" s="77"/>
      <c r="AB22" s="77">
        <v>0</v>
      </c>
      <c r="AC22" s="77"/>
      <c r="AD22" s="77">
        <v>0</v>
      </c>
      <c r="AE22" s="77"/>
      <c r="AF22" s="77">
        <f>SUM(P22:AD22)</f>
        <v>0</v>
      </c>
      <c r="AG22" s="77"/>
      <c r="AH22" s="77">
        <v>0</v>
      </c>
      <c r="AI22" s="77"/>
      <c r="AJ22" s="77">
        <f>SUM(F22:N22,AF22:AH22)</f>
        <v>0</v>
      </c>
      <c r="AK22" s="77"/>
      <c r="AL22" s="77">
        <v>5838211</v>
      </c>
      <c r="AM22" s="77"/>
      <c r="AN22" s="77">
        <f>SUM(AJ22:AL22)</f>
        <v>5838211</v>
      </c>
    </row>
    <row r="23" spans="1:40" s="52" customFormat="1" ht="16.5" customHeight="1" x14ac:dyDescent="0.5">
      <c r="A23" s="55" t="s">
        <v>204</v>
      </c>
      <c r="B23" s="81"/>
      <c r="C23" s="81"/>
      <c r="D23" s="76"/>
      <c r="E23" s="77"/>
      <c r="F23" s="77">
        <v>0</v>
      </c>
      <c r="G23" s="77"/>
      <c r="H23" s="77">
        <v>0</v>
      </c>
      <c r="I23" s="77"/>
      <c r="J23" s="77">
        <v>0</v>
      </c>
      <c r="K23" s="77"/>
      <c r="L23" s="77">
        <v>0</v>
      </c>
      <c r="M23" s="77"/>
      <c r="N23" s="77">
        <v>1098314</v>
      </c>
      <c r="O23" s="77"/>
      <c r="P23" s="77">
        <v>0</v>
      </c>
      <c r="Q23" s="77"/>
      <c r="R23" s="77">
        <v>0</v>
      </c>
      <c r="S23" s="77"/>
      <c r="T23" s="77">
        <v>0</v>
      </c>
      <c r="U23" s="77"/>
      <c r="V23" s="77">
        <v>0</v>
      </c>
      <c r="W23" s="77"/>
      <c r="X23" s="77">
        <v>-895303</v>
      </c>
      <c r="Y23" s="77"/>
      <c r="Z23" s="77">
        <v>0</v>
      </c>
      <c r="AA23" s="77"/>
      <c r="AB23" s="77">
        <v>0</v>
      </c>
      <c r="AC23" s="77"/>
      <c r="AD23" s="77">
        <v>0</v>
      </c>
      <c r="AE23" s="77"/>
      <c r="AF23" s="77">
        <f>SUM(P23:AD23)</f>
        <v>-895303</v>
      </c>
      <c r="AG23" s="77"/>
      <c r="AH23" s="77">
        <v>0</v>
      </c>
      <c r="AI23" s="77"/>
      <c r="AJ23" s="77">
        <f>SUM(F23:N23,AF23:AH23)</f>
        <v>203011</v>
      </c>
      <c r="AK23" s="77"/>
      <c r="AL23" s="77">
        <v>0</v>
      </c>
      <c r="AM23" s="77"/>
      <c r="AN23" s="77">
        <f>SUM(AJ23:AL23)</f>
        <v>203011</v>
      </c>
    </row>
    <row r="24" spans="1:40" s="52" customFormat="1" ht="16.5" customHeight="1" x14ac:dyDescent="0.5">
      <c r="A24" s="81" t="s">
        <v>205</v>
      </c>
      <c r="B24" s="81"/>
      <c r="C24" s="81"/>
      <c r="D24" s="76">
        <v>35</v>
      </c>
      <c r="E24" s="77"/>
      <c r="F24" s="77">
        <v>0</v>
      </c>
      <c r="G24" s="77"/>
      <c r="H24" s="77">
        <v>0</v>
      </c>
      <c r="I24" s="77"/>
      <c r="J24" s="77">
        <v>0</v>
      </c>
      <c r="K24" s="77"/>
      <c r="L24" s="77">
        <v>0</v>
      </c>
      <c r="M24" s="77"/>
      <c r="N24" s="77">
        <v>-3231489479</v>
      </c>
      <c r="O24" s="77"/>
      <c r="P24" s="77">
        <v>0</v>
      </c>
      <c r="Q24" s="77"/>
      <c r="R24" s="77">
        <v>0</v>
      </c>
      <c r="S24" s="77"/>
      <c r="T24" s="77">
        <v>0</v>
      </c>
      <c r="U24" s="77"/>
      <c r="V24" s="77">
        <v>0</v>
      </c>
      <c r="W24" s="77"/>
      <c r="X24" s="77">
        <v>0</v>
      </c>
      <c r="Y24" s="77"/>
      <c r="Z24" s="77">
        <v>0</v>
      </c>
      <c r="AA24" s="77"/>
      <c r="AB24" s="77">
        <v>0</v>
      </c>
      <c r="AC24" s="77"/>
      <c r="AD24" s="77">
        <v>0</v>
      </c>
      <c r="AE24" s="77"/>
      <c r="AF24" s="77">
        <v>0</v>
      </c>
      <c r="AG24" s="77"/>
      <c r="AH24" s="77">
        <v>0</v>
      </c>
      <c r="AI24" s="77"/>
      <c r="AJ24" s="77">
        <f>SUM(F24:N24,AF24:AH24)</f>
        <v>-3231489479</v>
      </c>
      <c r="AK24" s="77"/>
      <c r="AL24" s="77">
        <v>-46126854</v>
      </c>
      <c r="AM24" s="77"/>
      <c r="AN24" s="77">
        <f t="shared" si="0"/>
        <v>-3277616333</v>
      </c>
    </row>
    <row r="25" spans="1:40" ht="16.5" customHeight="1" x14ac:dyDescent="0.5">
      <c r="A25" s="81" t="s">
        <v>206</v>
      </c>
      <c r="B25" s="81"/>
      <c r="C25" s="81"/>
      <c r="D25" s="76"/>
      <c r="E25" s="77"/>
      <c r="F25" s="77">
        <v>0</v>
      </c>
      <c r="G25" s="77"/>
      <c r="H25" s="77">
        <v>0</v>
      </c>
      <c r="I25" s="77"/>
      <c r="J25" s="77">
        <v>0</v>
      </c>
      <c r="K25" s="77"/>
      <c r="L25" s="77">
        <v>0</v>
      </c>
      <c r="M25" s="77"/>
      <c r="N25" s="77">
        <v>-1725332608</v>
      </c>
      <c r="O25" s="77"/>
      <c r="P25" s="77">
        <v>0</v>
      </c>
      <c r="Q25" s="77"/>
      <c r="R25" s="77">
        <v>0</v>
      </c>
      <c r="S25" s="77"/>
      <c r="T25" s="77">
        <v>0</v>
      </c>
      <c r="U25" s="77"/>
      <c r="V25" s="77">
        <v>0</v>
      </c>
      <c r="W25" s="77"/>
      <c r="X25" s="77">
        <v>0</v>
      </c>
      <c r="Y25" s="77"/>
      <c r="Z25" s="77">
        <v>0</v>
      </c>
      <c r="AA25" s="77"/>
      <c r="AB25" s="77">
        <v>0</v>
      </c>
      <c r="AC25" s="77"/>
      <c r="AD25" s="77">
        <v>0</v>
      </c>
      <c r="AE25" s="77"/>
      <c r="AF25" s="77">
        <f>SUM(P25:AD25)</f>
        <v>0</v>
      </c>
      <c r="AG25" s="77"/>
      <c r="AH25" s="77">
        <v>0</v>
      </c>
      <c r="AI25" s="77"/>
      <c r="AJ25" s="77">
        <f>SUM(F25:N25,AF25:AH25)</f>
        <v>-1725332608</v>
      </c>
      <c r="AK25" s="77"/>
      <c r="AL25" s="77">
        <v>0</v>
      </c>
      <c r="AM25" s="77"/>
      <c r="AN25" s="77">
        <f t="shared" si="0"/>
        <v>-1725332608</v>
      </c>
    </row>
    <row r="26" spans="1:40" s="68" customFormat="1" ht="16.5" customHeight="1" x14ac:dyDescent="0.5">
      <c r="A26" s="81" t="s">
        <v>207</v>
      </c>
      <c r="B26" s="81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</row>
    <row r="27" spans="1:40" ht="16.5" customHeight="1" x14ac:dyDescent="0.5">
      <c r="B27" s="81" t="s">
        <v>208</v>
      </c>
      <c r="C27" s="81"/>
      <c r="D27" s="76"/>
      <c r="E27" s="83"/>
      <c r="F27" s="82">
        <v>0</v>
      </c>
      <c r="G27" s="83"/>
      <c r="H27" s="82">
        <v>0</v>
      </c>
      <c r="I27" s="83"/>
      <c r="J27" s="82">
        <v>0</v>
      </c>
      <c r="K27" s="77"/>
      <c r="L27" s="82">
        <v>0</v>
      </c>
      <c r="M27" s="77"/>
      <c r="N27" s="82">
        <v>7692640450</v>
      </c>
      <c r="O27" s="77"/>
      <c r="P27" s="82">
        <v>0</v>
      </c>
      <c r="Q27" s="77"/>
      <c r="R27" s="82">
        <v>0</v>
      </c>
      <c r="S27" s="77"/>
      <c r="T27" s="82">
        <v>0</v>
      </c>
      <c r="U27" s="77"/>
      <c r="V27" s="82">
        <v>-4116065</v>
      </c>
      <c r="W27" s="77"/>
      <c r="X27" s="82">
        <v>5782134939</v>
      </c>
      <c r="Y27" s="77"/>
      <c r="Z27" s="82">
        <v>62511658</v>
      </c>
      <c r="AA27" s="77"/>
      <c r="AB27" s="82">
        <v>105781316</v>
      </c>
      <c r="AC27" s="77"/>
      <c r="AD27" s="82">
        <v>222326800</v>
      </c>
      <c r="AE27" s="77"/>
      <c r="AF27" s="82">
        <f>SUM(P27:AD27)</f>
        <v>6168638648</v>
      </c>
      <c r="AG27" s="77"/>
      <c r="AH27" s="82">
        <v>0</v>
      </c>
      <c r="AI27" s="77"/>
      <c r="AJ27" s="82">
        <f>SUM(F27:N27,AF27:AH27)</f>
        <v>13861279098</v>
      </c>
      <c r="AK27" s="77"/>
      <c r="AL27" s="82">
        <v>677896941</v>
      </c>
      <c r="AM27" s="77"/>
      <c r="AN27" s="84">
        <f>SUM(AJ27:AL27)</f>
        <v>14539176039</v>
      </c>
    </row>
    <row r="28" spans="1:40" ht="16.5" customHeight="1" x14ac:dyDescent="0.5">
      <c r="A28" s="56"/>
      <c r="B28" s="56"/>
      <c r="C28" s="56"/>
      <c r="D28" s="76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</row>
    <row r="29" spans="1:40" ht="16.5" customHeight="1" thickBot="1" x14ac:dyDescent="0.55000000000000004">
      <c r="A29" s="56" t="s">
        <v>209</v>
      </c>
      <c r="B29" s="56"/>
      <c r="C29" s="56"/>
      <c r="D29" s="76"/>
      <c r="E29" s="77"/>
      <c r="F29" s="85">
        <f>SUM(F16:F27)</f>
        <v>5669976977</v>
      </c>
      <c r="G29" s="77"/>
      <c r="H29" s="85">
        <f>SUM(H16:H27)</f>
        <v>36104971666</v>
      </c>
      <c r="I29" s="77"/>
      <c r="J29" s="85">
        <f>SUM(J16:J27)</f>
        <v>104788723</v>
      </c>
      <c r="K29" s="77"/>
      <c r="L29" s="85">
        <f>SUM(L16:L27)</f>
        <v>599792803</v>
      </c>
      <c r="M29" s="77"/>
      <c r="N29" s="85">
        <f>SUM(N16:N27)</f>
        <v>4140585130</v>
      </c>
      <c r="O29" s="77"/>
      <c r="P29" s="85">
        <f>SUM(P16:P27)</f>
        <v>-755412590</v>
      </c>
      <c r="Q29" s="77"/>
      <c r="R29" s="85">
        <f>SUM(R16:R27)</f>
        <v>-2189619013</v>
      </c>
      <c r="S29" s="77"/>
      <c r="T29" s="85">
        <f>SUM(T16:T27)</f>
        <v>267927308</v>
      </c>
      <c r="U29" s="77"/>
      <c r="V29" s="85">
        <f>SUM(V16:V27)</f>
        <v>-2212104</v>
      </c>
      <c r="W29" s="77"/>
      <c r="X29" s="85">
        <f>SUM(X16:X27)</f>
        <v>19023296100</v>
      </c>
      <c r="Y29" s="77"/>
      <c r="Z29" s="85">
        <f>SUM(Z16:Z27)</f>
        <v>114755265</v>
      </c>
      <c r="AA29" s="77"/>
      <c r="AB29" s="85">
        <f>SUM(AB16:AB27)</f>
        <v>-174413109</v>
      </c>
      <c r="AC29" s="77"/>
      <c r="AD29" s="85">
        <f>SUM(AD16:AD27)</f>
        <v>-6117827703</v>
      </c>
      <c r="AE29" s="77"/>
      <c r="AF29" s="85">
        <f>SUM(AF16:AF27)</f>
        <v>10166494154</v>
      </c>
      <c r="AG29" s="77"/>
      <c r="AH29" s="85">
        <f>SUM(AH16:AH27)</f>
        <v>31047125825</v>
      </c>
      <c r="AI29" s="77"/>
      <c r="AJ29" s="85">
        <f>SUM(AJ16:AJ27)</f>
        <v>87833735278</v>
      </c>
      <c r="AK29" s="77"/>
      <c r="AL29" s="85">
        <f>SUM(AL16:AL27)</f>
        <v>11303095267</v>
      </c>
      <c r="AM29" s="77"/>
      <c r="AN29" s="85">
        <f>SUM(AN16:AN27)</f>
        <v>99136830545</v>
      </c>
    </row>
    <row r="30" spans="1:40" ht="16.5" customHeight="1" thickTop="1" x14ac:dyDescent="0.5">
      <c r="A30" s="56"/>
      <c r="B30" s="56"/>
      <c r="C30" s="56"/>
      <c r="D30" s="76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</row>
    <row r="31" spans="1:40" ht="16.5" customHeight="1" x14ac:dyDescent="0.5">
      <c r="A31" s="56"/>
      <c r="B31" s="56"/>
      <c r="C31" s="56"/>
      <c r="D31" s="76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</row>
    <row r="32" spans="1:40" ht="16.5" customHeight="1" x14ac:dyDescent="0.5">
      <c r="A32" s="56"/>
      <c r="B32" s="56"/>
      <c r="C32" s="56"/>
      <c r="D32" s="76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</row>
    <row r="33" spans="1:40" ht="16.5" customHeight="1" x14ac:dyDescent="0.5">
      <c r="A33" s="56"/>
      <c r="B33" s="56"/>
      <c r="C33" s="56"/>
      <c r="D33" s="76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</row>
    <row r="34" spans="1:40" ht="16.5" customHeight="1" x14ac:dyDescent="0.5">
      <c r="A34" s="56"/>
      <c r="B34" s="56"/>
      <c r="C34" s="56"/>
      <c r="D34" s="76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</row>
    <row r="35" spans="1:40" ht="16.5" customHeight="1" x14ac:dyDescent="0.5">
      <c r="A35" s="56"/>
      <c r="B35" s="56"/>
      <c r="C35" s="56"/>
      <c r="D35" s="76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</row>
    <row r="36" spans="1:40" ht="16.5" customHeight="1" x14ac:dyDescent="0.5">
      <c r="A36" s="56"/>
      <c r="B36" s="56"/>
      <c r="C36" s="56"/>
      <c r="D36" s="76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</row>
    <row r="37" spans="1:40" ht="16.5" customHeight="1" x14ac:dyDescent="0.5">
      <c r="A37" s="56"/>
      <c r="B37" s="56"/>
      <c r="C37" s="56"/>
      <c r="D37" s="76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</row>
    <row r="38" spans="1:40" ht="16.5" customHeight="1" x14ac:dyDescent="0.5">
      <c r="A38" s="56"/>
      <c r="B38" s="56"/>
      <c r="C38" s="56"/>
      <c r="D38" s="76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</row>
    <row r="39" spans="1:40" ht="16.5" customHeight="1" x14ac:dyDescent="0.5">
      <c r="A39" s="56"/>
      <c r="B39" s="56"/>
      <c r="C39" s="56"/>
      <c r="D39" s="76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</row>
    <row r="40" spans="1:40" ht="16.5" customHeight="1" x14ac:dyDescent="0.5">
      <c r="A40" s="56"/>
      <c r="B40" s="56"/>
      <c r="C40" s="56"/>
      <c r="D40" s="76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</row>
    <row r="41" spans="1:40" ht="16.5" customHeight="1" x14ac:dyDescent="0.5">
      <c r="A41" s="56"/>
      <c r="B41" s="56"/>
      <c r="C41" s="56"/>
      <c r="D41" s="76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</row>
    <row r="42" spans="1:40" ht="16.5" customHeight="1" x14ac:dyDescent="0.5">
      <c r="A42" s="56"/>
      <c r="B42" s="56"/>
      <c r="C42" s="56"/>
      <c r="D42" s="76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</row>
    <row r="43" spans="1:40" ht="16.5" customHeight="1" x14ac:dyDescent="0.5">
      <c r="A43" s="56"/>
      <c r="B43" s="56"/>
      <c r="C43" s="56"/>
      <c r="D43" s="76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</row>
    <row r="44" spans="1:40" ht="16.5" customHeight="1" x14ac:dyDescent="0.5">
      <c r="A44" s="56"/>
      <c r="B44" s="56"/>
      <c r="C44" s="56"/>
      <c r="D44" s="76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</row>
    <row r="45" spans="1:40" ht="16.5" customHeight="1" x14ac:dyDescent="0.5">
      <c r="A45" s="56"/>
      <c r="B45" s="56"/>
      <c r="C45" s="56"/>
      <c r="D45" s="76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</row>
    <row r="46" spans="1:40" ht="16.5" customHeight="1" x14ac:dyDescent="0.5">
      <c r="A46" s="56"/>
      <c r="B46" s="56"/>
      <c r="C46" s="56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</row>
    <row r="47" spans="1:40" ht="16.5" customHeight="1" x14ac:dyDescent="0.5">
      <c r="A47" s="56"/>
      <c r="B47" s="56"/>
      <c r="C47" s="56"/>
      <c r="D47" s="76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</row>
    <row r="48" spans="1:40" ht="16.5" customHeight="1" x14ac:dyDescent="0.5">
      <c r="A48" s="56"/>
      <c r="B48" s="56"/>
      <c r="C48" s="56"/>
      <c r="D48" s="76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</row>
    <row r="49" spans="1:40" ht="16.5" customHeight="1" x14ac:dyDescent="0.5">
      <c r="A49" s="56"/>
      <c r="B49" s="56"/>
      <c r="C49" s="56"/>
      <c r="D49" s="76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</row>
    <row r="50" spans="1:40" ht="16.5" customHeight="1" x14ac:dyDescent="0.5">
      <c r="A50" s="56"/>
      <c r="B50" s="56"/>
      <c r="C50" s="56"/>
      <c r="D50" s="76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</row>
    <row r="51" spans="1:40" ht="16.5" customHeight="1" x14ac:dyDescent="0.5">
      <c r="A51" s="56"/>
      <c r="B51" s="56"/>
      <c r="C51" s="56"/>
      <c r="D51" s="76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</row>
    <row r="52" spans="1:40" ht="16.5" customHeight="1" x14ac:dyDescent="0.5">
      <c r="A52" s="56"/>
      <c r="B52" s="56"/>
      <c r="C52" s="56"/>
      <c r="D52" s="76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</row>
    <row r="53" spans="1:40" ht="16.5" customHeight="1" x14ac:dyDescent="0.5">
      <c r="A53" s="56"/>
      <c r="B53" s="56"/>
      <c r="C53" s="56"/>
      <c r="D53" s="76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</row>
    <row r="54" spans="1:40" ht="16.5" customHeight="1" x14ac:dyDescent="0.5">
      <c r="A54" s="56"/>
      <c r="B54" s="56"/>
      <c r="C54" s="56"/>
      <c r="D54" s="76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</row>
    <row r="55" spans="1:40" ht="16.5" customHeight="1" x14ac:dyDescent="0.5">
      <c r="A55" s="56"/>
      <c r="B55" s="56"/>
      <c r="C55" s="56"/>
      <c r="D55" s="76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</row>
    <row r="56" spans="1:40" ht="16.5" customHeight="1" x14ac:dyDescent="0.5">
      <c r="A56" s="56"/>
      <c r="B56" s="56"/>
      <c r="C56" s="56"/>
      <c r="D56" s="76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</row>
    <row r="57" spans="1:40" ht="16.5" customHeight="1" x14ac:dyDescent="0.5">
      <c r="A57" s="56"/>
      <c r="B57" s="56"/>
      <c r="C57" s="56"/>
      <c r="D57" s="76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</row>
    <row r="58" spans="1:40" ht="9" customHeight="1" x14ac:dyDescent="0.5">
      <c r="A58" s="56"/>
      <c r="B58" s="56"/>
      <c r="C58" s="56"/>
      <c r="D58" s="76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</row>
    <row r="59" spans="1:40" ht="22.35" customHeight="1" x14ac:dyDescent="0.5">
      <c r="A59" s="202" t="str">
        <f>'6-8'!A52</f>
        <v>The notes to the consolidated and separate financial statements are an integral part of the financial statements.</v>
      </c>
      <c r="B59" s="202"/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  <c r="AD59" s="202"/>
      <c r="AE59" s="202"/>
      <c r="AF59" s="202"/>
      <c r="AG59" s="202"/>
      <c r="AH59" s="202"/>
      <c r="AI59" s="202"/>
      <c r="AJ59" s="202"/>
      <c r="AK59" s="202"/>
      <c r="AL59" s="202"/>
      <c r="AM59" s="202"/>
      <c r="AN59" s="202"/>
    </row>
  </sheetData>
  <mergeCells count="5">
    <mergeCell ref="F6:AN6"/>
    <mergeCell ref="F7:AJ7"/>
    <mergeCell ref="P8:AF8"/>
    <mergeCell ref="V9:AD9"/>
    <mergeCell ref="A59:AN59"/>
  </mergeCells>
  <pageMargins left="0.45" right="0.45" top="0.5" bottom="0.6" header="0.49" footer="0.4"/>
  <pageSetup paperSize="9" scale="57" firstPageNumber="11" orientation="landscape" useFirstPageNumber="1" horizontalDpi="1200" verticalDpi="1200" r:id="rId1"/>
  <headerFooter scaleWithDoc="0">
    <oddFooter>&amp;R&amp;13&amp;P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778C9-674C-454F-8DA7-3D14F5F7D1DF}">
  <dimension ref="A1:AT73"/>
  <sheetViews>
    <sheetView tabSelected="1" zoomScale="80" zoomScaleNormal="80" zoomScaleSheetLayoutView="85" workbookViewId="0">
      <selection activeCell="AL30" sqref="AL30"/>
    </sheetView>
  </sheetViews>
  <sheetFormatPr defaultColWidth="18.5703125" defaultRowHeight="16.5" customHeight="1" x14ac:dyDescent="0.5"/>
  <cols>
    <col min="1" max="1" width="1.7109375" style="55" customWidth="1"/>
    <col min="2" max="2" width="15.42578125" style="55" customWidth="1"/>
    <col min="3" max="3" width="15.28515625" style="55" customWidth="1"/>
    <col min="4" max="4" width="4.85546875" style="55" customWidth="1"/>
    <col min="5" max="5" width="0.42578125" style="55" customWidth="1"/>
    <col min="6" max="6" width="12.42578125" style="86" bestFit="1" customWidth="1"/>
    <col min="7" max="7" width="0.42578125" style="86" customWidth="1"/>
    <col min="8" max="8" width="12.5703125" style="86" customWidth="1"/>
    <col min="9" max="9" width="0.42578125" style="86" customWidth="1"/>
    <col min="10" max="10" width="10.85546875" style="86" bestFit="1" customWidth="1"/>
    <col min="11" max="11" width="0.42578125" style="86" customWidth="1"/>
    <col min="12" max="12" width="10.85546875" style="86" bestFit="1" customWidth="1"/>
    <col min="13" max="13" width="0.42578125" style="86" customWidth="1"/>
    <col min="14" max="14" width="12" style="86" bestFit="1" customWidth="1"/>
    <col min="15" max="15" width="0.42578125" style="86" customWidth="1"/>
    <col min="16" max="16" width="13.42578125" style="86" bestFit="1" customWidth="1"/>
    <col min="17" max="17" width="0.42578125" style="86" customWidth="1"/>
    <col min="18" max="18" width="11.7109375" style="86" bestFit="1" customWidth="1"/>
    <col min="19" max="19" width="0.42578125" style="86" customWidth="1"/>
    <col min="20" max="20" width="12" style="67" bestFit="1" customWidth="1"/>
    <col min="21" max="21" width="0.42578125" style="86" customWidth="1"/>
    <col min="22" max="22" width="13" style="67" customWidth="1"/>
    <col min="23" max="23" width="0.42578125" style="86" customWidth="1"/>
    <col min="24" max="24" width="12.42578125" style="86" bestFit="1" customWidth="1"/>
    <col min="25" max="25" width="0.42578125" style="86" customWidth="1"/>
    <col min="26" max="26" width="15.85546875" style="86" bestFit="1" customWidth="1"/>
    <col min="27" max="27" width="0.42578125" style="86" customWidth="1"/>
    <col min="28" max="28" width="12.5703125" style="86" bestFit="1" customWidth="1"/>
    <col min="29" max="29" width="0.42578125" style="86" customWidth="1"/>
    <col min="30" max="30" width="14.42578125" style="86" customWidth="1"/>
    <col min="31" max="31" width="0.42578125" style="86" customWidth="1"/>
    <col min="32" max="32" width="11" style="86" customWidth="1"/>
    <col min="33" max="33" width="0.42578125" style="86" customWidth="1"/>
    <col min="34" max="34" width="12" style="86" bestFit="1" customWidth="1"/>
    <col min="35" max="35" width="0.42578125" style="86" customWidth="1"/>
    <col min="36" max="36" width="13.5703125" style="86" bestFit="1" customWidth="1"/>
    <col min="37" max="37" width="0.42578125" style="86" customWidth="1"/>
    <col min="38" max="38" width="12.7109375" style="67" customWidth="1"/>
    <col min="39" max="39" width="0.42578125" style="86" customWidth="1"/>
    <col min="40" max="40" width="12.5703125" style="67" bestFit="1" customWidth="1"/>
    <col min="41" max="41" width="0.42578125" style="67" customWidth="1"/>
    <col min="42" max="42" width="13.140625" style="67" customWidth="1"/>
    <col min="43" max="43" width="0.42578125" style="67" customWidth="1"/>
    <col min="44" max="44" width="12.7109375" style="67" bestFit="1" customWidth="1"/>
    <col min="45" max="45" width="0.42578125" style="67" customWidth="1"/>
    <col min="46" max="46" width="14.42578125" style="67" bestFit="1" customWidth="1"/>
    <col min="47" max="16384" width="18.5703125" style="55"/>
  </cols>
  <sheetData>
    <row r="1" spans="1:46" ht="16.5" customHeight="1" x14ac:dyDescent="0.5">
      <c r="A1" s="51" t="s">
        <v>0</v>
      </c>
      <c r="B1" s="52"/>
      <c r="C1" s="52"/>
      <c r="D1" s="52"/>
      <c r="E1" s="52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4"/>
      <c r="U1" s="53"/>
      <c r="V1" s="54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4"/>
      <c r="AM1" s="53"/>
      <c r="AN1" s="54"/>
      <c r="AO1" s="54"/>
      <c r="AP1" s="54"/>
      <c r="AQ1" s="54"/>
      <c r="AR1" s="54"/>
      <c r="AS1" s="54"/>
      <c r="AT1" s="54"/>
    </row>
    <row r="2" spans="1:46" ht="16.5" customHeight="1" x14ac:dyDescent="0.5">
      <c r="A2" s="56" t="s">
        <v>143</v>
      </c>
      <c r="B2" s="56"/>
      <c r="C2" s="56"/>
      <c r="D2" s="57"/>
      <c r="E2" s="57"/>
      <c r="F2" s="58"/>
      <c r="G2" s="58"/>
      <c r="H2" s="58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4"/>
      <c r="U2" s="53"/>
      <c r="V2" s="54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4"/>
      <c r="AM2" s="53"/>
      <c r="AN2" s="54"/>
      <c r="AO2" s="54"/>
      <c r="AP2" s="54"/>
      <c r="AQ2" s="54"/>
      <c r="AR2" s="54"/>
      <c r="AS2" s="54"/>
      <c r="AT2" s="54"/>
    </row>
    <row r="3" spans="1:46" ht="16.5" customHeight="1" x14ac:dyDescent="0.5">
      <c r="A3" s="59" t="str">
        <f>'9-10'!A3</f>
        <v>For the year ended 31 December 2025</v>
      </c>
      <c r="B3" s="59"/>
      <c r="C3" s="59"/>
      <c r="D3" s="60"/>
      <c r="E3" s="60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2"/>
      <c r="U3" s="61"/>
      <c r="V3" s="62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2"/>
      <c r="AM3" s="61"/>
      <c r="AN3" s="62"/>
      <c r="AO3" s="62"/>
      <c r="AP3" s="62"/>
      <c r="AQ3" s="62"/>
      <c r="AR3" s="62"/>
      <c r="AS3" s="62"/>
      <c r="AT3" s="62"/>
    </row>
    <row r="4" spans="1:46" ht="16.5" customHeight="1" x14ac:dyDescent="0.5">
      <c r="A4" s="63"/>
      <c r="B4" s="63"/>
      <c r="C4" s="63"/>
      <c r="D4" s="64"/>
      <c r="E4" s="64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6"/>
      <c r="U4" s="65"/>
      <c r="V4" s="66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6"/>
      <c r="AM4" s="65"/>
      <c r="AN4" s="66"/>
      <c r="AO4" s="66"/>
      <c r="AP4" s="66"/>
      <c r="AQ4" s="66"/>
      <c r="AR4" s="66"/>
      <c r="AS4" s="66"/>
      <c r="AT4" s="66"/>
    </row>
    <row r="5" spans="1:46" ht="16.5" customHeight="1" x14ac:dyDescent="0.5">
      <c r="A5" s="56"/>
      <c r="B5" s="56"/>
      <c r="C5" s="56"/>
      <c r="D5" s="57"/>
      <c r="E5" s="57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U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M5" s="58"/>
    </row>
    <row r="6" spans="1:46" ht="16.5" customHeight="1" x14ac:dyDescent="0.5">
      <c r="A6" s="52"/>
      <c r="B6" s="52"/>
      <c r="C6" s="52"/>
      <c r="D6" s="68"/>
      <c r="E6" s="68"/>
      <c r="F6" s="200" t="s">
        <v>144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</row>
    <row r="7" spans="1:46" ht="16.350000000000001" customHeight="1" x14ac:dyDescent="0.5">
      <c r="A7" s="52"/>
      <c r="B7" s="52"/>
      <c r="C7" s="52"/>
      <c r="D7" s="68"/>
      <c r="E7" s="68"/>
      <c r="F7" s="201" t="s">
        <v>145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69"/>
      <c r="AR7" s="69"/>
      <c r="AS7" s="69"/>
      <c r="AT7" s="69"/>
    </row>
    <row r="8" spans="1:46" ht="16.5" customHeight="1" x14ac:dyDescent="0.5">
      <c r="A8" s="52"/>
      <c r="B8" s="52"/>
      <c r="C8" s="52"/>
      <c r="D8" s="68"/>
      <c r="E8" s="68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201" t="s">
        <v>80</v>
      </c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69"/>
      <c r="AN8" s="69"/>
      <c r="AO8" s="69"/>
      <c r="AP8" s="69"/>
      <c r="AQ8" s="69"/>
      <c r="AR8" s="69"/>
      <c r="AS8" s="69"/>
      <c r="AT8" s="69"/>
    </row>
    <row r="9" spans="1:46" ht="16.5" customHeight="1" x14ac:dyDescent="0.5">
      <c r="A9" s="52"/>
      <c r="B9" s="52"/>
      <c r="C9" s="52"/>
      <c r="D9" s="68"/>
      <c r="E9" s="68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70"/>
      <c r="Y9" s="70"/>
      <c r="Z9" s="200" t="s">
        <v>146</v>
      </c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69"/>
      <c r="AL9" s="69"/>
      <c r="AM9" s="69"/>
      <c r="AN9" s="69"/>
      <c r="AO9" s="69"/>
      <c r="AP9" s="69"/>
      <c r="AQ9" s="69"/>
      <c r="AR9" s="69"/>
      <c r="AS9" s="55"/>
      <c r="AT9" s="55"/>
    </row>
    <row r="10" spans="1:46" s="68" customFormat="1" ht="16.5" customHeight="1" x14ac:dyDescent="0.5">
      <c r="D10" s="71"/>
      <c r="E10" s="71"/>
      <c r="F10" s="69"/>
      <c r="G10" s="69"/>
      <c r="H10" s="69"/>
      <c r="I10" s="69"/>
      <c r="J10" s="69"/>
      <c r="K10" s="69"/>
      <c r="L10" s="54"/>
      <c r="M10" s="58"/>
      <c r="N10" s="58"/>
      <c r="O10" s="58"/>
      <c r="P10" s="69"/>
      <c r="Q10" s="58"/>
      <c r="R10" s="69"/>
      <c r="S10" s="54"/>
      <c r="T10" s="54" t="s">
        <v>147</v>
      </c>
      <c r="U10" s="54"/>
      <c r="V10" s="54"/>
      <c r="W10" s="58"/>
      <c r="X10" s="54"/>
      <c r="Y10" s="54"/>
      <c r="Z10" s="54" t="s">
        <v>148</v>
      </c>
      <c r="AA10" s="54"/>
      <c r="AB10" s="54"/>
      <c r="AC10" s="54"/>
      <c r="AD10" s="54"/>
      <c r="AE10" s="54"/>
      <c r="AF10" s="54"/>
      <c r="AG10" s="54"/>
      <c r="AH10" s="54"/>
      <c r="AI10" s="54"/>
      <c r="AJ10" s="69"/>
      <c r="AK10" s="58"/>
      <c r="AL10" s="69"/>
      <c r="AM10" s="54"/>
      <c r="AN10" s="54"/>
      <c r="AO10" s="54"/>
      <c r="AP10" s="54"/>
      <c r="AQ10" s="54"/>
      <c r="AR10" s="54"/>
    </row>
    <row r="11" spans="1:46" s="68" customFormat="1" ht="16.5" customHeight="1" x14ac:dyDescent="0.5">
      <c r="D11" s="71"/>
      <c r="E11" s="71"/>
      <c r="F11" s="58"/>
      <c r="G11" s="54"/>
      <c r="H11" s="54" t="s">
        <v>149</v>
      </c>
      <c r="I11" s="54"/>
      <c r="J11" s="69"/>
      <c r="K11" s="54"/>
      <c r="L11" s="203" t="s">
        <v>77</v>
      </c>
      <c r="M11" s="203"/>
      <c r="N11" s="203"/>
      <c r="O11" s="203"/>
      <c r="P11" s="203"/>
      <c r="Q11" s="58"/>
      <c r="R11" s="54"/>
      <c r="S11" s="54"/>
      <c r="T11" s="54" t="s">
        <v>150</v>
      </c>
      <c r="U11" s="54"/>
      <c r="V11" s="54" t="s">
        <v>151</v>
      </c>
      <c r="W11" s="58"/>
      <c r="X11" s="54"/>
      <c r="Y11" s="54"/>
      <c r="Z11" s="54" t="s">
        <v>152</v>
      </c>
      <c r="AA11" s="54"/>
      <c r="AB11" s="54"/>
      <c r="AC11" s="54"/>
      <c r="AD11" s="54" t="s">
        <v>210</v>
      </c>
      <c r="AE11" s="54"/>
      <c r="AF11" s="54"/>
      <c r="AG11" s="54"/>
      <c r="AH11" s="54"/>
      <c r="AI11" s="54"/>
      <c r="AJ11" s="54"/>
      <c r="AK11" s="58"/>
      <c r="AL11" s="54" t="s">
        <v>81</v>
      </c>
      <c r="AM11" s="58"/>
      <c r="AN11" s="54"/>
      <c r="AO11" s="54"/>
      <c r="AP11" s="72" t="s">
        <v>81</v>
      </c>
      <c r="AQ11" s="54"/>
      <c r="AR11" s="54"/>
      <c r="AS11" s="54"/>
      <c r="AT11" s="54"/>
    </row>
    <row r="12" spans="1:46" s="68" customFormat="1" ht="16.5" customHeight="1" x14ac:dyDescent="0.5">
      <c r="D12" s="71"/>
      <c r="E12" s="71"/>
      <c r="F12" s="58" t="s">
        <v>153</v>
      </c>
      <c r="G12" s="73"/>
      <c r="H12" s="54" t="s">
        <v>154</v>
      </c>
      <c r="I12" s="54"/>
      <c r="J12" s="54" t="s">
        <v>155</v>
      </c>
      <c r="K12" s="54"/>
      <c r="L12" s="203" t="s">
        <v>316</v>
      </c>
      <c r="M12" s="203"/>
      <c r="N12" s="203"/>
      <c r="O12" s="69"/>
      <c r="P12" s="54"/>
      <c r="Q12" s="69"/>
      <c r="R12" s="54"/>
      <c r="S12" s="54"/>
      <c r="T12" s="54" t="s">
        <v>156</v>
      </c>
      <c r="U12" s="69"/>
      <c r="V12" s="54" t="s">
        <v>157</v>
      </c>
      <c r="W12" s="69"/>
      <c r="X12" s="54" t="s">
        <v>158</v>
      </c>
      <c r="Y12" s="69"/>
      <c r="Z12" s="54" t="s">
        <v>159</v>
      </c>
      <c r="AA12" s="69"/>
      <c r="AB12" s="54" t="s">
        <v>10</v>
      </c>
      <c r="AC12" s="69"/>
      <c r="AD12" s="54" t="s">
        <v>211</v>
      </c>
      <c r="AE12" s="69"/>
      <c r="AF12" s="69"/>
      <c r="AG12" s="69"/>
      <c r="AH12" s="54" t="s">
        <v>160</v>
      </c>
      <c r="AI12" s="69"/>
      <c r="AJ12" s="69"/>
      <c r="AK12" s="69"/>
      <c r="AL12" s="54" t="s">
        <v>161</v>
      </c>
      <c r="AM12" s="69"/>
      <c r="AN12" s="54"/>
      <c r="AO12" s="69"/>
      <c r="AP12" s="54" t="s">
        <v>162</v>
      </c>
      <c r="AQ12" s="69"/>
      <c r="AR12" s="54" t="s">
        <v>163</v>
      </c>
      <c r="AS12" s="54"/>
      <c r="AT12" s="72"/>
    </row>
    <row r="13" spans="1:46" s="68" customFormat="1" ht="16.5" customHeight="1" x14ac:dyDescent="0.5">
      <c r="D13" s="71"/>
      <c r="E13" s="71"/>
      <c r="F13" s="58" t="s">
        <v>164</v>
      </c>
      <c r="G13" s="73"/>
      <c r="H13" s="54" t="s">
        <v>165</v>
      </c>
      <c r="I13" s="54"/>
      <c r="J13" s="54" t="s">
        <v>166</v>
      </c>
      <c r="K13" s="54"/>
      <c r="L13" s="54" t="s">
        <v>167</v>
      </c>
      <c r="M13" s="58"/>
      <c r="N13" s="183"/>
      <c r="O13" s="58"/>
      <c r="P13" s="74"/>
      <c r="Q13" s="58"/>
      <c r="R13" s="54" t="s">
        <v>212</v>
      </c>
      <c r="S13" s="54"/>
      <c r="T13" s="54" t="s">
        <v>169</v>
      </c>
      <c r="U13" s="54"/>
      <c r="V13" s="54" t="s">
        <v>170</v>
      </c>
      <c r="W13" s="58"/>
      <c r="X13" s="58" t="s">
        <v>171</v>
      </c>
      <c r="Y13" s="54"/>
      <c r="Z13" s="54" t="s">
        <v>172</v>
      </c>
      <c r="AA13" s="54"/>
      <c r="AB13" s="54" t="s">
        <v>173</v>
      </c>
      <c r="AC13" s="54"/>
      <c r="AD13" s="54" t="s">
        <v>213</v>
      </c>
      <c r="AE13" s="54"/>
      <c r="AF13" s="58" t="s">
        <v>174</v>
      </c>
      <c r="AG13" s="54"/>
      <c r="AH13" s="54" t="s">
        <v>175</v>
      </c>
      <c r="AI13" s="54"/>
      <c r="AJ13" s="58" t="s">
        <v>176</v>
      </c>
      <c r="AK13" s="58"/>
      <c r="AL13" s="54" t="s">
        <v>177</v>
      </c>
      <c r="AM13" s="58"/>
      <c r="AN13" s="54" t="s">
        <v>178</v>
      </c>
      <c r="AO13" s="54"/>
      <c r="AP13" s="54" t="s">
        <v>179</v>
      </c>
      <c r="AQ13" s="54"/>
      <c r="AR13" s="72" t="s">
        <v>180</v>
      </c>
      <c r="AS13" s="54"/>
      <c r="AT13" s="72" t="s">
        <v>81</v>
      </c>
    </row>
    <row r="14" spans="1:46" s="68" customFormat="1" ht="16.5" customHeight="1" x14ac:dyDescent="0.5">
      <c r="D14" s="147" t="s">
        <v>8</v>
      </c>
      <c r="E14" s="71"/>
      <c r="F14" s="61" t="s">
        <v>181</v>
      </c>
      <c r="G14" s="73"/>
      <c r="H14" s="75" t="s">
        <v>182</v>
      </c>
      <c r="I14" s="54"/>
      <c r="J14" s="62" t="s">
        <v>183</v>
      </c>
      <c r="K14" s="54"/>
      <c r="L14" s="62" t="s">
        <v>184</v>
      </c>
      <c r="M14" s="58"/>
      <c r="N14" s="186" t="s">
        <v>78</v>
      </c>
      <c r="O14" s="58"/>
      <c r="P14" s="62" t="s">
        <v>79</v>
      </c>
      <c r="Q14" s="58"/>
      <c r="R14" s="62" t="s">
        <v>182</v>
      </c>
      <c r="S14" s="54"/>
      <c r="T14" s="62" t="s">
        <v>186</v>
      </c>
      <c r="U14" s="54"/>
      <c r="V14" s="62" t="s">
        <v>187</v>
      </c>
      <c r="W14" s="58"/>
      <c r="X14" s="61" t="s">
        <v>188</v>
      </c>
      <c r="Y14" s="54"/>
      <c r="Z14" s="75" t="s">
        <v>189</v>
      </c>
      <c r="AA14" s="54"/>
      <c r="AB14" s="62" t="s">
        <v>190</v>
      </c>
      <c r="AC14" s="54"/>
      <c r="AD14" s="61" t="s">
        <v>131</v>
      </c>
      <c r="AE14" s="54"/>
      <c r="AF14" s="61" t="s">
        <v>191</v>
      </c>
      <c r="AG14" s="54"/>
      <c r="AH14" s="62" t="s">
        <v>184</v>
      </c>
      <c r="AI14" s="54"/>
      <c r="AJ14" s="61" t="s">
        <v>192</v>
      </c>
      <c r="AK14" s="58"/>
      <c r="AL14" s="62" t="s">
        <v>193</v>
      </c>
      <c r="AM14" s="58"/>
      <c r="AN14" s="62" t="s">
        <v>194</v>
      </c>
      <c r="AO14" s="54"/>
      <c r="AP14" s="62" t="s">
        <v>195</v>
      </c>
      <c r="AQ14" s="54"/>
      <c r="AR14" s="62" t="s">
        <v>196</v>
      </c>
      <c r="AS14" s="54"/>
      <c r="AT14" s="62" t="s">
        <v>197</v>
      </c>
    </row>
    <row r="15" spans="1:46" s="68" customFormat="1" ht="16.5" customHeight="1" x14ac:dyDescent="0.5">
      <c r="E15" s="71"/>
      <c r="F15" s="58"/>
      <c r="G15" s="73"/>
      <c r="H15" s="58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8"/>
      <c r="V15" s="54"/>
      <c r="W15" s="58"/>
      <c r="X15" s="58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8"/>
      <c r="AK15" s="58"/>
      <c r="AL15" s="54"/>
      <c r="AM15" s="58"/>
      <c r="AN15" s="54"/>
      <c r="AO15" s="54"/>
      <c r="AP15" s="54"/>
      <c r="AQ15" s="54"/>
      <c r="AR15" s="54"/>
      <c r="AS15" s="54"/>
      <c r="AT15" s="54"/>
    </row>
    <row r="16" spans="1:46" ht="16.5" customHeight="1" x14ac:dyDescent="0.5">
      <c r="A16" s="56" t="s">
        <v>214</v>
      </c>
      <c r="B16" s="56"/>
      <c r="C16" s="56"/>
      <c r="D16" s="76"/>
      <c r="E16" s="76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</row>
    <row r="17" spans="1:46" ht="16.5" customHeight="1" x14ac:dyDescent="0.5">
      <c r="A17" s="56"/>
      <c r="B17" s="56" t="s">
        <v>215</v>
      </c>
      <c r="C17" s="56"/>
      <c r="D17" s="76"/>
      <c r="E17" s="76"/>
      <c r="F17" s="77">
        <v>5669976977</v>
      </c>
      <c r="G17" s="77"/>
      <c r="H17" s="77">
        <v>36104971666</v>
      </c>
      <c r="I17" s="77"/>
      <c r="J17" s="77">
        <v>104788723</v>
      </c>
      <c r="K17" s="77"/>
      <c r="L17" s="77">
        <v>599792803</v>
      </c>
      <c r="M17" s="77"/>
      <c r="N17" s="77">
        <v>0</v>
      </c>
      <c r="O17" s="77"/>
      <c r="P17" s="77">
        <v>4140585130</v>
      </c>
      <c r="Q17" s="77"/>
      <c r="R17" s="77">
        <v>0</v>
      </c>
      <c r="S17" s="77"/>
      <c r="T17" s="77">
        <v>-755412590</v>
      </c>
      <c r="U17" s="77"/>
      <c r="V17" s="77">
        <v>-2189619013</v>
      </c>
      <c r="W17" s="77"/>
      <c r="X17" s="77">
        <v>267927308</v>
      </c>
      <c r="Y17" s="77"/>
      <c r="Z17" s="77">
        <v>-2212104</v>
      </c>
      <c r="AA17" s="77"/>
      <c r="AB17" s="77">
        <v>19023296100</v>
      </c>
      <c r="AC17" s="77"/>
      <c r="AD17" s="77">
        <v>0</v>
      </c>
      <c r="AE17" s="77"/>
      <c r="AF17" s="77">
        <v>114755265</v>
      </c>
      <c r="AG17" s="77"/>
      <c r="AH17" s="77">
        <v>-174413109</v>
      </c>
      <c r="AI17" s="77"/>
      <c r="AJ17" s="77">
        <v>-6117827703</v>
      </c>
      <c r="AK17" s="77"/>
      <c r="AL17" s="77">
        <f t="shared" ref="AL17:AL18" si="0">SUM(T17:AJ17)</f>
        <v>10166494154</v>
      </c>
      <c r="AM17" s="77"/>
      <c r="AN17" s="77">
        <v>31047125825</v>
      </c>
      <c r="AO17" s="77"/>
      <c r="AP17" s="77">
        <f>SUM(F17:P17,AL17:AN17)</f>
        <v>87833735278</v>
      </c>
      <c r="AQ17" s="77"/>
      <c r="AR17" s="77">
        <v>11303095267</v>
      </c>
      <c r="AS17" s="77"/>
      <c r="AT17" s="77">
        <f>SUM(AP17:AR17)</f>
        <v>99136830545</v>
      </c>
    </row>
    <row r="18" spans="1:46" ht="16.5" customHeight="1" x14ac:dyDescent="0.5">
      <c r="A18" s="81" t="s">
        <v>216</v>
      </c>
      <c r="B18" s="56"/>
      <c r="C18" s="56"/>
      <c r="D18" s="76">
        <v>3</v>
      </c>
      <c r="E18" s="76"/>
      <c r="F18" s="82">
        <v>0</v>
      </c>
      <c r="G18" s="77"/>
      <c r="H18" s="82">
        <v>0</v>
      </c>
      <c r="I18" s="77"/>
      <c r="J18" s="82">
        <v>0</v>
      </c>
      <c r="K18" s="77"/>
      <c r="L18" s="82">
        <v>0</v>
      </c>
      <c r="M18" s="77"/>
      <c r="N18" s="181">
        <v>0</v>
      </c>
      <c r="O18" s="77"/>
      <c r="P18" s="82">
        <v>-409963654</v>
      </c>
      <c r="Q18" s="77"/>
      <c r="R18" s="82">
        <v>0</v>
      </c>
      <c r="S18" s="77"/>
      <c r="T18" s="82">
        <v>0</v>
      </c>
      <c r="U18" s="77"/>
      <c r="V18" s="82">
        <v>0</v>
      </c>
      <c r="W18" s="77"/>
      <c r="X18" s="82">
        <v>0</v>
      </c>
      <c r="Y18" s="77"/>
      <c r="Z18" s="82">
        <v>0</v>
      </c>
      <c r="AA18" s="77"/>
      <c r="AB18" s="82">
        <v>0</v>
      </c>
      <c r="AC18" s="77"/>
      <c r="AD18" s="82">
        <v>0</v>
      </c>
      <c r="AE18" s="77"/>
      <c r="AF18" s="82">
        <v>0</v>
      </c>
      <c r="AG18" s="77"/>
      <c r="AH18" s="82">
        <v>0</v>
      </c>
      <c r="AI18" s="77"/>
      <c r="AJ18" s="82">
        <v>0</v>
      </c>
      <c r="AK18" s="77"/>
      <c r="AL18" s="82">
        <f t="shared" si="0"/>
        <v>0</v>
      </c>
      <c r="AM18" s="77"/>
      <c r="AN18" s="82">
        <v>0</v>
      </c>
      <c r="AO18" s="77"/>
      <c r="AP18" s="82">
        <f>SUM(F18:P18,AL18:AN18)</f>
        <v>-409963654</v>
      </c>
      <c r="AQ18" s="77"/>
      <c r="AR18" s="82">
        <f>ROUND((AP18/95.87%),0)-AP18</f>
        <v>-17660894</v>
      </c>
      <c r="AS18" s="77"/>
      <c r="AT18" s="82">
        <f>SUM(AP18:AR18)</f>
        <v>-427624548</v>
      </c>
    </row>
    <row r="19" spans="1:46" s="68" customFormat="1" ht="16.5" customHeight="1" x14ac:dyDescent="0.5">
      <c r="A19" s="56"/>
      <c r="B19" s="78"/>
      <c r="D19" s="71"/>
      <c r="E19" s="71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80"/>
      <c r="AR19" s="80"/>
      <c r="AS19" s="80"/>
      <c r="AT19" s="80"/>
    </row>
    <row r="20" spans="1:46" ht="16.5" customHeight="1" x14ac:dyDescent="0.5">
      <c r="A20" s="56" t="s">
        <v>217</v>
      </c>
      <c r="B20" s="56"/>
      <c r="C20" s="56"/>
      <c r="D20" s="76"/>
      <c r="E20" s="76"/>
      <c r="F20" s="77">
        <f>SUM(F17:F18)</f>
        <v>5669976977</v>
      </c>
      <c r="G20" s="77"/>
      <c r="H20" s="77">
        <f>SUM(H17:H18)</f>
        <v>36104971666</v>
      </c>
      <c r="I20" s="77"/>
      <c r="J20" s="77">
        <f>SUM(J17:J18)</f>
        <v>104788723</v>
      </c>
      <c r="K20" s="77"/>
      <c r="L20" s="77">
        <f>SUM(L17:L18)</f>
        <v>599792803</v>
      </c>
      <c r="M20" s="77"/>
      <c r="N20" s="77">
        <f>SUM(N17:N18)</f>
        <v>0</v>
      </c>
      <c r="O20" s="77"/>
      <c r="P20" s="77">
        <f>SUM(P17:P18)</f>
        <v>3730621476</v>
      </c>
      <c r="Q20" s="77"/>
      <c r="R20" s="77">
        <f>SUM(R17:R18)</f>
        <v>0</v>
      </c>
      <c r="S20" s="77"/>
      <c r="T20" s="77">
        <f>SUM(T17:T18)</f>
        <v>-755412590</v>
      </c>
      <c r="U20" s="77"/>
      <c r="V20" s="77">
        <f>SUM(V17:V18)</f>
        <v>-2189619013</v>
      </c>
      <c r="W20" s="77"/>
      <c r="X20" s="77">
        <f>SUM(X17:X18)</f>
        <v>267927308</v>
      </c>
      <c r="Y20" s="77"/>
      <c r="Z20" s="77">
        <f>SUM(Z17:Z18)</f>
        <v>-2212104</v>
      </c>
      <c r="AA20" s="77"/>
      <c r="AB20" s="77">
        <f>SUM(AB17:AB18)</f>
        <v>19023296100</v>
      </c>
      <c r="AC20" s="77"/>
      <c r="AD20" s="77">
        <f>SUM(AD17:AD18)</f>
        <v>0</v>
      </c>
      <c r="AE20" s="77"/>
      <c r="AF20" s="77">
        <f>SUM(AF17:AF18)</f>
        <v>114755265</v>
      </c>
      <c r="AG20" s="77"/>
      <c r="AH20" s="77">
        <f>SUM(AH17:AH18)</f>
        <v>-174413109</v>
      </c>
      <c r="AI20" s="77"/>
      <c r="AJ20" s="77">
        <f>SUM(AJ17:AJ18)</f>
        <v>-6117827703</v>
      </c>
      <c r="AK20" s="77"/>
      <c r="AL20" s="77">
        <f>SUM(AL17:AL18)</f>
        <v>10166494154</v>
      </c>
      <c r="AM20" s="77"/>
      <c r="AN20" s="77">
        <f>SUM(AN17:AN18)</f>
        <v>31047125825</v>
      </c>
      <c r="AO20" s="77"/>
      <c r="AP20" s="77">
        <f>SUM(AP17:AP18)</f>
        <v>87423771624</v>
      </c>
      <c r="AQ20" s="77"/>
      <c r="AR20" s="77">
        <f>SUM(AR17:AR18)</f>
        <v>11285434373</v>
      </c>
      <c r="AS20" s="77"/>
      <c r="AT20" s="77">
        <f>SUM(AT17:AT18)</f>
        <v>98709205997</v>
      </c>
    </row>
    <row r="21" spans="1:46" s="68" customFormat="1" ht="6" customHeight="1" x14ac:dyDescent="0.5">
      <c r="A21" s="56"/>
      <c r="B21" s="78"/>
      <c r="D21" s="71"/>
      <c r="E21" s="71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80"/>
      <c r="AR21" s="80"/>
      <c r="AS21" s="80"/>
      <c r="AT21" s="80"/>
    </row>
    <row r="22" spans="1:46" s="68" customFormat="1" ht="16.5" customHeight="1" x14ac:dyDescent="0.5">
      <c r="A22" s="52" t="s">
        <v>199</v>
      </c>
      <c r="B22" s="78"/>
      <c r="D22" s="76"/>
      <c r="E22" s="71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</row>
    <row r="23" spans="1:46" s="68" customFormat="1" ht="16.5" customHeight="1" x14ac:dyDescent="0.5">
      <c r="A23" s="55" t="s">
        <v>309</v>
      </c>
      <c r="B23" s="78"/>
      <c r="D23" s="76"/>
      <c r="E23" s="71"/>
      <c r="F23" s="77">
        <v>0</v>
      </c>
      <c r="G23" s="77"/>
      <c r="H23" s="77">
        <v>0</v>
      </c>
      <c r="I23" s="77"/>
      <c r="J23" s="77">
        <v>0</v>
      </c>
      <c r="K23" s="77"/>
      <c r="L23" s="77">
        <v>0</v>
      </c>
      <c r="M23" s="77"/>
      <c r="N23" s="77">
        <v>0</v>
      </c>
      <c r="O23" s="77"/>
      <c r="P23" s="77">
        <v>0</v>
      </c>
      <c r="Q23" s="77"/>
      <c r="R23" s="77">
        <f>'14'!R17</f>
        <v>0</v>
      </c>
      <c r="S23" s="77"/>
      <c r="T23" s="77">
        <v>0</v>
      </c>
      <c r="U23" s="77"/>
      <c r="V23" s="77">
        <v>0</v>
      </c>
      <c r="W23" s="77"/>
      <c r="X23" s="77">
        <v>0</v>
      </c>
      <c r="Y23" s="77"/>
      <c r="Z23" s="77">
        <v>0</v>
      </c>
      <c r="AA23" s="77"/>
      <c r="AB23" s="77">
        <v>0</v>
      </c>
      <c r="AC23" s="77"/>
      <c r="AD23" s="77">
        <v>0</v>
      </c>
      <c r="AE23" s="77"/>
      <c r="AF23" s="77">
        <v>0</v>
      </c>
      <c r="AG23" s="77"/>
      <c r="AH23" s="77">
        <v>0</v>
      </c>
      <c r="AI23" s="77"/>
      <c r="AJ23" s="77">
        <v>0</v>
      </c>
      <c r="AK23" s="77"/>
      <c r="AL23" s="77">
        <f>SUM(T23:AJ23)</f>
        <v>0</v>
      </c>
      <c r="AM23" s="77"/>
      <c r="AN23" s="77">
        <v>0</v>
      </c>
      <c r="AO23" s="77"/>
      <c r="AP23" s="77">
        <f>SUM(F23:P23,AL23:AN23)</f>
        <v>0</v>
      </c>
      <c r="AQ23" s="77"/>
      <c r="AR23" s="77">
        <v>490000</v>
      </c>
      <c r="AS23" s="77"/>
      <c r="AT23" s="77">
        <f>SUM(AP23:AR23)</f>
        <v>490000</v>
      </c>
    </row>
    <row r="24" spans="1:46" s="68" customFormat="1" ht="16.5" customHeight="1" x14ac:dyDescent="0.5">
      <c r="A24" s="55" t="s">
        <v>310</v>
      </c>
      <c r="B24" s="78"/>
      <c r="D24" s="76"/>
      <c r="E24" s="71"/>
      <c r="F24" s="77">
        <v>0</v>
      </c>
      <c r="G24" s="77"/>
      <c r="H24" s="77">
        <v>0</v>
      </c>
      <c r="I24" s="77"/>
      <c r="J24" s="77">
        <v>0</v>
      </c>
      <c r="K24" s="77"/>
      <c r="L24" s="77">
        <v>0</v>
      </c>
      <c r="M24" s="77"/>
      <c r="N24" s="77">
        <v>0</v>
      </c>
      <c r="O24" s="77"/>
      <c r="P24" s="77">
        <v>0</v>
      </c>
      <c r="Q24" s="77"/>
      <c r="R24" s="77">
        <v>0</v>
      </c>
      <c r="S24" s="77"/>
      <c r="T24" s="77">
        <v>0</v>
      </c>
      <c r="U24" s="77"/>
      <c r="V24" s="77">
        <v>0</v>
      </c>
      <c r="W24" s="77"/>
      <c r="X24" s="77">
        <v>0</v>
      </c>
      <c r="Y24" s="77"/>
      <c r="Z24" s="77">
        <v>0</v>
      </c>
      <c r="AA24" s="77"/>
      <c r="AB24" s="77">
        <v>0</v>
      </c>
      <c r="AC24" s="77"/>
      <c r="AD24" s="77">
        <v>0</v>
      </c>
      <c r="AE24" s="77"/>
      <c r="AF24" s="77">
        <v>0</v>
      </c>
      <c r="AG24" s="77"/>
      <c r="AH24" s="77">
        <v>0</v>
      </c>
      <c r="AI24" s="77"/>
      <c r="AJ24" s="77">
        <v>0</v>
      </c>
      <c r="AK24" s="77"/>
      <c r="AL24" s="77">
        <f>SUM(T24:AJ24)</f>
        <v>0</v>
      </c>
      <c r="AM24" s="77"/>
      <c r="AN24" s="77">
        <v>0</v>
      </c>
      <c r="AO24" s="77"/>
      <c r="AP24" s="77">
        <f>SUM(F24:R24,AL24:AN24)</f>
        <v>0</v>
      </c>
      <c r="AQ24" s="77"/>
      <c r="AR24" s="77">
        <v>-937290000</v>
      </c>
      <c r="AS24" s="77"/>
      <c r="AT24" s="77">
        <f>SUM(AP24:AR24)</f>
        <v>-937290000</v>
      </c>
    </row>
    <row r="25" spans="1:46" s="52" customFormat="1" ht="16.5" customHeight="1" x14ac:dyDescent="0.5">
      <c r="A25" s="55" t="s">
        <v>78</v>
      </c>
      <c r="B25" s="81"/>
      <c r="C25" s="81"/>
      <c r="D25" s="76">
        <v>28</v>
      </c>
      <c r="E25" s="76"/>
      <c r="F25" s="77">
        <v>0</v>
      </c>
      <c r="G25" s="77"/>
      <c r="H25" s="77">
        <v>0</v>
      </c>
      <c r="I25" s="77"/>
      <c r="J25" s="77">
        <v>0</v>
      </c>
      <c r="K25" s="77"/>
      <c r="L25" s="77">
        <v>0</v>
      </c>
      <c r="M25" s="77"/>
      <c r="N25" s="77">
        <v>272665000</v>
      </c>
      <c r="O25" s="77"/>
      <c r="P25" s="77">
        <v>-272665000</v>
      </c>
      <c r="Q25" s="77"/>
      <c r="R25" s="77">
        <v>-272665000</v>
      </c>
      <c r="S25" s="77"/>
      <c r="T25" s="77">
        <v>0</v>
      </c>
      <c r="U25" s="77"/>
      <c r="V25" s="77">
        <v>0</v>
      </c>
      <c r="W25" s="77"/>
      <c r="X25" s="77">
        <v>0</v>
      </c>
      <c r="Y25" s="77"/>
      <c r="Z25" s="77">
        <v>0</v>
      </c>
      <c r="AA25" s="77"/>
      <c r="AB25" s="77">
        <v>0</v>
      </c>
      <c r="AC25" s="77"/>
      <c r="AD25" s="77">
        <v>0</v>
      </c>
      <c r="AE25" s="77"/>
      <c r="AF25" s="77">
        <v>0</v>
      </c>
      <c r="AG25" s="77"/>
      <c r="AH25" s="77">
        <v>0</v>
      </c>
      <c r="AI25" s="77"/>
      <c r="AJ25" s="77">
        <v>0</v>
      </c>
      <c r="AK25" s="77"/>
      <c r="AL25" s="77">
        <f>SUM(T25:AJ25)</f>
        <v>0</v>
      </c>
      <c r="AM25" s="77"/>
      <c r="AN25" s="77">
        <v>0</v>
      </c>
      <c r="AO25" s="77"/>
      <c r="AP25" s="77">
        <f>SUM(F25:R25,AL25:AN25)</f>
        <v>-272665000</v>
      </c>
      <c r="AQ25" s="77"/>
      <c r="AR25" s="77">
        <v>0</v>
      </c>
      <c r="AS25" s="77"/>
      <c r="AT25" s="77">
        <f>SUM(AP25:AR25)</f>
        <v>-272665000</v>
      </c>
    </row>
    <row r="26" spans="1:46" s="52" customFormat="1" ht="16.5" customHeight="1" x14ac:dyDescent="0.5">
      <c r="A26" s="55" t="s">
        <v>218</v>
      </c>
      <c r="B26" s="81"/>
      <c r="C26" s="81"/>
      <c r="D26" s="76"/>
      <c r="E26" s="76"/>
      <c r="F26" s="77">
        <v>0</v>
      </c>
      <c r="G26" s="77"/>
      <c r="H26" s="77">
        <v>0</v>
      </c>
      <c r="I26" s="77"/>
      <c r="J26" s="77">
        <v>0</v>
      </c>
      <c r="K26" s="77"/>
      <c r="L26" s="77">
        <v>0</v>
      </c>
      <c r="M26" s="77"/>
      <c r="N26" s="77">
        <v>0</v>
      </c>
      <c r="O26" s="77"/>
      <c r="P26" s="77">
        <f>-ROUND(V26*99.73%,0)</f>
        <v>-6228911</v>
      </c>
      <c r="Q26" s="77"/>
      <c r="R26" s="77">
        <v>0</v>
      </c>
      <c r="S26" s="77"/>
      <c r="T26" s="77">
        <v>0</v>
      </c>
      <c r="U26" s="77"/>
      <c r="V26" s="77">
        <v>6245775</v>
      </c>
      <c r="W26" s="77"/>
      <c r="X26" s="77">
        <v>0</v>
      </c>
      <c r="Y26" s="77"/>
      <c r="Z26" s="77">
        <v>0</v>
      </c>
      <c r="AA26" s="77"/>
      <c r="AB26" s="77">
        <v>0</v>
      </c>
      <c r="AC26" s="77"/>
      <c r="AD26" s="77">
        <v>0</v>
      </c>
      <c r="AE26" s="77"/>
      <c r="AF26" s="77">
        <v>0</v>
      </c>
      <c r="AG26" s="77"/>
      <c r="AH26" s="77">
        <v>0</v>
      </c>
      <c r="AI26" s="77"/>
      <c r="AJ26" s="77">
        <v>0</v>
      </c>
      <c r="AK26" s="77"/>
      <c r="AL26" s="77">
        <f>SUM(T26:AJ26)</f>
        <v>6245775</v>
      </c>
      <c r="AM26" s="77"/>
      <c r="AN26" s="77">
        <v>0</v>
      </c>
      <c r="AO26" s="77"/>
      <c r="AP26" s="77">
        <f>SUM(F26:P26,AL26:AN26)</f>
        <v>16864</v>
      </c>
      <c r="AQ26" s="77"/>
      <c r="AR26" s="77">
        <v>207909085</v>
      </c>
      <c r="AS26" s="77"/>
      <c r="AT26" s="77">
        <f>SUM(AP26:AR26)</f>
        <v>207925949</v>
      </c>
    </row>
    <row r="27" spans="1:46" s="52" customFormat="1" ht="16.5" customHeight="1" x14ac:dyDescent="0.5">
      <c r="A27" s="55" t="s">
        <v>204</v>
      </c>
      <c r="B27" s="81"/>
      <c r="C27" s="81"/>
      <c r="D27" s="76"/>
      <c r="E27" s="76"/>
      <c r="F27" s="77">
        <v>0</v>
      </c>
      <c r="G27" s="77"/>
      <c r="H27" s="77">
        <v>0</v>
      </c>
      <c r="I27" s="77"/>
      <c r="J27" s="77">
        <v>0</v>
      </c>
      <c r="K27" s="77"/>
      <c r="L27" s="77">
        <v>0</v>
      </c>
      <c r="M27" s="77"/>
      <c r="N27" s="77">
        <v>0</v>
      </c>
      <c r="O27" s="77"/>
      <c r="P27" s="77">
        <v>55174916</v>
      </c>
      <c r="Q27" s="77"/>
      <c r="R27" s="77">
        <v>0</v>
      </c>
      <c r="S27" s="77"/>
      <c r="T27" s="77">
        <v>0</v>
      </c>
      <c r="U27" s="77"/>
      <c r="V27" s="77">
        <v>0</v>
      </c>
      <c r="W27" s="77"/>
      <c r="X27" s="77">
        <v>0</v>
      </c>
      <c r="Y27" s="77"/>
      <c r="Z27" s="77">
        <v>0</v>
      </c>
      <c r="AA27" s="77"/>
      <c r="AB27" s="77">
        <v>-55174916</v>
      </c>
      <c r="AC27" s="77"/>
      <c r="AD27" s="77">
        <v>0</v>
      </c>
      <c r="AE27" s="77"/>
      <c r="AF27" s="77">
        <v>0</v>
      </c>
      <c r="AG27" s="77"/>
      <c r="AH27" s="77">
        <v>0</v>
      </c>
      <c r="AI27" s="77"/>
      <c r="AJ27" s="77">
        <v>0</v>
      </c>
      <c r="AK27" s="77"/>
      <c r="AL27" s="77">
        <f>SUM(T27:AJ27)</f>
        <v>-55174916</v>
      </c>
      <c r="AM27" s="77"/>
      <c r="AN27" s="77">
        <v>0</v>
      </c>
      <c r="AO27" s="77"/>
      <c r="AP27" s="77">
        <f>SUM(F27:P27,AL27:AN27)</f>
        <v>0</v>
      </c>
      <c r="AQ27" s="77"/>
      <c r="AR27" s="77">
        <v>0</v>
      </c>
      <c r="AS27" s="77"/>
      <c r="AT27" s="77">
        <f>SUM(AP27:AR27)</f>
        <v>0</v>
      </c>
    </row>
    <row r="28" spans="1:46" ht="16.5" customHeight="1" x14ac:dyDescent="0.5">
      <c r="A28" s="81" t="s">
        <v>201</v>
      </c>
      <c r="B28" s="81"/>
      <c r="C28" s="56"/>
      <c r="D28" s="76"/>
      <c r="E28" s="76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</row>
    <row r="29" spans="1:46" s="52" customFormat="1" ht="16.5" customHeight="1" x14ac:dyDescent="0.5">
      <c r="A29" s="55"/>
      <c r="B29" s="81" t="s">
        <v>202</v>
      </c>
      <c r="C29" s="81"/>
      <c r="D29" s="76">
        <v>16</v>
      </c>
      <c r="E29" s="76"/>
      <c r="F29" s="77">
        <v>0</v>
      </c>
      <c r="G29" s="77"/>
      <c r="H29" s="77">
        <v>0</v>
      </c>
      <c r="I29" s="77"/>
      <c r="J29" s="77">
        <v>0</v>
      </c>
      <c r="K29" s="77"/>
      <c r="L29" s="77">
        <v>0</v>
      </c>
      <c r="M29" s="77"/>
      <c r="N29" s="77">
        <v>0</v>
      </c>
      <c r="O29" s="77"/>
      <c r="P29" s="77">
        <v>0</v>
      </c>
      <c r="Q29" s="77"/>
      <c r="R29" s="77">
        <v>0</v>
      </c>
      <c r="S29" s="77"/>
      <c r="T29" s="77">
        <v>0</v>
      </c>
      <c r="U29" s="77"/>
      <c r="V29" s="77">
        <v>-324736187</v>
      </c>
      <c r="W29" s="77"/>
      <c r="X29" s="77">
        <v>0</v>
      </c>
      <c r="Y29" s="77"/>
      <c r="Z29" s="77">
        <v>0</v>
      </c>
      <c r="AA29" s="77"/>
      <c r="AB29" s="77">
        <v>0</v>
      </c>
      <c r="AC29" s="77"/>
      <c r="AD29" s="77">
        <v>0</v>
      </c>
      <c r="AE29" s="77"/>
      <c r="AF29" s="77">
        <v>0</v>
      </c>
      <c r="AG29" s="77"/>
      <c r="AH29" s="77">
        <v>0</v>
      </c>
      <c r="AI29" s="77"/>
      <c r="AJ29" s="77">
        <v>0</v>
      </c>
      <c r="AK29" s="77"/>
      <c r="AL29" s="77">
        <f>SUM(T29:AJ29)</f>
        <v>-324736187</v>
      </c>
      <c r="AM29" s="77"/>
      <c r="AN29" s="77">
        <v>0</v>
      </c>
      <c r="AO29" s="77"/>
      <c r="AP29" s="77">
        <f>SUM(F29:P29,AL29:AN29)</f>
        <v>-324736187</v>
      </c>
      <c r="AQ29" s="77"/>
      <c r="AR29" s="77">
        <v>-3535926181</v>
      </c>
      <c r="AS29" s="77"/>
      <c r="AT29" s="77">
        <f>SUM(AP29:AR29)</f>
        <v>-3860662368</v>
      </c>
    </row>
    <row r="30" spans="1:46" s="52" customFormat="1" ht="16.5" customHeight="1" x14ac:dyDescent="0.5">
      <c r="A30" s="81" t="s">
        <v>205</v>
      </c>
      <c r="B30" s="81"/>
      <c r="C30" s="81"/>
      <c r="D30" s="76">
        <v>35</v>
      </c>
      <c r="E30" s="76"/>
      <c r="F30" s="77">
        <v>0</v>
      </c>
      <c r="G30" s="77"/>
      <c r="H30" s="77">
        <v>0</v>
      </c>
      <c r="I30" s="77"/>
      <c r="J30" s="77">
        <v>0</v>
      </c>
      <c r="K30" s="77"/>
      <c r="L30" s="77">
        <v>0</v>
      </c>
      <c r="M30" s="77"/>
      <c r="N30" s="77">
        <v>0</v>
      </c>
      <c r="O30" s="77"/>
      <c r="P30" s="77">
        <f>'14'!N19</f>
        <v>-3685268072</v>
      </c>
      <c r="Q30" s="77"/>
      <c r="R30" s="77">
        <v>0</v>
      </c>
      <c r="S30" s="77"/>
      <c r="T30" s="77">
        <v>0</v>
      </c>
      <c r="U30" s="77"/>
      <c r="V30" s="77">
        <v>0</v>
      </c>
      <c r="W30" s="77"/>
      <c r="X30" s="77">
        <v>0</v>
      </c>
      <c r="Y30" s="77"/>
      <c r="Z30" s="77">
        <v>0</v>
      </c>
      <c r="AA30" s="77"/>
      <c r="AB30" s="77">
        <v>0</v>
      </c>
      <c r="AC30" s="77"/>
      <c r="AD30" s="77">
        <v>0</v>
      </c>
      <c r="AE30" s="77"/>
      <c r="AF30" s="77">
        <v>0</v>
      </c>
      <c r="AG30" s="77"/>
      <c r="AH30" s="77">
        <v>0</v>
      </c>
      <c r="AI30" s="77"/>
      <c r="AJ30" s="77">
        <v>0</v>
      </c>
      <c r="AK30" s="77"/>
      <c r="AL30" s="77">
        <v>0</v>
      </c>
      <c r="AM30" s="77"/>
      <c r="AN30" s="77">
        <v>0</v>
      </c>
      <c r="AO30" s="77"/>
      <c r="AP30" s="77">
        <f>SUM(F30:P30,AL30:AN30)</f>
        <v>-3685268072</v>
      </c>
      <c r="AQ30" s="77"/>
      <c r="AR30" s="77">
        <v>-98856026</v>
      </c>
      <c r="AS30" s="77"/>
      <c r="AT30" s="77">
        <f t="shared" ref="AT30:AT31" si="1">SUM(AP30:AR30)</f>
        <v>-3784124098</v>
      </c>
    </row>
    <row r="31" spans="1:46" ht="16.5" customHeight="1" x14ac:dyDescent="0.5">
      <c r="A31" s="81" t="s">
        <v>206</v>
      </c>
      <c r="B31" s="81"/>
      <c r="C31" s="81"/>
      <c r="D31" s="76">
        <v>36</v>
      </c>
      <c r="E31" s="76"/>
      <c r="F31" s="77">
        <v>0</v>
      </c>
      <c r="G31" s="77"/>
      <c r="H31" s="77">
        <v>0</v>
      </c>
      <c r="I31" s="77"/>
      <c r="J31" s="77">
        <v>0</v>
      </c>
      <c r="K31" s="77"/>
      <c r="L31" s="77">
        <v>0</v>
      </c>
      <c r="M31" s="77"/>
      <c r="N31" s="77">
        <v>0</v>
      </c>
      <c r="O31" s="77"/>
      <c r="P31" s="77">
        <f>'14'!N20</f>
        <v>-1704923546</v>
      </c>
      <c r="Q31" s="77"/>
      <c r="R31" s="77">
        <v>0</v>
      </c>
      <c r="S31" s="77"/>
      <c r="T31" s="77">
        <v>0</v>
      </c>
      <c r="U31" s="77"/>
      <c r="V31" s="77">
        <v>0</v>
      </c>
      <c r="W31" s="77"/>
      <c r="X31" s="77">
        <v>0</v>
      </c>
      <c r="Y31" s="77"/>
      <c r="Z31" s="77">
        <v>0</v>
      </c>
      <c r="AA31" s="77"/>
      <c r="AB31" s="77">
        <v>0</v>
      </c>
      <c r="AC31" s="77"/>
      <c r="AD31" s="77">
        <v>0</v>
      </c>
      <c r="AE31" s="77"/>
      <c r="AF31" s="77">
        <v>0</v>
      </c>
      <c r="AG31" s="77"/>
      <c r="AH31" s="77">
        <v>0</v>
      </c>
      <c r="AI31" s="77"/>
      <c r="AJ31" s="77">
        <v>0</v>
      </c>
      <c r="AK31" s="77"/>
      <c r="AL31" s="77">
        <f>SUM(T31:AJ31)</f>
        <v>0</v>
      </c>
      <c r="AM31" s="77"/>
      <c r="AN31" s="77">
        <v>0</v>
      </c>
      <c r="AO31" s="77"/>
      <c r="AP31" s="77">
        <f>SUM(F31:P31,AL31:AN31)</f>
        <v>-1704923546</v>
      </c>
      <c r="AQ31" s="77"/>
      <c r="AR31" s="77">
        <v>0</v>
      </c>
      <c r="AS31" s="77"/>
      <c r="AT31" s="77">
        <f t="shared" si="1"/>
        <v>-1704923546</v>
      </c>
    </row>
    <row r="32" spans="1:46" s="68" customFormat="1" ht="16.5" customHeight="1" x14ac:dyDescent="0.5">
      <c r="A32" s="81" t="s">
        <v>207</v>
      </c>
      <c r="B32" s="81"/>
      <c r="D32" s="76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</row>
    <row r="33" spans="1:46" ht="16.5" customHeight="1" x14ac:dyDescent="0.5">
      <c r="B33" s="81" t="s">
        <v>208</v>
      </c>
      <c r="C33" s="81"/>
      <c r="D33" s="76"/>
      <c r="E33" s="76"/>
      <c r="F33" s="82">
        <v>0</v>
      </c>
      <c r="G33" s="83"/>
      <c r="H33" s="82">
        <v>0</v>
      </c>
      <c r="I33" s="83"/>
      <c r="J33" s="82">
        <v>0</v>
      </c>
      <c r="K33" s="83"/>
      <c r="L33" s="82">
        <v>0</v>
      </c>
      <c r="M33" s="77"/>
      <c r="N33" s="181">
        <v>0</v>
      </c>
      <c r="O33" s="77"/>
      <c r="P33" s="82">
        <v>9009342427</v>
      </c>
      <c r="Q33" s="77"/>
      <c r="R33" s="82">
        <v>0</v>
      </c>
      <c r="S33" s="77"/>
      <c r="T33" s="82">
        <v>0</v>
      </c>
      <c r="U33" s="77"/>
      <c r="V33" s="82">
        <v>0</v>
      </c>
      <c r="W33" s="77"/>
      <c r="X33" s="82">
        <v>0</v>
      </c>
      <c r="Y33" s="77"/>
      <c r="Z33" s="82">
        <v>910500</v>
      </c>
      <c r="AA33" s="77"/>
      <c r="AB33" s="82">
        <v>750205828</v>
      </c>
      <c r="AC33" s="77"/>
      <c r="AD33" s="82">
        <v>15012695</v>
      </c>
      <c r="AE33" s="77"/>
      <c r="AF33" s="82">
        <v>164129003</v>
      </c>
      <c r="AG33" s="77"/>
      <c r="AH33" s="82">
        <v>-211738356</v>
      </c>
      <c r="AI33" s="77"/>
      <c r="AJ33" s="82">
        <v>-1893919442</v>
      </c>
      <c r="AK33" s="77"/>
      <c r="AL33" s="82">
        <f>SUM(T33:AJ33)</f>
        <v>-1175399772</v>
      </c>
      <c r="AM33" s="77"/>
      <c r="AN33" s="82">
        <v>0</v>
      </c>
      <c r="AO33" s="77"/>
      <c r="AP33" s="82">
        <f>SUM(F33:P33,AL33:AN33)</f>
        <v>7833942655</v>
      </c>
      <c r="AQ33" s="77"/>
      <c r="AR33" s="82">
        <v>793757569</v>
      </c>
      <c r="AS33" s="77"/>
      <c r="AT33" s="84">
        <f>SUM(AP33:AR33)</f>
        <v>8627700224</v>
      </c>
    </row>
    <row r="34" spans="1:46" ht="16.5" customHeight="1" x14ac:dyDescent="0.5">
      <c r="A34" s="56"/>
      <c r="B34" s="56"/>
      <c r="C34" s="56"/>
      <c r="D34" s="76"/>
      <c r="E34" s="76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</row>
    <row r="35" spans="1:46" ht="16.5" customHeight="1" thickBot="1" x14ac:dyDescent="0.55000000000000004">
      <c r="A35" s="56" t="s">
        <v>219</v>
      </c>
      <c r="B35" s="56"/>
      <c r="C35" s="56"/>
      <c r="D35" s="76"/>
      <c r="E35" s="76"/>
      <c r="F35" s="85">
        <f>SUM(F20:F33)</f>
        <v>5669976977</v>
      </c>
      <c r="G35" s="77"/>
      <c r="H35" s="85">
        <f>SUM(H20:H33)</f>
        <v>36104971666</v>
      </c>
      <c r="I35" s="77"/>
      <c r="J35" s="85">
        <f>SUM(J20:J33)</f>
        <v>104788723</v>
      </c>
      <c r="K35" s="77"/>
      <c r="L35" s="85">
        <f>SUM(L20:L33)</f>
        <v>599792803</v>
      </c>
      <c r="M35" s="77"/>
      <c r="N35" s="182">
        <f>SUM(N20:N33)</f>
        <v>272665000</v>
      </c>
      <c r="O35" s="77"/>
      <c r="P35" s="85">
        <f>SUM(P20:P33)</f>
        <v>7126053290</v>
      </c>
      <c r="Q35" s="77"/>
      <c r="R35" s="85">
        <f>SUM(R20:R33)</f>
        <v>-272665000</v>
      </c>
      <c r="S35" s="77"/>
      <c r="T35" s="85">
        <f>SUM(T20:T33)</f>
        <v>-755412590</v>
      </c>
      <c r="U35" s="77"/>
      <c r="V35" s="85">
        <f>SUM(V20:V33)</f>
        <v>-2508109425</v>
      </c>
      <c r="W35" s="77"/>
      <c r="X35" s="85">
        <f>SUM(X20:X33)</f>
        <v>267927308</v>
      </c>
      <c r="Y35" s="77"/>
      <c r="Z35" s="85">
        <f>SUM(Z20:Z33)</f>
        <v>-1301604</v>
      </c>
      <c r="AA35" s="77"/>
      <c r="AB35" s="85">
        <f>SUM(AB20:AB33)</f>
        <v>19718327012</v>
      </c>
      <c r="AC35" s="77"/>
      <c r="AD35" s="85">
        <f>SUM(AD20:AD33)</f>
        <v>15012695</v>
      </c>
      <c r="AE35" s="77"/>
      <c r="AF35" s="85">
        <f>SUM(AF20:AF33)</f>
        <v>278884268</v>
      </c>
      <c r="AG35" s="77"/>
      <c r="AH35" s="85">
        <f>SUM(AH20:AH33)</f>
        <v>-386151465</v>
      </c>
      <c r="AI35" s="77"/>
      <c r="AJ35" s="85">
        <f>SUM(AJ20:AJ33)</f>
        <v>-8011747145</v>
      </c>
      <c r="AK35" s="77"/>
      <c r="AL35" s="85">
        <f>SUM(AL20:AL33)</f>
        <v>8617429054</v>
      </c>
      <c r="AM35" s="77"/>
      <c r="AN35" s="85">
        <f>SUM(AN20:AN33)</f>
        <v>31047125825</v>
      </c>
      <c r="AO35" s="77"/>
      <c r="AP35" s="85">
        <f>SUM(AP20:AP33)</f>
        <v>89270138338</v>
      </c>
      <c r="AQ35" s="77"/>
      <c r="AR35" s="85">
        <f>SUM(AR20:AR33)</f>
        <v>7715518820</v>
      </c>
      <c r="AS35" s="77"/>
      <c r="AT35" s="85">
        <f>SUM(AT20:AT33)</f>
        <v>96985657158</v>
      </c>
    </row>
    <row r="36" spans="1:46" ht="16.5" customHeight="1" thickTop="1" x14ac:dyDescent="0.5">
      <c r="A36" s="56"/>
      <c r="B36" s="56"/>
      <c r="C36" s="56"/>
      <c r="D36" s="76"/>
      <c r="E36" s="76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</row>
    <row r="37" spans="1:46" ht="16.5" customHeight="1" x14ac:dyDescent="0.5">
      <c r="A37" s="56"/>
      <c r="B37" s="56"/>
      <c r="C37" s="56"/>
      <c r="D37" s="76"/>
      <c r="E37" s="76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</row>
    <row r="38" spans="1:46" ht="16.5" customHeight="1" x14ac:dyDescent="0.5">
      <c r="A38" s="56"/>
      <c r="B38" s="56"/>
      <c r="C38" s="56"/>
      <c r="D38" s="76"/>
      <c r="E38" s="76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</row>
    <row r="39" spans="1:46" ht="16.5" customHeight="1" x14ac:dyDescent="0.5">
      <c r="A39" s="56"/>
      <c r="B39" s="56"/>
      <c r="C39" s="56"/>
      <c r="D39" s="76"/>
      <c r="E39" s="76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</row>
    <row r="40" spans="1:46" ht="16.5" customHeight="1" x14ac:dyDescent="0.5">
      <c r="A40" s="56"/>
      <c r="B40" s="56"/>
      <c r="C40" s="56"/>
      <c r="D40" s="76"/>
      <c r="E40" s="76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</row>
    <row r="41" spans="1:46" ht="16.5" customHeight="1" x14ac:dyDescent="0.5">
      <c r="A41" s="56"/>
      <c r="B41" s="56"/>
      <c r="C41" s="56"/>
      <c r="D41" s="76"/>
      <c r="E41" s="76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</row>
    <row r="42" spans="1:46" ht="16.5" customHeight="1" x14ac:dyDescent="0.5">
      <c r="A42" s="56"/>
      <c r="B42" s="56"/>
      <c r="C42" s="56"/>
      <c r="D42" s="76"/>
      <c r="E42" s="76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</row>
    <row r="43" spans="1:46" ht="16.5" customHeight="1" x14ac:dyDescent="0.5">
      <c r="A43" s="56"/>
      <c r="B43" s="56"/>
      <c r="C43" s="56"/>
      <c r="D43" s="76"/>
      <c r="E43" s="76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</row>
    <row r="44" spans="1:46" s="189" customFormat="1" ht="16.5" customHeight="1" x14ac:dyDescent="0.5">
      <c r="A44" s="191"/>
      <c r="B44" s="191"/>
      <c r="C44" s="191"/>
      <c r="D44" s="190"/>
      <c r="E44" s="190"/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85"/>
      <c r="AK44" s="185"/>
      <c r="AL44" s="185"/>
      <c r="AM44" s="185"/>
      <c r="AN44" s="185"/>
      <c r="AO44" s="185"/>
      <c r="AP44" s="185"/>
      <c r="AQ44" s="185"/>
      <c r="AR44" s="185"/>
      <c r="AS44" s="185"/>
      <c r="AT44" s="185"/>
    </row>
    <row r="45" spans="1:46" s="189" customFormat="1" ht="16.5" customHeight="1" x14ac:dyDescent="0.5">
      <c r="A45" s="191"/>
      <c r="B45" s="191"/>
      <c r="C45" s="191"/>
      <c r="D45" s="190"/>
      <c r="E45" s="190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  <c r="AM45" s="185"/>
      <c r="AN45" s="185"/>
      <c r="AO45" s="185"/>
      <c r="AP45" s="185"/>
      <c r="AQ45" s="185"/>
      <c r="AR45" s="185"/>
      <c r="AS45" s="185"/>
      <c r="AT45" s="185"/>
    </row>
    <row r="46" spans="1:46" s="189" customFormat="1" ht="16.5" customHeight="1" x14ac:dyDescent="0.5">
      <c r="A46" s="191"/>
      <c r="B46" s="191"/>
      <c r="C46" s="191"/>
      <c r="D46" s="190"/>
      <c r="E46" s="190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  <c r="AK46" s="185"/>
      <c r="AL46" s="185"/>
      <c r="AM46" s="185"/>
      <c r="AN46" s="185"/>
      <c r="AO46" s="185"/>
      <c r="AP46" s="185"/>
      <c r="AQ46" s="185"/>
      <c r="AR46" s="185"/>
      <c r="AS46" s="185"/>
      <c r="AT46" s="185"/>
    </row>
    <row r="47" spans="1:46" ht="16.5" customHeight="1" x14ac:dyDescent="0.5">
      <c r="A47" s="56"/>
      <c r="B47" s="56"/>
      <c r="C47" s="56"/>
      <c r="D47" s="76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</row>
    <row r="48" spans="1:46" ht="16.5" customHeight="1" x14ac:dyDescent="0.5">
      <c r="A48" s="56"/>
      <c r="B48" s="56"/>
      <c r="C48" s="56"/>
      <c r="D48" s="76"/>
      <c r="E48" s="76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</row>
    <row r="49" spans="1:46" ht="16.5" customHeight="1" x14ac:dyDescent="0.5">
      <c r="A49" s="56"/>
      <c r="B49" s="56"/>
      <c r="C49" s="56"/>
      <c r="D49" s="76"/>
      <c r="E49" s="76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</row>
    <row r="50" spans="1:46" ht="16.5" customHeight="1" x14ac:dyDescent="0.5">
      <c r="A50" s="56"/>
      <c r="B50" s="56"/>
      <c r="C50" s="56"/>
      <c r="D50" s="76"/>
      <c r="E50" s="76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</row>
    <row r="51" spans="1:46" ht="16.5" customHeight="1" x14ac:dyDescent="0.5">
      <c r="A51" s="56"/>
      <c r="B51" s="56"/>
      <c r="C51" s="56"/>
      <c r="D51" s="76"/>
      <c r="E51" s="76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</row>
    <row r="52" spans="1:46" ht="16.5" customHeight="1" x14ac:dyDescent="0.5">
      <c r="A52" s="56"/>
      <c r="B52" s="56"/>
      <c r="C52" s="56"/>
      <c r="D52" s="76"/>
      <c r="E52" s="76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</row>
    <row r="53" spans="1:46" ht="16.5" customHeight="1" x14ac:dyDescent="0.5">
      <c r="A53" s="56"/>
      <c r="B53" s="56"/>
      <c r="C53" s="56"/>
      <c r="D53" s="76"/>
      <c r="E53" s="76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</row>
    <row r="54" spans="1:46" ht="16.5" customHeight="1" x14ac:dyDescent="0.5">
      <c r="A54" s="56"/>
      <c r="B54" s="56"/>
      <c r="C54" s="56"/>
      <c r="D54" s="76"/>
      <c r="E54" s="76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</row>
    <row r="55" spans="1:46" ht="16.5" customHeight="1" x14ac:dyDescent="0.5">
      <c r="A55" s="56"/>
      <c r="B55" s="56"/>
      <c r="C55" s="56"/>
      <c r="D55" s="76"/>
      <c r="E55" s="76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</row>
    <row r="56" spans="1:46" ht="16.5" customHeight="1" x14ac:dyDescent="0.5">
      <c r="A56" s="56"/>
      <c r="B56" s="56"/>
      <c r="C56" s="56"/>
      <c r="D56" s="76"/>
      <c r="E56" s="76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</row>
    <row r="57" spans="1:46" ht="16.5" customHeight="1" x14ac:dyDescent="0.5">
      <c r="A57" s="56"/>
      <c r="B57" s="56"/>
      <c r="C57" s="56"/>
      <c r="D57" s="76"/>
      <c r="E57" s="76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</row>
    <row r="58" spans="1:46" ht="16.5" customHeight="1" x14ac:dyDescent="0.5">
      <c r="A58" s="56"/>
      <c r="B58" s="56"/>
      <c r="C58" s="56"/>
      <c r="D58" s="76"/>
      <c r="E58" s="76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</row>
    <row r="59" spans="1:46" ht="16.5" customHeight="1" x14ac:dyDescent="0.5">
      <c r="A59" s="56"/>
      <c r="B59" s="56"/>
      <c r="C59" s="56"/>
      <c r="D59" s="76"/>
      <c r="E59" s="76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</row>
    <row r="60" spans="1:46" ht="16.5" customHeight="1" x14ac:dyDescent="0.5">
      <c r="A60" s="56"/>
      <c r="B60" s="56"/>
      <c r="C60" s="56"/>
      <c r="D60" s="76"/>
      <c r="E60" s="76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</row>
    <row r="61" spans="1:46" ht="16.5" customHeight="1" x14ac:dyDescent="0.5">
      <c r="A61" s="56"/>
      <c r="B61" s="56"/>
      <c r="C61" s="56"/>
      <c r="D61" s="76"/>
      <c r="E61" s="76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</row>
    <row r="62" spans="1:46" ht="16.5" customHeight="1" x14ac:dyDescent="0.5">
      <c r="A62" s="56"/>
      <c r="B62" s="56"/>
      <c r="C62" s="56"/>
      <c r="D62" s="76"/>
      <c r="E62" s="76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</row>
    <row r="63" spans="1:46" ht="16.5" customHeight="1" x14ac:dyDescent="0.5">
      <c r="A63" s="56"/>
      <c r="B63" s="56"/>
      <c r="C63" s="56"/>
      <c r="D63" s="76"/>
      <c r="E63" s="76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77"/>
      <c r="AP63" s="77"/>
      <c r="AQ63" s="77"/>
      <c r="AR63" s="77"/>
      <c r="AS63" s="77"/>
      <c r="AT63" s="77"/>
    </row>
    <row r="64" spans="1:46" ht="16.5" customHeight="1" x14ac:dyDescent="0.5">
      <c r="A64" s="56"/>
      <c r="B64" s="56"/>
      <c r="C64" s="56"/>
      <c r="D64" s="76"/>
      <c r="E64" s="76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</row>
    <row r="65" spans="1:46" ht="16.5" customHeight="1" x14ac:dyDescent="0.5">
      <c r="A65" s="56"/>
      <c r="B65" s="56"/>
      <c r="C65" s="56"/>
      <c r="D65" s="76"/>
      <c r="E65" s="76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  <c r="AS65" s="77"/>
      <c r="AT65" s="77"/>
    </row>
    <row r="66" spans="1:46" ht="6.75" customHeight="1" x14ac:dyDescent="0.5">
      <c r="A66" s="56"/>
      <c r="B66" s="56"/>
      <c r="C66" s="56"/>
      <c r="D66" s="76"/>
      <c r="E66" s="76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</row>
    <row r="67" spans="1:46" ht="22.35" customHeight="1" x14ac:dyDescent="0.5">
      <c r="A67" s="202" t="str">
        <f>'6-8'!A52</f>
        <v>The notes to the consolidated and separate financial statements are an integral part of the financial statements.</v>
      </c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  <c r="Y67" s="202"/>
      <c r="Z67" s="202"/>
      <c r="AA67" s="202"/>
      <c r="AB67" s="202"/>
      <c r="AC67" s="202"/>
      <c r="AD67" s="202"/>
      <c r="AE67" s="202"/>
      <c r="AF67" s="202"/>
      <c r="AG67" s="202"/>
      <c r="AH67" s="202"/>
      <c r="AI67" s="202"/>
      <c r="AJ67" s="202"/>
      <c r="AK67" s="202"/>
      <c r="AL67" s="202"/>
      <c r="AM67" s="202"/>
      <c r="AN67" s="202"/>
      <c r="AO67" s="202"/>
      <c r="AP67" s="202"/>
      <c r="AQ67" s="202"/>
      <c r="AR67" s="202"/>
      <c r="AS67" s="202"/>
      <c r="AT67" s="202"/>
    </row>
    <row r="70" spans="1:46" ht="16.5" customHeight="1" x14ac:dyDescent="0.5">
      <c r="T70" s="86"/>
      <c r="V70" s="86"/>
      <c r="AL70" s="86"/>
      <c r="AN70" s="86"/>
      <c r="AP70" s="86"/>
      <c r="AR70" s="86"/>
      <c r="AS70" s="86"/>
      <c r="AT70" s="86"/>
    </row>
    <row r="73" spans="1:46" ht="16.5" customHeight="1" x14ac:dyDescent="0.5">
      <c r="AP73" s="86"/>
      <c r="AR73" s="86"/>
    </row>
  </sheetData>
  <mergeCells count="7">
    <mergeCell ref="A67:AT67"/>
    <mergeCell ref="F6:AT6"/>
    <mergeCell ref="F7:AP7"/>
    <mergeCell ref="T8:AL8"/>
    <mergeCell ref="Z9:AJ9"/>
    <mergeCell ref="L11:P11"/>
    <mergeCell ref="L12:N12"/>
  </mergeCells>
  <pageMargins left="0.3" right="0.3" top="0.5" bottom="0.6" header="0.49" footer="0.4"/>
  <pageSetup paperSize="9" scale="50" firstPageNumber="12" orientation="landscape" useFirstPageNumber="1" horizontalDpi="1200" verticalDpi="1200" r:id="rId1"/>
  <headerFooter scaleWithDoc="0">
    <oddFooter>&amp;R&amp;13&amp;P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4E9B8-25FC-4167-AD29-679384405495}">
  <dimension ref="A1:AB48"/>
  <sheetViews>
    <sheetView zoomScaleNormal="100" zoomScaleSheetLayoutView="100" workbookViewId="0">
      <selection activeCell="V23" sqref="V23"/>
    </sheetView>
  </sheetViews>
  <sheetFormatPr defaultColWidth="18.5703125" defaultRowHeight="16.5" customHeight="1" x14ac:dyDescent="0.5"/>
  <cols>
    <col min="1" max="1" width="1.7109375" style="87" customWidth="1"/>
    <col min="2" max="2" width="35.140625" style="87" customWidth="1"/>
    <col min="3" max="3" width="0.5703125" style="87" customWidth="1"/>
    <col min="4" max="4" width="5.140625" style="87" customWidth="1"/>
    <col min="5" max="5" width="0.42578125" style="88" customWidth="1"/>
    <col min="6" max="6" width="13.28515625" style="88" bestFit="1" customWidth="1"/>
    <col min="7" max="7" width="0.42578125" style="88" customWidth="1"/>
    <col min="8" max="8" width="14.42578125" style="88" bestFit="1" customWidth="1"/>
    <col min="9" max="9" width="0.42578125" style="88" customWidth="1"/>
    <col min="10" max="10" width="11.85546875" style="88" customWidth="1"/>
    <col min="11" max="11" width="0.42578125" style="88" customWidth="1"/>
    <col min="12" max="12" width="13.7109375" style="88" bestFit="1" customWidth="1"/>
    <col min="13" max="13" width="0.42578125" style="88" customWidth="1"/>
    <col min="14" max="14" width="15.28515625" style="88" bestFit="1" customWidth="1"/>
    <col min="15" max="15" width="0.42578125" style="88" customWidth="1"/>
    <col min="16" max="16" width="17.28515625" style="88" bestFit="1" customWidth="1"/>
    <col min="17" max="17" width="0.42578125" style="88" customWidth="1"/>
    <col min="18" max="18" width="11.42578125" style="88" customWidth="1"/>
    <col min="19" max="19" width="0.42578125" style="88" customWidth="1"/>
    <col min="20" max="20" width="14.7109375" style="88" bestFit="1" customWidth="1"/>
    <col min="21" max="21" width="0.42578125" style="88" customWidth="1"/>
    <col min="22" max="22" width="13.140625" style="88" bestFit="1" customWidth="1"/>
    <col min="23" max="23" width="0.42578125" style="88" customWidth="1"/>
    <col min="24" max="24" width="14.7109375" style="88" bestFit="1" customWidth="1"/>
    <col min="25" max="25" width="0.42578125" style="88" customWidth="1"/>
    <col min="26" max="26" width="13.7109375" style="88" customWidth="1"/>
    <col min="27" max="27" width="0.42578125" style="88" customWidth="1"/>
    <col min="28" max="28" width="14.140625" style="88" customWidth="1"/>
    <col min="29" max="16384" width="18.5703125" style="87"/>
  </cols>
  <sheetData>
    <row r="1" spans="1:28" ht="16.5" customHeight="1" x14ac:dyDescent="0.5">
      <c r="A1" s="1" t="s">
        <v>0</v>
      </c>
    </row>
    <row r="2" spans="1:28" ht="16.5" customHeight="1" x14ac:dyDescent="0.5">
      <c r="A2" s="89" t="s">
        <v>143</v>
      </c>
      <c r="D2" s="90"/>
      <c r="E2" s="91"/>
      <c r="F2" s="91"/>
      <c r="G2" s="91"/>
      <c r="H2" s="91"/>
      <c r="I2" s="91"/>
      <c r="J2" s="92"/>
      <c r="K2" s="91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ht="16.5" customHeight="1" x14ac:dyDescent="0.5">
      <c r="A3" s="93" t="str">
        <f>'9-10'!A3</f>
        <v>For the year ended 31 December 2025</v>
      </c>
      <c r="B3" s="94"/>
      <c r="C3" s="94"/>
      <c r="D3" s="90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28" ht="16.5" customHeight="1" x14ac:dyDescent="0.5">
      <c r="A4" s="96"/>
      <c r="D4" s="97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</row>
    <row r="5" spans="1:28" ht="16.5" customHeight="1" x14ac:dyDescent="0.5">
      <c r="A5" s="96"/>
      <c r="D5" s="99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</row>
    <row r="6" spans="1:28" ht="16.5" customHeight="1" x14ac:dyDescent="0.5">
      <c r="A6" s="96"/>
      <c r="D6" s="99"/>
      <c r="E6" s="99"/>
      <c r="F6" s="204" t="s">
        <v>220</v>
      </c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</row>
    <row r="7" spans="1:28" ht="16.5" customHeight="1" x14ac:dyDescent="0.5">
      <c r="A7" s="96"/>
      <c r="D7" s="99"/>
      <c r="E7" s="9"/>
      <c r="F7" s="9"/>
      <c r="G7" s="9"/>
      <c r="H7" s="9"/>
      <c r="I7" s="9"/>
      <c r="J7" s="9"/>
      <c r="K7" s="9"/>
      <c r="L7" s="101"/>
      <c r="M7" s="101"/>
      <c r="N7" s="205" t="s">
        <v>80</v>
      </c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9"/>
      <c r="Z7" s="9"/>
      <c r="AA7" s="9"/>
      <c r="AB7" s="9"/>
    </row>
    <row r="8" spans="1:28" ht="16.5" customHeight="1" x14ac:dyDescent="0.5">
      <c r="A8" s="96"/>
      <c r="D8" s="99"/>
      <c r="E8" s="9"/>
      <c r="F8" s="9"/>
      <c r="G8" s="9"/>
      <c r="H8" s="9"/>
      <c r="I8" s="9"/>
      <c r="J8" s="9"/>
      <c r="K8" s="9"/>
      <c r="L8" s="46"/>
      <c r="M8" s="102"/>
      <c r="N8" s="103"/>
      <c r="O8" s="9"/>
      <c r="P8" s="206" t="s">
        <v>146</v>
      </c>
      <c r="Q8" s="206"/>
      <c r="R8" s="206"/>
      <c r="S8" s="206"/>
      <c r="T8" s="206"/>
      <c r="U8" s="206"/>
      <c r="V8" s="206"/>
      <c r="W8" s="104"/>
      <c r="X8" s="104"/>
      <c r="Y8" s="9"/>
      <c r="Z8" s="9"/>
      <c r="AA8" s="9"/>
      <c r="AB8" s="9"/>
    </row>
    <row r="9" spans="1:28" ht="16.5" customHeight="1" x14ac:dyDescent="0.5">
      <c r="A9" s="96"/>
      <c r="D9" s="99"/>
      <c r="E9" s="9"/>
      <c r="F9" s="9"/>
      <c r="G9" s="9"/>
      <c r="H9" s="9"/>
      <c r="I9" s="9"/>
      <c r="J9" s="9"/>
      <c r="K9" s="9"/>
      <c r="L9" s="46"/>
      <c r="M9" s="102"/>
      <c r="N9" s="103"/>
      <c r="O9" s="9"/>
      <c r="P9" s="102" t="s">
        <v>148</v>
      </c>
      <c r="Q9" s="104"/>
      <c r="R9" s="104"/>
      <c r="S9" s="104"/>
      <c r="T9" s="104"/>
      <c r="U9" s="104"/>
      <c r="V9" s="104"/>
      <c r="W9" s="104"/>
      <c r="X9" s="104"/>
      <c r="Y9" s="9"/>
      <c r="Z9" s="9"/>
      <c r="AA9" s="9"/>
      <c r="AB9" s="9"/>
    </row>
    <row r="10" spans="1:28" ht="16.5" customHeight="1" x14ac:dyDescent="0.5">
      <c r="A10" s="96"/>
      <c r="D10" s="99"/>
      <c r="E10" s="9"/>
      <c r="F10" s="9"/>
      <c r="G10" s="9"/>
      <c r="H10" s="105" t="s">
        <v>149</v>
      </c>
      <c r="I10" s="9"/>
      <c r="J10" s="9"/>
      <c r="K10" s="9"/>
      <c r="L10" s="9"/>
      <c r="M10" s="9"/>
      <c r="N10" s="106" t="s">
        <v>221</v>
      </c>
      <c r="O10" s="9"/>
      <c r="P10" s="105" t="s">
        <v>152</v>
      </c>
      <c r="Q10" s="9"/>
      <c r="R10" s="9"/>
      <c r="S10" s="9"/>
      <c r="T10" s="9"/>
      <c r="U10" s="9"/>
      <c r="V10" s="9"/>
      <c r="W10" s="9"/>
      <c r="X10" s="105" t="s">
        <v>81</v>
      </c>
      <c r="Y10" s="9"/>
      <c r="Z10" s="47"/>
      <c r="AA10" s="9"/>
      <c r="AB10" s="47"/>
    </row>
    <row r="11" spans="1:28" s="99" customFormat="1" ht="16.5" customHeight="1" x14ac:dyDescent="0.5">
      <c r="E11" s="108"/>
      <c r="F11" s="91" t="s">
        <v>153</v>
      </c>
      <c r="G11" s="108"/>
      <c r="H11" s="105" t="s">
        <v>154</v>
      </c>
      <c r="I11" s="108"/>
      <c r="J11" s="106"/>
      <c r="K11" s="91"/>
      <c r="L11" s="106" t="s">
        <v>79</v>
      </c>
      <c r="M11" s="106"/>
      <c r="N11" s="109" t="s">
        <v>222</v>
      </c>
      <c r="O11" s="106"/>
      <c r="P11" s="105" t="s">
        <v>159</v>
      </c>
      <c r="Q11" s="106"/>
      <c r="R11" s="106" t="s">
        <v>10</v>
      </c>
      <c r="S11" s="106"/>
      <c r="T11" s="106"/>
      <c r="U11" s="106"/>
      <c r="V11" s="106" t="s">
        <v>160</v>
      </c>
      <c r="W11" s="106"/>
      <c r="X11" s="105" t="s">
        <v>161</v>
      </c>
      <c r="Y11" s="106"/>
      <c r="Z11" s="105"/>
      <c r="AA11" s="106"/>
      <c r="AB11" s="105"/>
    </row>
    <row r="12" spans="1:28" s="99" customFormat="1" ht="16.5" customHeight="1" x14ac:dyDescent="0.5">
      <c r="E12" s="108"/>
      <c r="F12" s="91" t="s">
        <v>164</v>
      </c>
      <c r="G12" s="108"/>
      <c r="H12" s="105" t="s">
        <v>165</v>
      </c>
      <c r="I12" s="108"/>
      <c r="J12" s="106" t="s">
        <v>167</v>
      </c>
      <c r="K12" s="91"/>
      <c r="L12" s="102" t="s">
        <v>168</v>
      </c>
      <c r="M12" s="106"/>
      <c r="N12" s="109" t="s">
        <v>223</v>
      </c>
      <c r="O12" s="106"/>
      <c r="P12" s="105" t="s">
        <v>172</v>
      </c>
      <c r="Q12" s="106"/>
      <c r="R12" s="106" t="s">
        <v>173</v>
      </c>
      <c r="S12" s="106"/>
      <c r="T12" s="106" t="s">
        <v>174</v>
      </c>
      <c r="U12" s="106"/>
      <c r="V12" s="106" t="s">
        <v>175</v>
      </c>
      <c r="W12" s="106"/>
      <c r="X12" s="105" t="s">
        <v>177</v>
      </c>
      <c r="Y12" s="106"/>
      <c r="Z12" s="105" t="s">
        <v>178</v>
      </c>
      <c r="AA12" s="106"/>
      <c r="AB12" s="105" t="s">
        <v>81</v>
      </c>
    </row>
    <row r="13" spans="1:28" s="99" customFormat="1" ht="16.5" customHeight="1" x14ac:dyDescent="0.5">
      <c r="D13" s="127" t="s">
        <v>117</v>
      </c>
      <c r="E13" s="108"/>
      <c r="F13" s="95" t="s">
        <v>181</v>
      </c>
      <c r="G13" s="108"/>
      <c r="H13" s="110" t="s">
        <v>224</v>
      </c>
      <c r="I13" s="108"/>
      <c r="J13" s="111" t="s">
        <v>184</v>
      </c>
      <c r="K13" s="91"/>
      <c r="L13" s="112" t="s">
        <v>185</v>
      </c>
      <c r="M13" s="106"/>
      <c r="N13" s="113" t="s">
        <v>225</v>
      </c>
      <c r="O13" s="106"/>
      <c r="P13" s="110" t="s">
        <v>189</v>
      </c>
      <c r="Q13" s="106"/>
      <c r="R13" s="111" t="s">
        <v>190</v>
      </c>
      <c r="S13" s="106"/>
      <c r="T13" s="111" t="s">
        <v>191</v>
      </c>
      <c r="U13" s="106"/>
      <c r="V13" s="111" t="s">
        <v>184</v>
      </c>
      <c r="W13" s="106"/>
      <c r="X13" s="114" t="s">
        <v>193</v>
      </c>
      <c r="Y13" s="106"/>
      <c r="Z13" s="114" t="s">
        <v>194</v>
      </c>
      <c r="AA13" s="106"/>
      <c r="AB13" s="114" t="s">
        <v>197</v>
      </c>
    </row>
    <row r="14" spans="1:28" s="99" customFormat="1" ht="16.5" customHeight="1" x14ac:dyDescent="0.5">
      <c r="E14" s="108"/>
      <c r="F14" s="91"/>
      <c r="G14" s="108"/>
      <c r="H14" s="91"/>
      <c r="I14" s="108"/>
      <c r="J14" s="106"/>
      <c r="K14" s="108"/>
      <c r="L14" s="106"/>
      <c r="M14" s="91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</row>
    <row r="15" spans="1:28" s="96" customFormat="1" ht="16.5" customHeight="1" x14ac:dyDescent="0.5">
      <c r="A15" s="89" t="s">
        <v>198</v>
      </c>
      <c r="B15" s="89"/>
      <c r="C15" s="89"/>
      <c r="D15" s="99"/>
      <c r="E15" s="116"/>
      <c r="F15" s="116">
        <v>5595798073</v>
      </c>
      <c r="G15" s="116"/>
      <c r="H15" s="116">
        <v>33853952070</v>
      </c>
      <c r="I15" s="116"/>
      <c r="J15" s="116">
        <v>599792803</v>
      </c>
      <c r="K15" s="116"/>
      <c r="L15" s="116">
        <v>6911620191</v>
      </c>
      <c r="M15" s="116"/>
      <c r="N15" s="116">
        <v>-587397515</v>
      </c>
      <c r="O15" s="117"/>
      <c r="P15" s="116">
        <v>-120692</v>
      </c>
      <c r="Q15" s="116"/>
      <c r="R15" s="116">
        <v>30068014</v>
      </c>
      <c r="S15" s="116"/>
      <c r="T15" s="116">
        <v>-2187781253</v>
      </c>
      <c r="U15" s="116"/>
      <c r="V15" s="116">
        <v>-319164085</v>
      </c>
      <c r="W15" s="116"/>
      <c r="X15" s="116">
        <v>-3064395531</v>
      </c>
      <c r="Y15" s="116"/>
      <c r="Z15" s="116">
        <v>31047125825</v>
      </c>
      <c r="AA15" s="116"/>
      <c r="AB15" s="116">
        <v>74943893431</v>
      </c>
    </row>
    <row r="16" spans="1:28" ht="6" customHeight="1" x14ac:dyDescent="0.5">
      <c r="A16" s="118"/>
      <c r="D16" s="99"/>
      <c r="E16" s="116"/>
      <c r="F16" s="116"/>
      <c r="G16" s="116"/>
      <c r="H16" s="116"/>
      <c r="I16" s="116"/>
      <c r="J16" s="116"/>
      <c r="K16" s="116"/>
      <c r="L16" s="116"/>
      <c r="M16" s="119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</row>
    <row r="17" spans="1:28" ht="16.5" customHeight="1" x14ac:dyDescent="0.5">
      <c r="A17" s="89" t="s">
        <v>199</v>
      </c>
      <c r="D17" s="99"/>
      <c r="E17" s="116"/>
      <c r="F17" s="116"/>
      <c r="G17" s="116"/>
      <c r="H17" s="116"/>
      <c r="I17" s="116"/>
      <c r="J17" s="116"/>
      <c r="K17" s="116"/>
      <c r="L17" s="116"/>
      <c r="M17" s="119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</row>
    <row r="18" spans="1:28" ht="16.5" customHeight="1" x14ac:dyDescent="0.5">
      <c r="A18" s="118" t="s">
        <v>200</v>
      </c>
      <c r="D18" s="99"/>
      <c r="E18" s="116"/>
      <c r="F18" s="116">
        <v>74178904</v>
      </c>
      <c r="G18" s="116"/>
      <c r="H18" s="116">
        <v>2225367220</v>
      </c>
      <c r="I18" s="116"/>
      <c r="J18" s="116">
        <v>0</v>
      </c>
      <c r="K18" s="116"/>
      <c r="L18" s="116">
        <v>0</v>
      </c>
      <c r="M18" s="119"/>
      <c r="N18" s="116">
        <v>0</v>
      </c>
      <c r="O18" s="116"/>
      <c r="P18" s="116">
        <v>0</v>
      </c>
      <c r="Q18" s="116"/>
      <c r="R18" s="116">
        <v>0</v>
      </c>
      <c r="S18" s="116"/>
      <c r="T18" s="116">
        <v>0</v>
      </c>
      <c r="U18" s="116"/>
      <c r="V18" s="116">
        <v>0</v>
      </c>
      <c r="W18" s="116"/>
      <c r="X18" s="116">
        <f t="shared" ref="X18:X20" si="0">SUM(N18:V18)</f>
        <v>0</v>
      </c>
      <c r="Y18" s="116"/>
      <c r="Z18" s="116">
        <v>0</v>
      </c>
      <c r="AA18" s="116"/>
      <c r="AB18" s="116">
        <f>SUM(F18:L18,X18,Z18)</f>
        <v>2299546124</v>
      </c>
    </row>
    <row r="19" spans="1:28" ht="16.5" customHeight="1" x14ac:dyDescent="0.5">
      <c r="A19" s="118" t="s">
        <v>205</v>
      </c>
      <c r="D19" s="99">
        <v>35</v>
      </c>
      <c r="E19" s="116"/>
      <c r="F19" s="116">
        <v>0</v>
      </c>
      <c r="G19" s="116"/>
      <c r="H19" s="116">
        <v>0</v>
      </c>
      <c r="I19" s="116"/>
      <c r="J19" s="116">
        <v>0</v>
      </c>
      <c r="K19" s="116"/>
      <c r="L19" s="116">
        <v>-3231489479</v>
      </c>
      <c r="M19" s="119"/>
      <c r="N19" s="116">
        <v>0</v>
      </c>
      <c r="O19" s="116"/>
      <c r="P19" s="116">
        <v>0</v>
      </c>
      <c r="Q19" s="116"/>
      <c r="R19" s="116">
        <v>0</v>
      </c>
      <c r="S19" s="116"/>
      <c r="T19" s="116">
        <v>0</v>
      </c>
      <c r="U19" s="116"/>
      <c r="V19" s="116">
        <v>0</v>
      </c>
      <c r="W19" s="116"/>
      <c r="X19" s="116">
        <f t="shared" si="0"/>
        <v>0</v>
      </c>
      <c r="Y19" s="116"/>
      <c r="Z19" s="116">
        <v>0</v>
      </c>
      <c r="AA19" s="116"/>
      <c r="AB19" s="116">
        <f>SUM(F19:L19,X19,Z19)</f>
        <v>-3231489479</v>
      </c>
    </row>
    <row r="20" spans="1:28" ht="16.5" customHeight="1" x14ac:dyDescent="0.5">
      <c r="A20" s="118" t="s">
        <v>206</v>
      </c>
      <c r="D20" s="99"/>
      <c r="E20" s="116"/>
      <c r="F20" s="116">
        <v>0</v>
      </c>
      <c r="G20" s="116"/>
      <c r="H20" s="116">
        <v>0</v>
      </c>
      <c r="I20" s="116"/>
      <c r="J20" s="116">
        <v>0</v>
      </c>
      <c r="K20" s="116"/>
      <c r="L20" s="116">
        <v>-1725332608</v>
      </c>
      <c r="M20" s="119"/>
      <c r="N20" s="116">
        <v>0</v>
      </c>
      <c r="O20" s="116"/>
      <c r="P20" s="116">
        <v>0</v>
      </c>
      <c r="Q20" s="116"/>
      <c r="R20" s="116">
        <v>0</v>
      </c>
      <c r="S20" s="116"/>
      <c r="T20" s="116">
        <v>0</v>
      </c>
      <c r="U20" s="116"/>
      <c r="V20" s="116">
        <v>0</v>
      </c>
      <c r="W20" s="116"/>
      <c r="X20" s="116">
        <f t="shared" si="0"/>
        <v>0</v>
      </c>
      <c r="Y20" s="116"/>
      <c r="Z20" s="116">
        <v>0</v>
      </c>
      <c r="AA20" s="116"/>
      <c r="AB20" s="116">
        <f>SUM(F20:L20,X20,Z20)</f>
        <v>-1725332608</v>
      </c>
    </row>
    <row r="21" spans="1:28" s="96" customFormat="1" ht="16.5" customHeight="1" x14ac:dyDescent="0.5">
      <c r="A21" s="120" t="s">
        <v>207</v>
      </c>
      <c r="D21" s="99"/>
      <c r="E21" s="116"/>
      <c r="F21" s="116"/>
      <c r="G21" s="116"/>
      <c r="H21" s="116"/>
      <c r="I21" s="116"/>
      <c r="J21" s="116"/>
      <c r="K21" s="116"/>
      <c r="L21" s="116"/>
      <c r="M21" s="119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</row>
    <row r="22" spans="1:28" ht="16.5" customHeight="1" x14ac:dyDescent="0.5">
      <c r="B22" s="120" t="s">
        <v>208</v>
      </c>
      <c r="C22" s="120"/>
      <c r="D22" s="115"/>
      <c r="E22" s="116"/>
      <c r="F22" s="121">
        <v>0</v>
      </c>
      <c r="G22" s="116"/>
      <c r="H22" s="121">
        <v>0</v>
      </c>
      <c r="I22" s="116"/>
      <c r="J22" s="121">
        <v>0</v>
      </c>
      <c r="K22" s="116"/>
      <c r="L22" s="121">
        <v>2707368211</v>
      </c>
      <c r="M22" s="119"/>
      <c r="N22" s="121">
        <v>0</v>
      </c>
      <c r="O22" s="116"/>
      <c r="P22" s="121">
        <v>-954815</v>
      </c>
      <c r="Q22" s="116"/>
      <c r="R22" s="121">
        <v>1299200</v>
      </c>
      <c r="S22" s="116"/>
      <c r="T22" s="121">
        <v>1038968148</v>
      </c>
      <c r="U22" s="116"/>
      <c r="V22" s="121">
        <v>116944701</v>
      </c>
      <c r="W22" s="116"/>
      <c r="X22" s="121">
        <f>SUM(N22:V22)</f>
        <v>1156257234</v>
      </c>
      <c r="Y22" s="116"/>
      <c r="Z22" s="121">
        <v>0</v>
      </c>
      <c r="AA22" s="116"/>
      <c r="AB22" s="121">
        <f>SUM(F22:L22,X22,Z22)</f>
        <v>3863625445</v>
      </c>
    </row>
    <row r="23" spans="1:28" ht="16.5" customHeight="1" x14ac:dyDescent="0.5">
      <c r="A23" s="118"/>
      <c r="D23" s="115"/>
      <c r="E23" s="117"/>
      <c r="F23" s="117"/>
      <c r="G23" s="117"/>
      <c r="H23" s="117"/>
      <c r="I23" s="117"/>
      <c r="J23" s="117"/>
      <c r="K23" s="117"/>
      <c r="L23" s="117"/>
      <c r="M23" s="117"/>
      <c r="N23" s="122"/>
      <c r="O23" s="100"/>
      <c r="P23" s="117"/>
      <c r="Q23" s="100"/>
      <c r="R23" s="100"/>
      <c r="S23" s="100"/>
      <c r="T23" s="100"/>
      <c r="U23" s="100"/>
      <c r="V23" s="100"/>
      <c r="W23" s="100"/>
      <c r="X23" s="117"/>
      <c r="Y23" s="100"/>
      <c r="Z23" s="116"/>
      <c r="AA23" s="100"/>
      <c r="AB23" s="116"/>
    </row>
    <row r="24" spans="1:28" ht="16.5" customHeight="1" thickBot="1" x14ac:dyDescent="0.55000000000000004">
      <c r="A24" s="89" t="s">
        <v>209</v>
      </c>
      <c r="D24" s="115"/>
      <c r="E24" s="116"/>
      <c r="F24" s="123">
        <f>SUM(F15:F22)</f>
        <v>5669976977</v>
      </c>
      <c r="G24" s="116"/>
      <c r="H24" s="123">
        <f>SUM(H15:H22)</f>
        <v>36079319290</v>
      </c>
      <c r="I24" s="116"/>
      <c r="J24" s="123">
        <f>SUM(J15:J22)</f>
        <v>599792803</v>
      </c>
      <c r="K24" s="116"/>
      <c r="L24" s="123">
        <f>SUM(L15:L22)</f>
        <v>4662166315</v>
      </c>
      <c r="M24" s="116"/>
      <c r="N24" s="123">
        <f>SUM(N15:N22)</f>
        <v>-587397515</v>
      </c>
      <c r="O24" s="117"/>
      <c r="P24" s="123">
        <f>SUM(P15:P22)</f>
        <v>-1075507</v>
      </c>
      <c r="Q24" s="116"/>
      <c r="R24" s="123">
        <f>SUM(R15:R22)</f>
        <v>31367214</v>
      </c>
      <c r="S24" s="116"/>
      <c r="T24" s="123">
        <f>SUM(T15:T22)</f>
        <v>-1148813105</v>
      </c>
      <c r="U24" s="116"/>
      <c r="V24" s="123">
        <f>SUM(V15:V22)</f>
        <v>-202219384</v>
      </c>
      <c r="W24" s="116"/>
      <c r="X24" s="123">
        <f>SUM(X15:X22)</f>
        <v>-1908138297</v>
      </c>
      <c r="Y24" s="116"/>
      <c r="Z24" s="123">
        <f>SUM(Z15:Z22)</f>
        <v>31047125825</v>
      </c>
      <c r="AA24" s="116"/>
      <c r="AB24" s="123">
        <f>SUM(AB15:AB22)</f>
        <v>76150242913</v>
      </c>
    </row>
    <row r="25" spans="1:28" ht="16.5" customHeight="1" thickTop="1" x14ac:dyDescent="0.5">
      <c r="A25" s="89"/>
      <c r="D25" s="99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7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</row>
    <row r="26" spans="1:28" ht="16.5" customHeight="1" x14ac:dyDescent="0.5">
      <c r="A26" s="89"/>
      <c r="D26" s="99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7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</row>
    <row r="27" spans="1:28" ht="16.5" customHeight="1" x14ac:dyDescent="0.5">
      <c r="A27" s="89"/>
      <c r="D27" s="99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7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</row>
    <row r="28" spans="1:28" ht="16.5" customHeight="1" x14ac:dyDescent="0.5">
      <c r="A28" s="89"/>
      <c r="D28" s="99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7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</row>
    <row r="29" spans="1:28" ht="16.5" customHeight="1" x14ac:dyDescent="0.5">
      <c r="A29" s="89"/>
      <c r="D29" s="115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7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</row>
    <row r="30" spans="1:28" ht="16.5" customHeight="1" x14ac:dyDescent="0.5">
      <c r="A30" s="89"/>
      <c r="D30" s="115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7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</row>
    <row r="31" spans="1:28" ht="16.5" customHeight="1" x14ac:dyDescent="0.5">
      <c r="A31" s="89"/>
      <c r="D31" s="115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7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</row>
    <row r="32" spans="1:28" ht="16.5" customHeight="1" x14ac:dyDescent="0.5">
      <c r="A32" s="89"/>
      <c r="D32" s="115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7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</row>
    <row r="33" spans="1:28" ht="16.5" customHeight="1" x14ac:dyDescent="0.5">
      <c r="A33" s="89"/>
      <c r="D33" s="115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7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</row>
    <row r="34" spans="1:28" ht="16.5" customHeight="1" x14ac:dyDescent="0.5">
      <c r="A34" s="89"/>
      <c r="D34" s="115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7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</row>
    <row r="35" spans="1:28" ht="16.5" customHeight="1" x14ac:dyDescent="0.5">
      <c r="A35" s="89"/>
      <c r="D35" s="115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7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</row>
    <row r="36" spans="1:28" ht="16.5" customHeight="1" x14ac:dyDescent="0.5">
      <c r="A36" s="89"/>
      <c r="D36" s="115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7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</row>
    <row r="37" spans="1:28" ht="16.5" customHeight="1" x14ac:dyDescent="0.5">
      <c r="A37" s="89"/>
      <c r="D37" s="115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7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</row>
    <row r="38" spans="1:28" ht="16.5" customHeight="1" x14ac:dyDescent="0.5">
      <c r="A38" s="89"/>
      <c r="D38" s="115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7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</row>
    <row r="39" spans="1:28" ht="16.5" customHeight="1" x14ac:dyDescent="0.5">
      <c r="A39" s="89"/>
      <c r="D39" s="115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7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</row>
    <row r="40" spans="1:28" ht="16.5" customHeight="1" x14ac:dyDescent="0.5">
      <c r="A40" s="89"/>
      <c r="D40" s="115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7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</row>
    <row r="41" spans="1:28" ht="16.5" customHeight="1" x14ac:dyDescent="0.5">
      <c r="A41" s="89"/>
      <c r="D41" s="115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7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</row>
    <row r="42" spans="1:28" ht="16.5" customHeight="1" x14ac:dyDescent="0.5">
      <c r="A42" s="89"/>
      <c r="D42" s="115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7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</row>
    <row r="43" spans="1:28" ht="16.5" customHeight="1" x14ac:dyDescent="0.5">
      <c r="A43" s="89"/>
      <c r="D43" s="115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7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</row>
    <row r="44" spans="1:28" ht="16.5" customHeight="1" x14ac:dyDescent="0.5">
      <c r="A44" s="89"/>
      <c r="D44" s="115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7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</row>
    <row r="45" spans="1:28" ht="16.5" customHeight="1" x14ac:dyDescent="0.5">
      <c r="A45" s="89"/>
      <c r="D45" s="115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7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</row>
    <row r="46" spans="1:28" ht="16.5" customHeight="1" x14ac:dyDescent="0.5">
      <c r="A46" s="89"/>
      <c r="D46" s="115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7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</row>
    <row r="47" spans="1:28" ht="10.5" customHeight="1" x14ac:dyDescent="0.5">
      <c r="A47" s="89"/>
      <c r="D47" s="115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7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</row>
    <row r="48" spans="1:28" ht="22.35" customHeight="1" x14ac:dyDescent="0.5">
      <c r="A48" s="94" t="str">
        <f>'6-8'!A52</f>
        <v>The notes to the consolidated and separate financial statements are an integral part of the financial statements.</v>
      </c>
      <c r="B48" s="94"/>
      <c r="C48" s="94"/>
      <c r="D48" s="9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</row>
  </sheetData>
  <mergeCells count="3">
    <mergeCell ref="F6:AB6"/>
    <mergeCell ref="N7:X7"/>
    <mergeCell ref="P8:V8"/>
  </mergeCells>
  <pageMargins left="0.5" right="0.5" top="0.5" bottom="0.6" header="0.49" footer="0.4"/>
  <pageSetup paperSize="9" scale="70" firstPageNumber="13" orientation="landscape" useFirstPageNumber="1" horizontalDpi="1200" verticalDpi="1200" r:id="rId1"/>
  <headerFooter scaleWithDoc="0">
    <oddFooter>&amp;R&amp;13&amp;P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59BF-92EA-4850-894A-584FFFBA2FA5}">
  <dimension ref="A1:AF69"/>
  <sheetViews>
    <sheetView zoomScaleNormal="100" zoomScaleSheetLayoutView="100" workbookViewId="0">
      <selection activeCell="L37" sqref="L37"/>
    </sheetView>
  </sheetViews>
  <sheetFormatPr defaultColWidth="18.5703125" defaultRowHeight="16.5" customHeight="1" x14ac:dyDescent="0.5"/>
  <cols>
    <col min="1" max="1" width="1.7109375" style="87" customWidth="1"/>
    <col min="2" max="2" width="28.140625" style="87" customWidth="1"/>
    <col min="3" max="3" width="3" style="87" customWidth="1"/>
    <col min="4" max="4" width="5.140625" style="87" customWidth="1"/>
    <col min="5" max="5" width="0.42578125" style="87" customWidth="1"/>
    <col min="6" max="6" width="12" style="88" customWidth="1"/>
    <col min="7" max="7" width="0.42578125" style="88" customWidth="1"/>
    <col min="8" max="8" width="13.42578125" style="88" customWidth="1"/>
    <col min="9" max="9" width="0.42578125" style="88" customWidth="1"/>
    <col min="10" max="10" width="11.85546875" style="88" customWidth="1"/>
    <col min="11" max="11" width="0.42578125" style="88" customWidth="1"/>
    <col min="12" max="12" width="12" style="88" bestFit="1" customWidth="1"/>
    <col min="13" max="13" width="0.42578125" style="88" customWidth="1"/>
    <col min="14" max="14" width="14.42578125" style="88" bestFit="1" customWidth="1"/>
    <col min="15" max="15" width="0.42578125" style="88" customWidth="1"/>
    <col min="16" max="16" width="12.140625" style="88" bestFit="1" customWidth="1"/>
    <col min="17" max="17" width="0.42578125" style="88" customWidth="1"/>
    <col min="18" max="18" width="15.140625" style="88" bestFit="1" customWidth="1"/>
    <col min="19" max="19" width="0.42578125" style="88" customWidth="1"/>
    <col min="20" max="20" width="17.140625" style="88" bestFit="1" customWidth="1"/>
    <col min="21" max="21" width="0.42578125" style="88" customWidth="1"/>
    <col min="22" max="22" width="10.7109375" style="88" customWidth="1"/>
    <col min="23" max="23" width="0.42578125" style="88" customWidth="1"/>
    <col min="24" max="24" width="14.5703125" style="88" bestFit="1" customWidth="1"/>
    <col min="25" max="25" width="0.42578125" style="88" customWidth="1"/>
    <col min="26" max="26" width="12.140625" style="88" bestFit="1" customWidth="1"/>
    <col min="27" max="27" width="0.42578125" style="88" customWidth="1"/>
    <col min="28" max="28" width="14.5703125" style="88" bestFit="1" customWidth="1"/>
    <col min="29" max="29" width="0.42578125" style="88" customWidth="1"/>
    <col min="30" max="30" width="13.28515625" style="88" customWidth="1"/>
    <col min="31" max="31" width="0.42578125" style="88" customWidth="1"/>
    <col min="32" max="32" width="14.42578125" style="88" customWidth="1"/>
    <col min="33" max="16384" width="18.5703125" style="87"/>
  </cols>
  <sheetData>
    <row r="1" spans="1:32" ht="16.5" customHeight="1" x14ac:dyDescent="0.5">
      <c r="A1" s="1" t="s">
        <v>0</v>
      </c>
    </row>
    <row r="2" spans="1:32" ht="16.5" customHeight="1" x14ac:dyDescent="0.5">
      <c r="A2" s="89" t="s">
        <v>143</v>
      </c>
      <c r="D2" s="90"/>
      <c r="E2" s="90"/>
      <c r="F2" s="91"/>
      <c r="G2" s="91"/>
      <c r="H2" s="91"/>
      <c r="I2" s="91"/>
      <c r="J2" s="92"/>
      <c r="K2" s="91"/>
      <c r="L2" s="91"/>
      <c r="M2" s="91"/>
      <c r="N2" s="92"/>
      <c r="O2" s="92"/>
      <c r="P2" s="91"/>
      <c r="Q2" s="91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</row>
    <row r="3" spans="1:32" ht="16.5" customHeight="1" x14ac:dyDescent="0.5">
      <c r="A3" s="93" t="str">
        <f>'9-10'!A3</f>
        <v>For the year ended 31 December 2025</v>
      </c>
      <c r="B3" s="94"/>
      <c r="C3" s="94"/>
      <c r="D3" s="90"/>
      <c r="E3" s="90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</row>
    <row r="4" spans="1:32" ht="16.5" customHeight="1" x14ac:dyDescent="0.5">
      <c r="A4" s="96"/>
      <c r="D4" s="97"/>
      <c r="E4" s="97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</row>
    <row r="5" spans="1:32" ht="16.5" customHeight="1" x14ac:dyDescent="0.5">
      <c r="A5" s="96"/>
      <c r="D5" s="99"/>
      <c r="E5" s="99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</row>
    <row r="6" spans="1:32" ht="16.5" customHeight="1" x14ac:dyDescent="0.5">
      <c r="A6" s="96"/>
      <c r="D6" s="99"/>
      <c r="E6" s="99"/>
      <c r="F6" s="204" t="s">
        <v>220</v>
      </c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</row>
    <row r="7" spans="1:32" ht="16.5" customHeight="1" x14ac:dyDescent="0.5">
      <c r="A7" s="96"/>
      <c r="D7" s="99"/>
      <c r="E7" s="99"/>
      <c r="F7" s="9"/>
      <c r="G7" s="9"/>
      <c r="H7" s="9"/>
      <c r="I7" s="9"/>
      <c r="J7" s="9"/>
      <c r="K7" s="9"/>
      <c r="L7" s="9"/>
      <c r="M7" s="9"/>
      <c r="N7" s="101"/>
      <c r="O7" s="101"/>
      <c r="P7" s="9"/>
      <c r="Q7" s="9"/>
      <c r="R7" s="205" t="s">
        <v>80</v>
      </c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9"/>
      <c r="AD7" s="9"/>
      <c r="AE7" s="9"/>
      <c r="AF7" s="9"/>
    </row>
    <row r="8" spans="1:32" ht="16.5" customHeight="1" x14ac:dyDescent="0.5">
      <c r="A8" s="96"/>
      <c r="D8" s="99"/>
      <c r="E8" s="99"/>
      <c r="F8" s="9"/>
      <c r="G8" s="9"/>
      <c r="H8" s="9"/>
      <c r="I8" s="9"/>
      <c r="J8" s="9"/>
      <c r="K8" s="9"/>
      <c r="L8" s="9"/>
      <c r="M8" s="9"/>
      <c r="N8" s="46"/>
      <c r="O8" s="102"/>
      <c r="P8" s="9"/>
      <c r="Q8" s="9"/>
      <c r="R8" s="103"/>
      <c r="S8" s="9"/>
      <c r="T8" s="206" t="s">
        <v>146</v>
      </c>
      <c r="U8" s="206"/>
      <c r="V8" s="206"/>
      <c r="W8" s="206"/>
      <c r="X8" s="206"/>
      <c r="Y8" s="206"/>
      <c r="Z8" s="206"/>
      <c r="AA8" s="104"/>
      <c r="AB8" s="104"/>
      <c r="AC8" s="9"/>
      <c r="AD8" s="9"/>
      <c r="AE8" s="9"/>
      <c r="AF8" s="9"/>
    </row>
    <row r="9" spans="1:32" ht="16.5" customHeight="1" x14ac:dyDescent="0.5">
      <c r="A9" s="96"/>
      <c r="D9" s="99"/>
      <c r="E9" s="99"/>
      <c r="F9" s="9"/>
      <c r="G9" s="9"/>
      <c r="H9" s="9"/>
      <c r="I9" s="9"/>
      <c r="J9" s="9"/>
      <c r="K9" s="9"/>
      <c r="L9" s="9"/>
      <c r="M9" s="9"/>
      <c r="N9" s="46"/>
      <c r="O9" s="102"/>
      <c r="P9" s="9"/>
      <c r="Q9" s="9"/>
      <c r="R9" s="103"/>
      <c r="S9" s="9"/>
      <c r="T9" s="102" t="s">
        <v>148</v>
      </c>
      <c r="U9" s="104"/>
      <c r="V9" s="104"/>
      <c r="W9" s="104"/>
      <c r="X9" s="104"/>
      <c r="Y9" s="104"/>
      <c r="Z9" s="104"/>
      <c r="AA9" s="104"/>
      <c r="AB9" s="104"/>
      <c r="AC9" s="9"/>
      <c r="AD9" s="9"/>
      <c r="AE9" s="9"/>
      <c r="AF9" s="9"/>
    </row>
    <row r="10" spans="1:32" ht="16.5" customHeight="1" x14ac:dyDescent="0.5">
      <c r="A10" s="96"/>
      <c r="D10" s="99"/>
      <c r="E10" s="99"/>
      <c r="F10" s="9"/>
      <c r="G10" s="9"/>
      <c r="H10" s="105" t="s">
        <v>149</v>
      </c>
      <c r="I10" s="9"/>
      <c r="J10" s="203" t="s">
        <v>77</v>
      </c>
      <c r="K10" s="203"/>
      <c r="L10" s="203"/>
      <c r="M10" s="203"/>
      <c r="N10" s="203"/>
      <c r="O10" s="180"/>
      <c r="P10" s="9"/>
      <c r="Q10" s="9"/>
      <c r="R10" s="106" t="s">
        <v>221</v>
      </c>
      <c r="S10" s="9"/>
      <c r="T10" s="105" t="s">
        <v>152</v>
      </c>
      <c r="U10" s="9"/>
      <c r="V10" s="9"/>
      <c r="W10" s="9"/>
      <c r="X10" s="9"/>
      <c r="Y10" s="9"/>
      <c r="Z10" s="9"/>
      <c r="AA10" s="9"/>
      <c r="AB10" s="105" t="s">
        <v>81</v>
      </c>
      <c r="AC10" s="9"/>
      <c r="AD10" s="47"/>
      <c r="AE10" s="9"/>
      <c r="AF10" s="47"/>
    </row>
    <row r="11" spans="1:32" s="99" customFormat="1" ht="16.5" customHeight="1" x14ac:dyDescent="0.5">
      <c r="D11" s="107"/>
      <c r="E11" s="107"/>
      <c r="F11" s="91" t="s">
        <v>153</v>
      </c>
      <c r="G11" s="108"/>
      <c r="H11" s="105" t="s">
        <v>154</v>
      </c>
      <c r="I11" s="108"/>
      <c r="J11" s="203" t="s">
        <v>316</v>
      </c>
      <c r="K11" s="203"/>
      <c r="L11" s="203"/>
      <c r="M11" s="125"/>
      <c r="N11" s="184"/>
      <c r="O11" s="125"/>
      <c r="P11" s="106"/>
      <c r="Q11" s="108"/>
      <c r="R11" s="109" t="s">
        <v>222</v>
      </c>
      <c r="S11" s="106"/>
      <c r="T11" s="105" t="s">
        <v>159</v>
      </c>
      <c r="U11" s="106"/>
      <c r="V11" s="106" t="s">
        <v>10</v>
      </c>
      <c r="W11" s="106"/>
      <c r="X11" s="106"/>
      <c r="Y11" s="106"/>
      <c r="Z11" s="106" t="s">
        <v>160</v>
      </c>
      <c r="AA11" s="106"/>
      <c r="AB11" s="105" t="s">
        <v>161</v>
      </c>
      <c r="AC11" s="106"/>
      <c r="AD11" s="105"/>
      <c r="AE11" s="106"/>
      <c r="AF11" s="105"/>
    </row>
    <row r="12" spans="1:32" s="99" customFormat="1" ht="16.5" customHeight="1" x14ac:dyDescent="0.5">
      <c r="D12" s="107"/>
      <c r="E12" s="107"/>
      <c r="F12" s="91" t="s">
        <v>164</v>
      </c>
      <c r="G12" s="108"/>
      <c r="H12" s="105" t="s">
        <v>165</v>
      </c>
      <c r="I12" s="108"/>
      <c r="J12" s="106" t="s">
        <v>167</v>
      </c>
      <c r="K12" s="91"/>
      <c r="L12" s="184"/>
      <c r="M12" s="126"/>
      <c r="N12" s="183"/>
      <c r="O12" s="126"/>
      <c r="P12" s="106" t="s">
        <v>212</v>
      </c>
      <c r="Q12" s="108"/>
      <c r="R12" s="109" t="s">
        <v>223</v>
      </c>
      <c r="S12" s="106"/>
      <c r="T12" s="105" t="s">
        <v>172</v>
      </c>
      <c r="U12" s="106"/>
      <c r="V12" s="106" t="s">
        <v>173</v>
      </c>
      <c r="W12" s="106"/>
      <c r="X12" s="106" t="s">
        <v>174</v>
      </c>
      <c r="Y12" s="106"/>
      <c r="Z12" s="106" t="s">
        <v>175</v>
      </c>
      <c r="AA12" s="106"/>
      <c r="AB12" s="105" t="s">
        <v>177</v>
      </c>
      <c r="AC12" s="106"/>
      <c r="AD12" s="105" t="s">
        <v>178</v>
      </c>
      <c r="AE12" s="106"/>
      <c r="AF12" s="105" t="s">
        <v>81</v>
      </c>
    </row>
    <row r="13" spans="1:32" s="99" customFormat="1" ht="16.5" customHeight="1" x14ac:dyDescent="0.5">
      <c r="D13" s="127" t="s">
        <v>8</v>
      </c>
      <c r="E13" s="107"/>
      <c r="F13" s="95" t="s">
        <v>181</v>
      </c>
      <c r="G13" s="108"/>
      <c r="H13" s="110" t="s">
        <v>224</v>
      </c>
      <c r="I13" s="108"/>
      <c r="J13" s="111" t="s">
        <v>184</v>
      </c>
      <c r="K13" s="91"/>
      <c r="L13" s="186" t="s">
        <v>78</v>
      </c>
      <c r="M13" s="126"/>
      <c r="N13" s="128" t="s">
        <v>79</v>
      </c>
      <c r="O13" s="126"/>
      <c r="P13" s="111" t="s">
        <v>182</v>
      </c>
      <c r="Q13" s="108"/>
      <c r="R13" s="113" t="s">
        <v>225</v>
      </c>
      <c r="S13" s="106"/>
      <c r="T13" s="110" t="s">
        <v>189</v>
      </c>
      <c r="U13" s="106"/>
      <c r="V13" s="111" t="s">
        <v>190</v>
      </c>
      <c r="W13" s="106"/>
      <c r="X13" s="111" t="s">
        <v>191</v>
      </c>
      <c r="Y13" s="106"/>
      <c r="Z13" s="111" t="s">
        <v>184</v>
      </c>
      <c r="AA13" s="106"/>
      <c r="AB13" s="114" t="s">
        <v>193</v>
      </c>
      <c r="AC13" s="106"/>
      <c r="AD13" s="114" t="s">
        <v>194</v>
      </c>
      <c r="AE13" s="106"/>
      <c r="AF13" s="114" t="s">
        <v>197</v>
      </c>
    </row>
    <row r="14" spans="1:32" s="99" customFormat="1" ht="16.5" customHeight="1" x14ac:dyDescent="0.5">
      <c r="E14" s="107"/>
      <c r="F14" s="91"/>
      <c r="G14" s="108"/>
      <c r="H14" s="91"/>
      <c r="I14" s="108"/>
      <c r="J14" s="106"/>
      <c r="K14" s="108"/>
      <c r="L14" s="108"/>
      <c r="M14" s="108"/>
      <c r="N14" s="106"/>
      <c r="O14" s="91"/>
      <c r="P14" s="106"/>
      <c r="Q14" s="108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</row>
    <row r="15" spans="1:32" s="96" customFormat="1" ht="16.5" customHeight="1" x14ac:dyDescent="0.5">
      <c r="A15" s="89" t="s">
        <v>214</v>
      </c>
      <c r="B15" s="89"/>
      <c r="C15" s="89"/>
      <c r="D15" s="115"/>
      <c r="E15" s="115"/>
      <c r="F15" s="116">
        <v>5669976977</v>
      </c>
      <c r="G15" s="116"/>
      <c r="H15" s="116">
        <v>36079319290</v>
      </c>
      <c r="I15" s="116"/>
      <c r="J15" s="116">
        <v>599792803</v>
      </c>
      <c r="K15" s="116"/>
      <c r="L15" s="116">
        <v>0</v>
      </c>
      <c r="M15" s="116"/>
      <c r="N15" s="116">
        <v>4662166315</v>
      </c>
      <c r="O15" s="116"/>
      <c r="P15" s="116">
        <v>0</v>
      </c>
      <c r="Q15" s="116"/>
      <c r="R15" s="116">
        <v>-587397515</v>
      </c>
      <c r="S15" s="117"/>
      <c r="T15" s="116">
        <v>-1075507</v>
      </c>
      <c r="U15" s="116"/>
      <c r="V15" s="116">
        <v>31367214</v>
      </c>
      <c r="W15" s="116"/>
      <c r="X15" s="116">
        <v>-1148813105</v>
      </c>
      <c r="Y15" s="116"/>
      <c r="Z15" s="116">
        <v>-202219384</v>
      </c>
      <c r="AA15" s="116"/>
      <c r="AB15" s="116">
        <v>-1908138297</v>
      </c>
      <c r="AC15" s="116"/>
      <c r="AD15" s="116">
        <v>31047125825</v>
      </c>
      <c r="AE15" s="116"/>
      <c r="AF15" s="116">
        <v>76150242913</v>
      </c>
    </row>
    <row r="16" spans="1:32" ht="6" customHeight="1" x14ac:dyDescent="0.5">
      <c r="A16" s="118"/>
      <c r="D16" s="115"/>
      <c r="E16" s="115"/>
      <c r="F16" s="116"/>
      <c r="G16" s="116"/>
      <c r="H16" s="116"/>
      <c r="I16" s="116"/>
      <c r="J16" s="116"/>
      <c r="K16" s="116"/>
      <c r="L16" s="116"/>
      <c r="M16" s="116"/>
      <c r="N16" s="116"/>
      <c r="O16" s="119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</row>
    <row r="17" spans="1:32" ht="16.5" customHeight="1" x14ac:dyDescent="0.5">
      <c r="A17" s="89" t="s">
        <v>199</v>
      </c>
      <c r="D17" s="115"/>
      <c r="E17" s="115"/>
      <c r="F17" s="116"/>
      <c r="G17" s="116"/>
      <c r="H17" s="116"/>
      <c r="I17" s="116"/>
      <c r="J17" s="116"/>
      <c r="K17" s="116"/>
      <c r="L17" s="116"/>
      <c r="M17" s="116"/>
      <c r="N17" s="116"/>
      <c r="O17" s="119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</row>
    <row r="18" spans="1:32" ht="16.5" customHeight="1" x14ac:dyDescent="0.5">
      <c r="A18" s="118" t="s">
        <v>78</v>
      </c>
      <c r="D18" s="115">
        <v>28</v>
      </c>
      <c r="E18" s="115"/>
      <c r="F18" s="116"/>
      <c r="G18" s="116"/>
      <c r="H18" s="116"/>
      <c r="I18" s="116"/>
      <c r="J18" s="116">
        <v>0</v>
      </c>
      <c r="K18" s="116"/>
      <c r="L18" s="116">
        <v>272665000</v>
      </c>
      <c r="M18" s="116"/>
      <c r="N18" s="116">
        <v>-272665000</v>
      </c>
      <c r="O18" s="119"/>
      <c r="P18" s="116">
        <v>-272665000</v>
      </c>
      <c r="Q18" s="116"/>
      <c r="R18" s="116">
        <v>0</v>
      </c>
      <c r="S18" s="116"/>
      <c r="T18" s="116">
        <v>0</v>
      </c>
      <c r="U18" s="116"/>
      <c r="V18" s="116">
        <v>0</v>
      </c>
      <c r="W18" s="116"/>
      <c r="X18" s="116">
        <v>0</v>
      </c>
      <c r="Y18" s="116"/>
      <c r="Z18" s="116">
        <v>0</v>
      </c>
      <c r="AA18" s="116"/>
      <c r="AB18" s="116">
        <f t="shared" ref="AB18:AB20" si="0">SUM(R18:Z18)</f>
        <v>0</v>
      </c>
      <c r="AC18" s="116"/>
      <c r="AD18" s="116">
        <v>0</v>
      </c>
      <c r="AE18" s="116"/>
      <c r="AF18" s="116">
        <f>SUM(F18:Q18,AB18,AD18)</f>
        <v>-272665000</v>
      </c>
    </row>
    <row r="19" spans="1:32" ht="16.5" customHeight="1" x14ac:dyDescent="0.5">
      <c r="A19" s="118" t="s">
        <v>205</v>
      </c>
      <c r="D19" s="115">
        <v>35</v>
      </c>
      <c r="E19" s="115"/>
      <c r="F19" s="116">
        <v>0</v>
      </c>
      <c r="G19" s="116"/>
      <c r="H19" s="116">
        <v>0</v>
      </c>
      <c r="I19" s="116"/>
      <c r="J19" s="116">
        <v>0</v>
      </c>
      <c r="K19" s="116"/>
      <c r="L19" s="116">
        <v>0</v>
      </c>
      <c r="M19" s="116"/>
      <c r="N19" s="116">
        <v>-3685268072</v>
      </c>
      <c r="O19" s="119"/>
      <c r="P19" s="116">
        <v>0</v>
      </c>
      <c r="Q19" s="116"/>
      <c r="R19" s="116">
        <v>0</v>
      </c>
      <c r="S19" s="116"/>
      <c r="T19" s="116">
        <v>0</v>
      </c>
      <c r="U19" s="116"/>
      <c r="V19" s="116">
        <v>0</v>
      </c>
      <c r="W19" s="116"/>
      <c r="X19" s="116">
        <v>0</v>
      </c>
      <c r="Y19" s="116"/>
      <c r="Z19" s="116">
        <v>0</v>
      </c>
      <c r="AA19" s="116"/>
      <c r="AB19" s="116">
        <f t="shared" si="0"/>
        <v>0</v>
      </c>
      <c r="AC19" s="116"/>
      <c r="AD19" s="116">
        <v>0</v>
      </c>
      <c r="AE19" s="116"/>
      <c r="AF19" s="116">
        <f>SUM(F19:Q19,AB19,AD19)</f>
        <v>-3685268072</v>
      </c>
    </row>
    <row r="20" spans="1:32" ht="16.5" customHeight="1" x14ac:dyDescent="0.5">
      <c r="A20" s="118" t="s">
        <v>206</v>
      </c>
      <c r="D20" s="115">
        <v>36</v>
      </c>
      <c r="E20" s="115"/>
      <c r="F20" s="116">
        <v>0</v>
      </c>
      <c r="G20" s="116"/>
      <c r="H20" s="116">
        <v>0</v>
      </c>
      <c r="I20" s="116"/>
      <c r="J20" s="116">
        <v>0</v>
      </c>
      <c r="K20" s="116"/>
      <c r="L20" s="116">
        <v>0</v>
      </c>
      <c r="M20" s="116"/>
      <c r="N20" s="116">
        <v>-1704923546</v>
      </c>
      <c r="O20" s="119"/>
      <c r="P20" s="116">
        <v>0</v>
      </c>
      <c r="Q20" s="116"/>
      <c r="R20" s="116">
        <v>0</v>
      </c>
      <c r="S20" s="116"/>
      <c r="T20" s="116">
        <v>0</v>
      </c>
      <c r="U20" s="116"/>
      <c r="V20" s="116">
        <v>0</v>
      </c>
      <c r="W20" s="116"/>
      <c r="X20" s="116">
        <v>0</v>
      </c>
      <c r="Y20" s="116"/>
      <c r="Z20" s="116">
        <v>0</v>
      </c>
      <c r="AA20" s="116"/>
      <c r="AB20" s="116">
        <f t="shared" si="0"/>
        <v>0</v>
      </c>
      <c r="AC20" s="116"/>
      <c r="AD20" s="116">
        <v>0</v>
      </c>
      <c r="AE20" s="116"/>
      <c r="AF20" s="116">
        <f>SUM(F20:Q20,AB20,AD20)</f>
        <v>-1704923546</v>
      </c>
    </row>
    <row r="21" spans="1:32" s="96" customFormat="1" ht="16.5" customHeight="1" x14ac:dyDescent="0.5">
      <c r="A21" s="120" t="s">
        <v>207</v>
      </c>
      <c r="D21" s="115"/>
      <c r="E21" s="115"/>
      <c r="F21" s="116"/>
      <c r="G21" s="116"/>
      <c r="H21" s="116"/>
      <c r="I21" s="116"/>
      <c r="J21" s="116"/>
      <c r="K21" s="116"/>
      <c r="L21" s="116"/>
      <c r="M21" s="116"/>
      <c r="N21" s="116"/>
      <c r="O21" s="119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</row>
    <row r="22" spans="1:32" ht="16.5" customHeight="1" x14ac:dyDescent="0.5">
      <c r="B22" s="120" t="s">
        <v>208</v>
      </c>
      <c r="C22" s="120"/>
      <c r="D22" s="115"/>
      <c r="E22" s="115"/>
      <c r="F22" s="121">
        <v>0</v>
      </c>
      <c r="G22" s="116"/>
      <c r="H22" s="121">
        <v>0</v>
      </c>
      <c r="I22" s="116"/>
      <c r="J22" s="121">
        <v>0</v>
      </c>
      <c r="K22" s="116"/>
      <c r="L22" s="187">
        <v>0</v>
      </c>
      <c r="M22" s="116"/>
      <c r="N22" s="121">
        <v>12561088037</v>
      </c>
      <c r="O22" s="119"/>
      <c r="P22" s="121">
        <v>0</v>
      </c>
      <c r="Q22" s="116"/>
      <c r="R22" s="121">
        <v>0</v>
      </c>
      <c r="S22" s="116"/>
      <c r="T22" s="121">
        <v>-949034</v>
      </c>
      <c r="U22" s="116"/>
      <c r="V22" s="121">
        <v>0</v>
      </c>
      <c r="W22" s="116"/>
      <c r="X22" s="121">
        <v>763457550</v>
      </c>
      <c r="Y22" s="116"/>
      <c r="Z22" s="121">
        <v>-201837584</v>
      </c>
      <c r="AA22" s="116"/>
      <c r="AB22" s="121">
        <f>SUM(R22:Z22)</f>
        <v>560670932</v>
      </c>
      <c r="AC22" s="116"/>
      <c r="AD22" s="121">
        <v>0</v>
      </c>
      <c r="AE22" s="116"/>
      <c r="AF22" s="121">
        <f>SUM(F22:N22,AB22,AD22)</f>
        <v>13121758969</v>
      </c>
    </row>
    <row r="23" spans="1:32" ht="16.5" customHeight="1" x14ac:dyDescent="0.5">
      <c r="A23" s="118"/>
      <c r="D23" s="115"/>
      <c r="E23" s="115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22"/>
      <c r="S23" s="100"/>
      <c r="T23" s="117"/>
      <c r="U23" s="100"/>
      <c r="V23" s="100"/>
      <c r="W23" s="100"/>
      <c r="X23" s="100"/>
      <c r="Y23" s="100"/>
      <c r="Z23" s="100"/>
      <c r="AA23" s="100"/>
      <c r="AB23" s="117"/>
      <c r="AC23" s="100"/>
      <c r="AD23" s="116"/>
      <c r="AE23" s="100"/>
      <c r="AF23" s="116"/>
    </row>
    <row r="24" spans="1:32" ht="16.5" customHeight="1" thickBot="1" x14ac:dyDescent="0.55000000000000004">
      <c r="A24" s="89" t="s">
        <v>219</v>
      </c>
      <c r="D24" s="115"/>
      <c r="E24" s="115"/>
      <c r="F24" s="123">
        <f>SUM(F15:F22)</f>
        <v>5669976977</v>
      </c>
      <c r="G24" s="116"/>
      <c r="H24" s="123">
        <f>SUM(H15:H22)</f>
        <v>36079319290</v>
      </c>
      <c r="I24" s="116"/>
      <c r="J24" s="123">
        <f>SUM(J15:J22)</f>
        <v>599792803</v>
      </c>
      <c r="K24" s="116"/>
      <c r="L24" s="188">
        <f>SUM(L15:L22)</f>
        <v>272665000</v>
      </c>
      <c r="M24" s="116"/>
      <c r="N24" s="123">
        <f>SUM(N15:N22)</f>
        <v>11560397734</v>
      </c>
      <c r="O24" s="116"/>
      <c r="P24" s="123">
        <f>SUM(P15:P22)</f>
        <v>-272665000</v>
      </c>
      <c r="Q24" s="116"/>
      <c r="R24" s="123">
        <f>SUM(R15:R22)</f>
        <v>-587397515</v>
      </c>
      <c r="S24" s="117"/>
      <c r="T24" s="123">
        <f>SUM(T15:T22)</f>
        <v>-2024541</v>
      </c>
      <c r="U24" s="116"/>
      <c r="V24" s="123">
        <f>SUM(V15:V22)</f>
        <v>31367214</v>
      </c>
      <c r="W24" s="116"/>
      <c r="X24" s="123">
        <f>SUM(X15:X22)</f>
        <v>-385355555</v>
      </c>
      <c r="Y24" s="116"/>
      <c r="Z24" s="123">
        <f>SUM(Z15:Z22)</f>
        <v>-404056968</v>
      </c>
      <c r="AA24" s="116"/>
      <c r="AB24" s="123">
        <f>SUM(AB15:AB22)</f>
        <v>-1347467365</v>
      </c>
      <c r="AC24" s="116"/>
      <c r="AD24" s="123">
        <f>SUM(AD15:AD22)</f>
        <v>31047125825</v>
      </c>
      <c r="AE24" s="116"/>
      <c r="AF24" s="123">
        <f>SUM(AF15:AF22)</f>
        <v>83609145264</v>
      </c>
    </row>
    <row r="25" spans="1:32" ht="16.5" customHeight="1" thickTop="1" x14ac:dyDescent="0.5">
      <c r="A25" s="89"/>
      <c r="D25" s="115"/>
      <c r="E25" s="115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7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</row>
    <row r="26" spans="1:32" ht="16.350000000000001" hidden="1" customHeight="1" thickTop="1" x14ac:dyDescent="0.5">
      <c r="A26" s="89"/>
      <c r="D26" s="115"/>
      <c r="E26" s="115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7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</row>
    <row r="27" spans="1:32" ht="16.5" hidden="1" customHeight="1" x14ac:dyDescent="0.5">
      <c r="A27" s="89"/>
      <c r="D27" s="115"/>
      <c r="E27" s="115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7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</row>
    <row r="28" spans="1:32" ht="16.5" hidden="1" customHeight="1" x14ac:dyDescent="0.5">
      <c r="A28" s="89"/>
      <c r="D28" s="115"/>
      <c r="E28" s="115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7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</row>
    <row r="29" spans="1:32" ht="16.5" hidden="1" customHeight="1" x14ac:dyDescent="0.5">
      <c r="A29" s="89"/>
      <c r="D29" s="115"/>
      <c r="E29" s="115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7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</row>
    <row r="30" spans="1:32" ht="16.5" hidden="1" customHeight="1" x14ac:dyDescent="0.5">
      <c r="A30" s="89"/>
      <c r="D30" s="115"/>
      <c r="E30" s="115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7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</row>
    <row r="31" spans="1:32" ht="16.5" hidden="1" customHeight="1" x14ac:dyDescent="0.5">
      <c r="A31" s="89"/>
      <c r="D31" s="115"/>
      <c r="E31" s="115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7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</row>
    <row r="32" spans="1:32" ht="16.5" hidden="1" customHeight="1" x14ac:dyDescent="0.5">
      <c r="A32" s="89"/>
      <c r="D32" s="115"/>
      <c r="E32" s="115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7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</row>
    <row r="33" spans="1:32" ht="16.5" hidden="1" customHeight="1" x14ac:dyDescent="0.5">
      <c r="A33" s="89"/>
      <c r="D33" s="115"/>
      <c r="E33" s="115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7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</row>
    <row r="34" spans="1:32" ht="16.5" hidden="1" customHeight="1" x14ac:dyDescent="0.5">
      <c r="A34" s="89"/>
      <c r="D34" s="115"/>
      <c r="E34" s="115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7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</row>
    <row r="35" spans="1:32" ht="16.5" hidden="1" customHeight="1" x14ac:dyDescent="0.5">
      <c r="A35" s="89"/>
      <c r="D35" s="115"/>
      <c r="E35" s="115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7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</row>
    <row r="36" spans="1:32" ht="16.5" customHeight="1" x14ac:dyDescent="0.5">
      <c r="A36" s="89"/>
      <c r="D36" s="115"/>
      <c r="E36" s="115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7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</row>
    <row r="37" spans="1:32" ht="16.5" customHeight="1" x14ac:dyDescent="0.5">
      <c r="A37" s="89"/>
      <c r="D37" s="115"/>
      <c r="E37" s="115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7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</row>
    <row r="38" spans="1:32" ht="16.5" customHeight="1" x14ac:dyDescent="0.5">
      <c r="A38" s="89"/>
      <c r="D38" s="115"/>
      <c r="E38" s="115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7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</row>
    <row r="39" spans="1:32" ht="16.5" customHeight="1" x14ac:dyDescent="0.5">
      <c r="A39" s="89"/>
      <c r="D39" s="115"/>
      <c r="E39" s="115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7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</row>
    <row r="40" spans="1:32" ht="16.5" customHeight="1" x14ac:dyDescent="0.5">
      <c r="A40" s="89"/>
      <c r="D40" s="115"/>
      <c r="E40" s="115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7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</row>
    <row r="41" spans="1:32" ht="16.5" customHeight="1" x14ac:dyDescent="0.5">
      <c r="A41" s="89"/>
      <c r="D41" s="115"/>
      <c r="E41" s="115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7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</row>
    <row r="42" spans="1:32" ht="16.5" customHeight="1" x14ac:dyDescent="0.5">
      <c r="A42" s="89"/>
      <c r="D42" s="115"/>
      <c r="E42" s="115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7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</row>
    <row r="43" spans="1:32" ht="16.5" customHeight="1" x14ac:dyDescent="0.5">
      <c r="A43" s="89"/>
      <c r="D43" s="115"/>
      <c r="E43" s="115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7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</row>
    <row r="44" spans="1:32" ht="16.5" customHeight="1" x14ac:dyDescent="0.5">
      <c r="A44" s="89"/>
      <c r="D44" s="115"/>
      <c r="E44" s="115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7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</row>
    <row r="45" spans="1:32" ht="16.5" customHeight="1" x14ac:dyDescent="0.5">
      <c r="A45" s="89"/>
      <c r="D45" s="115"/>
      <c r="E45" s="115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7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</row>
    <row r="46" spans="1:32" ht="16.5" customHeight="1" x14ac:dyDescent="0.5">
      <c r="A46" s="89"/>
      <c r="D46" s="115"/>
      <c r="E46" s="115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7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</row>
    <row r="47" spans="1:32" ht="16.5" customHeight="1" x14ac:dyDescent="0.5">
      <c r="A47" s="89"/>
      <c r="D47" s="115"/>
      <c r="E47" s="115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7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</row>
    <row r="48" spans="1:32" ht="16.5" customHeight="1" x14ac:dyDescent="0.5">
      <c r="A48" s="89"/>
      <c r="D48" s="115"/>
      <c r="E48" s="115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7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</row>
    <row r="49" spans="1:32" ht="16.5" customHeight="1" x14ac:dyDescent="0.5">
      <c r="A49" s="89"/>
      <c r="D49" s="115"/>
      <c r="E49" s="115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</row>
    <row r="50" spans="1:32" ht="16.5" customHeight="1" x14ac:dyDescent="0.5">
      <c r="A50" s="89"/>
      <c r="D50" s="115"/>
      <c r="E50" s="115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</row>
    <row r="51" spans="1:32" ht="16.5" customHeight="1" x14ac:dyDescent="0.5">
      <c r="A51" s="89"/>
      <c r="D51" s="115"/>
      <c r="E51" s="115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7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</row>
    <row r="52" spans="1:32" ht="16.5" customHeight="1" x14ac:dyDescent="0.5">
      <c r="A52" s="89"/>
      <c r="D52" s="115"/>
      <c r="E52" s="115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</row>
    <row r="53" spans="1:32" ht="16.5" customHeight="1" x14ac:dyDescent="0.5">
      <c r="A53" s="89"/>
      <c r="D53" s="115"/>
      <c r="E53" s="115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7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</row>
    <row r="54" spans="1:32" ht="16.5" customHeight="1" x14ac:dyDescent="0.5">
      <c r="A54" s="89"/>
      <c r="D54" s="115"/>
      <c r="E54" s="115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7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</row>
    <row r="55" spans="1:32" ht="16.5" customHeight="1" x14ac:dyDescent="0.5">
      <c r="A55" s="89"/>
      <c r="D55" s="115"/>
      <c r="E55" s="115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7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</row>
    <row r="56" spans="1:32" ht="16.5" customHeight="1" x14ac:dyDescent="0.5">
      <c r="A56" s="89"/>
      <c r="D56" s="115"/>
      <c r="E56" s="115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7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</row>
    <row r="57" spans="1:32" ht="16.5" customHeight="1" x14ac:dyDescent="0.5">
      <c r="A57" s="89"/>
      <c r="D57" s="115"/>
      <c r="E57" s="115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7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</row>
    <row r="58" spans="1:32" ht="16.5" customHeight="1" x14ac:dyDescent="0.5">
      <c r="A58" s="89"/>
      <c r="D58" s="115"/>
      <c r="E58" s="115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7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</row>
    <row r="59" spans="1:32" ht="16.5" customHeight="1" x14ac:dyDescent="0.5">
      <c r="A59" s="89"/>
      <c r="D59" s="115"/>
      <c r="E59" s="115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7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</row>
    <row r="60" spans="1:32" ht="15" customHeight="1" x14ac:dyDescent="0.5">
      <c r="A60" s="89"/>
      <c r="D60" s="115"/>
      <c r="E60" s="115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7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</row>
    <row r="61" spans="1:32" ht="6.75" customHeight="1" x14ac:dyDescent="0.5">
      <c r="A61" s="89"/>
      <c r="D61" s="115"/>
      <c r="E61" s="115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7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</row>
    <row r="62" spans="1:32" ht="22.35" customHeight="1" x14ac:dyDescent="0.5">
      <c r="A62" s="94" t="str">
        <f>'6-8'!A52</f>
        <v>The notes to the consolidated and separate financial statements are an integral part of the financial statements.</v>
      </c>
      <c r="B62" s="94"/>
      <c r="C62" s="94"/>
      <c r="D62" s="94"/>
      <c r="E62" s="9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</row>
    <row r="64" spans="1:32" ht="16.5" customHeight="1" x14ac:dyDescent="0.5">
      <c r="F64" s="116"/>
      <c r="G64" s="116"/>
      <c r="H64" s="116"/>
      <c r="I64" s="116"/>
      <c r="J64" s="116"/>
      <c r="K64" s="116"/>
      <c r="L64" s="116"/>
      <c r="M64" s="116"/>
      <c r="N64" s="116"/>
      <c r="O64" s="119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</row>
    <row r="65" spans="6:32" ht="16.5" customHeight="1" x14ac:dyDescent="0.5">
      <c r="F65" s="116"/>
      <c r="G65" s="116"/>
      <c r="H65" s="116"/>
      <c r="I65" s="116"/>
      <c r="J65" s="116"/>
      <c r="K65" s="116"/>
      <c r="L65" s="116"/>
      <c r="M65" s="116"/>
      <c r="N65" s="116"/>
      <c r="O65" s="119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</row>
    <row r="67" spans="6:32" ht="16.5" customHeight="1" x14ac:dyDescent="0.5"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</row>
    <row r="68" spans="6:32" ht="16.5" customHeight="1" x14ac:dyDescent="0.5"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</row>
    <row r="69" spans="6:32" ht="16.5" customHeight="1" x14ac:dyDescent="0.5"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</row>
  </sheetData>
  <mergeCells count="5">
    <mergeCell ref="F6:AF6"/>
    <mergeCell ref="R7:AB7"/>
    <mergeCell ref="T8:Z8"/>
    <mergeCell ref="J10:N10"/>
    <mergeCell ref="J11:L11"/>
  </mergeCells>
  <pageMargins left="0.5" right="0.5" top="0.5" bottom="0.6" header="0.49" footer="0.4"/>
  <pageSetup paperSize="9" scale="65" firstPageNumber="14" orientation="landscape" useFirstPageNumber="1" horizontalDpi="1200" verticalDpi="1200" r:id="rId1"/>
  <headerFooter scaleWithDoc="0">
    <oddFooter>&amp;R&amp;13&amp;P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18C5C-A822-48F1-ACFF-954D22155AFE}">
  <dimension ref="A1:T183"/>
  <sheetViews>
    <sheetView topLeftCell="A66" zoomScaleNormal="100" zoomScaleSheetLayoutView="100" workbookViewId="0">
      <selection activeCell="E73" sqref="E73:K92"/>
    </sheetView>
  </sheetViews>
  <sheetFormatPr defaultColWidth="9.140625" defaultRowHeight="16.5" customHeight="1" x14ac:dyDescent="0.5"/>
  <cols>
    <col min="1" max="1" width="48.28515625" style="37" customWidth="1"/>
    <col min="2" max="2" width="2.7109375" style="37" customWidth="1"/>
    <col min="3" max="3" width="5.85546875" style="49" customWidth="1"/>
    <col min="4" max="4" width="0.7109375" style="37" customWidth="1"/>
    <col min="5" max="5" width="15.7109375" style="26" bestFit="1" customWidth="1"/>
    <col min="6" max="6" width="0.7109375" style="26" customWidth="1"/>
    <col min="7" max="7" width="15.7109375" style="26" bestFit="1" customWidth="1"/>
    <col min="8" max="8" width="0.7109375" style="26" customWidth="1"/>
    <col min="9" max="9" width="15.7109375" style="26" bestFit="1" customWidth="1"/>
    <col min="10" max="10" width="0.7109375" style="26" customWidth="1"/>
    <col min="11" max="11" width="15.7109375" style="26" bestFit="1" customWidth="1"/>
    <col min="12" max="16384" width="9.140625" style="37"/>
  </cols>
  <sheetData>
    <row r="1" spans="1:11" s="42" customFormat="1" ht="16.5" customHeight="1" x14ac:dyDescent="0.5">
      <c r="A1" s="129" t="s">
        <v>0</v>
      </c>
      <c r="B1" s="129"/>
      <c r="C1" s="44"/>
      <c r="D1" s="39"/>
      <c r="E1" s="23"/>
      <c r="F1" s="23"/>
      <c r="G1" s="23"/>
      <c r="H1" s="23"/>
      <c r="I1" s="130"/>
      <c r="J1" s="23"/>
      <c r="K1" s="130"/>
    </row>
    <row r="2" spans="1:11" s="42" customFormat="1" ht="16.5" customHeight="1" x14ac:dyDescent="0.5">
      <c r="A2" s="129" t="s">
        <v>226</v>
      </c>
      <c r="B2" s="129"/>
      <c r="C2" s="44"/>
      <c r="D2" s="39"/>
      <c r="E2" s="23"/>
      <c r="F2" s="23"/>
      <c r="G2" s="23"/>
      <c r="H2" s="23"/>
      <c r="I2" s="23"/>
      <c r="J2" s="23"/>
      <c r="K2" s="23"/>
    </row>
    <row r="3" spans="1:11" s="42" customFormat="1" ht="16.5" customHeight="1" x14ac:dyDescent="0.5">
      <c r="A3" s="131" t="str">
        <f>'9-10'!A3</f>
        <v>For the year ended 31 December 2025</v>
      </c>
      <c r="B3" s="131"/>
      <c r="C3" s="146"/>
      <c r="D3" s="132"/>
      <c r="E3" s="24"/>
      <c r="F3" s="24"/>
      <c r="G3" s="24"/>
      <c r="H3" s="24"/>
      <c r="I3" s="24"/>
      <c r="J3" s="24"/>
      <c r="K3" s="24"/>
    </row>
    <row r="4" spans="1:11" s="42" customFormat="1" ht="16.5" customHeight="1" x14ac:dyDescent="0.5">
      <c r="A4" s="129"/>
      <c r="B4" s="129"/>
      <c r="C4" s="44"/>
      <c r="D4" s="39"/>
      <c r="E4" s="36"/>
      <c r="F4" s="36"/>
      <c r="G4" s="36"/>
      <c r="H4" s="36"/>
      <c r="I4" s="36"/>
      <c r="J4" s="36"/>
      <c r="K4" s="36"/>
    </row>
    <row r="5" spans="1:11" s="42" customFormat="1" ht="16.5" customHeight="1" x14ac:dyDescent="0.5">
      <c r="A5" s="129"/>
      <c r="B5" s="129"/>
      <c r="C5" s="44"/>
      <c r="D5" s="39"/>
      <c r="E5" s="23"/>
      <c r="F5" s="23"/>
      <c r="G5" s="23"/>
      <c r="H5" s="23"/>
      <c r="I5" s="23"/>
      <c r="J5" s="23"/>
      <c r="K5" s="23"/>
    </row>
    <row r="6" spans="1:11" s="42" customFormat="1" ht="16.5" customHeight="1" x14ac:dyDescent="0.5">
      <c r="A6" s="129"/>
      <c r="B6" s="129"/>
      <c r="C6" s="44"/>
      <c r="D6" s="39"/>
      <c r="E6" s="207" t="s">
        <v>3</v>
      </c>
      <c r="F6" s="207"/>
      <c r="G6" s="207"/>
      <c r="H6" s="23"/>
      <c r="I6" s="207" t="s">
        <v>4</v>
      </c>
      <c r="J6" s="207"/>
      <c r="K6" s="207"/>
    </row>
    <row r="7" spans="1:11" s="42" customFormat="1" ht="16.5" customHeight="1" x14ac:dyDescent="0.5">
      <c r="C7" s="49"/>
      <c r="D7" s="49"/>
      <c r="E7" s="197" t="s">
        <v>5</v>
      </c>
      <c r="F7" s="197"/>
      <c r="G7" s="197"/>
      <c r="H7" s="133"/>
      <c r="I7" s="197" t="s">
        <v>5</v>
      </c>
      <c r="J7" s="197"/>
      <c r="K7" s="197"/>
    </row>
    <row r="8" spans="1:11" s="42" customFormat="1" ht="16.5" customHeight="1" x14ac:dyDescent="0.5">
      <c r="A8" s="37"/>
      <c r="B8" s="37"/>
      <c r="C8" s="134"/>
      <c r="D8" s="134"/>
      <c r="E8" s="11" t="s">
        <v>6</v>
      </c>
      <c r="F8" s="11"/>
      <c r="G8" s="11" t="s">
        <v>7</v>
      </c>
      <c r="H8" s="22"/>
      <c r="I8" s="11" t="s">
        <v>6</v>
      </c>
      <c r="J8" s="11"/>
      <c r="K8" s="11" t="s">
        <v>7</v>
      </c>
    </row>
    <row r="9" spans="1:11" s="42" customFormat="1" ht="16.5" customHeight="1" x14ac:dyDescent="0.5">
      <c r="C9" s="135" t="s">
        <v>8</v>
      </c>
      <c r="D9" s="44"/>
      <c r="E9" s="24" t="s">
        <v>9</v>
      </c>
      <c r="F9" s="23"/>
      <c r="G9" s="24" t="s">
        <v>9</v>
      </c>
      <c r="H9" s="23"/>
      <c r="I9" s="24" t="s">
        <v>9</v>
      </c>
      <c r="J9" s="23"/>
      <c r="K9" s="24" t="s">
        <v>9</v>
      </c>
    </row>
    <row r="10" spans="1:11" s="42" customFormat="1" ht="16.5" customHeight="1" x14ac:dyDescent="0.5">
      <c r="C10" s="136"/>
      <c r="D10" s="44"/>
      <c r="E10" s="23"/>
      <c r="F10" s="23"/>
      <c r="G10" s="23"/>
      <c r="H10" s="23"/>
      <c r="I10" s="23"/>
      <c r="J10" s="23"/>
      <c r="K10" s="23"/>
    </row>
    <row r="11" spans="1:11" s="42" customFormat="1" ht="16.5" customHeight="1" x14ac:dyDescent="0.5">
      <c r="A11" s="42" t="s">
        <v>227</v>
      </c>
      <c r="C11" s="49"/>
      <c r="D11" s="49"/>
      <c r="E11" s="26"/>
      <c r="F11" s="26"/>
      <c r="G11" s="26"/>
      <c r="H11" s="26"/>
      <c r="I11" s="26"/>
      <c r="J11" s="26"/>
      <c r="K11" s="26"/>
    </row>
    <row r="12" spans="1:11" s="42" customFormat="1" ht="16.5" customHeight="1" x14ac:dyDescent="0.5">
      <c r="A12" s="38" t="s">
        <v>109</v>
      </c>
      <c r="B12" s="38"/>
      <c r="C12" s="49"/>
      <c r="D12" s="49"/>
      <c r="E12" s="26">
        <f>'9-10'!E38</f>
        <v>13154585757</v>
      </c>
      <c r="F12" s="26"/>
      <c r="G12" s="26">
        <f>'9-10'!G38</f>
        <v>11237966839</v>
      </c>
      <c r="H12" s="26"/>
      <c r="I12" s="26">
        <f>'9-10'!I38</f>
        <v>12493130104</v>
      </c>
      <c r="J12" s="26"/>
      <c r="K12" s="26">
        <f>'9-10'!K38</f>
        <v>2761529058</v>
      </c>
    </row>
    <row r="13" spans="1:11" ht="16.5" customHeight="1" x14ac:dyDescent="0.5">
      <c r="A13" s="38" t="s">
        <v>228</v>
      </c>
      <c r="B13" s="38"/>
      <c r="D13" s="49"/>
    </row>
    <row r="14" spans="1:11" s="42" customFormat="1" ht="16.5" customHeight="1" x14ac:dyDescent="0.5">
      <c r="A14" s="38" t="s">
        <v>229</v>
      </c>
      <c r="B14" s="38"/>
      <c r="C14" s="49" t="s">
        <v>230</v>
      </c>
      <c r="D14" s="49"/>
      <c r="E14" s="26">
        <v>21552514843</v>
      </c>
      <c r="F14" s="26"/>
      <c r="G14" s="26">
        <v>21447847198</v>
      </c>
      <c r="H14" s="26"/>
      <c r="I14" s="26">
        <v>109348695</v>
      </c>
      <c r="J14" s="26"/>
      <c r="K14" s="26">
        <v>109010579</v>
      </c>
    </row>
    <row r="15" spans="1:11" ht="16.5" customHeight="1" x14ac:dyDescent="0.5">
      <c r="A15" s="38" t="s">
        <v>231</v>
      </c>
      <c r="B15" s="38"/>
      <c r="C15" s="49">
        <v>23</v>
      </c>
      <c r="D15" s="49"/>
      <c r="E15" s="26">
        <v>421326960</v>
      </c>
      <c r="G15" s="26">
        <v>388876367</v>
      </c>
      <c r="I15" s="26">
        <v>256642810</v>
      </c>
      <c r="K15" s="26">
        <v>220865026</v>
      </c>
    </row>
    <row r="16" spans="1:11" ht="16.5" customHeight="1" x14ac:dyDescent="0.5">
      <c r="A16" s="38" t="s">
        <v>232</v>
      </c>
      <c r="B16" s="38"/>
      <c r="C16" s="49">
        <v>32</v>
      </c>
      <c r="D16" s="49"/>
      <c r="E16" s="26">
        <v>35239557</v>
      </c>
      <c r="G16" s="26">
        <v>-164643647</v>
      </c>
      <c r="I16" s="26">
        <v>-106912</v>
      </c>
      <c r="K16" s="26">
        <v>-86782</v>
      </c>
    </row>
    <row r="17" spans="1:11" ht="16.5" customHeight="1" x14ac:dyDescent="0.5">
      <c r="A17" s="38" t="s">
        <v>233</v>
      </c>
      <c r="B17" s="38"/>
      <c r="C17" s="49">
        <v>12</v>
      </c>
      <c r="D17" s="49"/>
      <c r="E17" s="26">
        <v>-20323760</v>
      </c>
      <c r="G17" s="26">
        <v>18494319</v>
      </c>
      <c r="I17" s="26">
        <v>0</v>
      </c>
      <c r="K17" s="26">
        <v>0</v>
      </c>
    </row>
    <row r="18" spans="1:11" ht="16.5" customHeight="1" x14ac:dyDescent="0.5">
      <c r="A18" s="38" t="s">
        <v>234</v>
      </c>
      <c r="B18" s="38"/>
      <c r="D18" s="49"/>
    </row>
    <row r="19" spans="1:11" ht="16.5" customHeight="1" x14ac:dyDescent="0.5">
      <c r="A19" s="38" t="s">
        <v>235</v>
      </c>
      <c r="B19" s="38"/>
      <c r="C19" s="49">
        <v>16</v>
      </c>
      <c r="D19" s="49"/>
      <c r="E19" s="26">
        <v>-1436240538</v>
      </c>
      <c r="G19" s="26">
        <v>-1046985541</v>
      </c>
      <c r="I19" s="26">
        <v>0</v>
      </c>
      <c r="K19" s="26">
        <v>0</v>
      </c>
    </row>
    <row r="20" spans="1:11" ht="16.5" customHeight="1" x14ac:dyDescent="0.5">
      <c r="A20" s="38" t="s">
        <v>236</v>
      </c>
      <c r="B20" s="38"/>
      <c r="D20" s="49"/>
      <c r="E20" s="26">
        <v>9306492943</v>
      </c>
      <c r="G20" s="26">
        <v>11366145858</v>
      </c>
      <c r="I20" s="26">
        <v>3271176318</v>
      </c>
      <c r="K20" s="26">
        <v>4646973967</v>
      </c>
    </row>
    <row r="21" spans="1:11" ht="16.5" customHeight="1" x14ac:dyDescent="0.5">
      <c r="A21" s="38" t="s">
        <v>237</v>
      </c>
      <c r="B21" s="38"/>
      <c r="D21" s="49"/>
      <c r="E21" s="26">
        <v>-910848576</v>
      </c>
      <c r="G21" s="26">
        <v>-1245157220</v>
      </c>
      <c r="I21" s="26">
        <v>-6731634294</v>
      </c>
      <c r="K21" s="26">
        <v>-7366746033</v>
      </c>
    </row>
    <row r="22" spans="1:11" ht="16.5" customHeight="1" x14ac:dyDescent="0.5">
      <c r="A22" s="38" t="s">
        <v>238</v>
      </c>
      <c r="B22" s="38"/>
      <c r="D22" s="49"/>
      <c r="E22" s="26">
        <v>-514389</v>
      </c>
      <c r="G22" s="26">
        <v>-28684007</v>
      </c>
      <c r="I22" s="26">
        <v>-11150467916</v>
      </c>
      <c r="K22" s="26">
        <v>-1737626716</v>
      </c>
    </row>
    <row r="23" spans="1:11" ht="16.5" customHeight="1" x14ac:dyDescent="0.5">
      <c r="A23" s="38" t="s">
        <v>239</v>
      </c>
      <c r="B23" s="38"/>
      <c r="D23" s="49"/>
      <c r="E23" s="26">
        <v>-3424575128</v>
      </c>
      <c r="G23" s="26">
        <v>1550948120</v>
      </c>
      <c r="I23" s="26">
        <v>-965799858</v>
      </c>
      <c r="K23" s="26">
        <v>3210209144</v>
      </c>
    </row>
    <row r="24" spans="1:11" ht="16.5" customHeight="1" x14ac:dyDescent="0.5">
      <c r="A24" s="38" t="s">
        <v>319</v>
      </c>
      <c r="B24" s="38"/>
      <c r="D24" s="49"/>
      <c r="E24" s="26">
        <v>-317147200</v>
      </c>
      <c r="G24" s="26">
        <v>-1738435</v>
      </c>
      <c r="I24" s="26">
        <v>0</v>
      </c>
      <c r="K24" s="26">
        <v>0</v>
      </c>
    </row>
    <row r="25" spans="1:11" ht="16.5" customHeight="1" x14ac:dyDescent="0.5">
      <c r="A25" s="38" t="s">
        <v>320</v>
      </c>
      <c r="B25" s="38"/>
      <c r="D25" s="49"/>
      <c r="E25" s="26">
        <v>-372648202</v>
      </c>
      <c r="G25" s="26">
        <v>1741700</v>
      </c>
      <c r="I25" s="26">
        <v>0</v>
      </c>
      <c r="K25" s="26">
        <v>0</v>
      </c>
    </row>
    <row r="26" spans="1:11" ht="16.5" customHeight="1" x14ac:dyDescent="0.5">
      <c r="A26" s="38" t="s">
        <v>308</v>
      </c>
      <c r="B26" s="38"/>
      <c r="D26" s="49"/>
    </row>
    <row r="27" spans="1:11" ht="16.5" customHeight="1" x14ac:dyDescent="0.5">
      <c r="A27" s="38" t="s">
        <v>240</v>
      </c>
      <c r="B27" s="38"/>
      <c r="C27" s="49" t="s">
        <v>241</v>
      </c>
      <c r="D27" s="49"/>
      <c r="E27" s="26">
        <v>-818348463</v>
      </c>
      <c r="G27" s="26">
        <v>-274908805</v>
      </c>
      <c r="I27" s="26">
        <v>0</v>
      </c>
      <c r="K27" s="26">
        <v>0</v>
      </c>
    </row>
    <row r="28" spans="1:11" ht="16.5" customHeight="1" x14ac:dyDescent="0.5">
      <c r="A28" s="38" t="s">
        <v>242</v>
      </c>
      <c r="B28" s="38"/>
      <c r="D28" s="49"/>
    </row>
    <row r="29" spans="1:11" ht="16.5" customHeight="1" x14ac:dyDescent="0.5">
      <c r="A29" s="38" t="s">
        <v>243</v>
      </c>
      <c r="B29" s="38"/>
      <c r="D29" s="49"/>
    </row>
    <row r="30" spans="1:11" ht="16.5" customHeight="1" x14ac:dyDescent="0.5">
      <c r="A30" s="38" t="s">
        <v>244</v>
      </c>
      <c r="B30" s="38"/>
      <c r="D30" s="49"/>
      <c r="E30" s="26">
        <v>5646520</v>
      </c>
      <c r="G30" s="26">
        <v>1553145678</v>
      </c>
      <c r="I30" s="26">
        <v>6586852</v>
      </c>
      <c r="K30" s="26">
        <v>41984</v>
      </c>
    </row>
    <row r="31" spans="1:11" ht="16.5" customHeight="1" x14ac:dyDescent="0.5">
      <c r="A31" s="38" t="s">
        <v>245</v>
      </c>
      <c r="B31" s="38"/>
      <c r="C31" s="49">
        <v>26</v>
      </c>
      <c r="D31" s="49"/>
      <c r="E31" s="26">
        <v>92582335</v>
      </c>
      <c r="G31" s="26">
        <v>249568608</v>
      </c>
      <c r="H31" s="37"/>
      <c r="I31" s="26">
        <v>7038125</v>
      </c>
      <c r="K31" s="26">
        <v>5163702</v>
      </c>
    </row>
    <row r="32" spans="1:11" ht="16.5" customHeight="1" x14ac:dyDescent="0.5">
      <c r="A32" s="37" t="s">
        <v>246</v>
      </c>
      <c r="B32" s="38"/>
      <c r="D32" s="49"/>
      <c r="H32" s="37"/>
    </row>
    <row r="33" spans="1:11" ht="16.5" customHeight="1" x14ac:dyDescent="0.5">
      <c r="A33" s="37" t="s">
        <v>247</v>
      </c>
      <c r="E33" s="26">
        <v>3258635801</v>
      </c>
      <c r="G33" s="26">
        <v>-4082048085</v>
      </c>
      <c r="I33" s="26">
        <v>3177083570</v>
      </c>
      <c r="K33" s="26">
        <v>-3929049409</v>
      </c>
    </row>
    <row r="34" spans="1:11" ht="16.5" customHeight="1" x14ac:dyDescent="0.5">
      <c r="A34" s="129" t="s">
        <v>248</v>
      </c>
      <c r="B34" s="129"/>
      <c r="D34" s="49"/>
    </row>
    <row r="35" spans="1:11" ht="16.5" customHeight="1" x14ac:dyDescent="0.5">
      <c r="A35" s="38" t="s">
        <v>249</v>
      </c>
      <c r="B35" s="38"/>
      <c r="D35" s="49"/>
      <c r="E35" s="26">
        <v>-3455060269</v>
      </c>
      <c r="G35" s="26">
        <v>5029403657</v>
      </c>
      <c r="I35" s="26">
        <v>737114945</v>
      </c>
      <c r="K35" s="26">
        <v>3222323542</v>
      </c>
    </row>
    <row r="36" spans="1:11" ht="16.5" customHeight="1" x14ac:dyDescent="0.5">
      <c r="A36" s="38" t="s">
        <v>250</v>
      </c>
      <c r="B36" s="38"/>
      <c r="D36" s="49"/>
      <c r="E36" s="26">
        <v>89119548</v>
      </c>
      <c r="G36" s="26">
        <v>-48056582</v>
      </c>
      <c r="I36" s="26">
        <v>-415992</v>
      </c>
      <c r="K36" s="26">
        <v>-646632</v>
      </c>
    </row>
    <row r="37" spans="1:11" ht="16.5" customHeight="1" x14ac:dyDescent="0.5">
      <c r="A37" s="38" t="s">
        <v>251</v>
      </c>
      <c r="B37" s="38"/>
      <c r="D37" s="49"/>
      <c r="E37" s="26">
        <v>-305348684</v>
      </c>
      <c r="G37" s="26">
        <v>-265270676</v>
      </c>
      <c r="I37" s="26">
        <v>0</v>
      </c>
      <c r="K37" s="26">
        <v>0</v>
      </c>
    </row>
    <row r="38" spans="1:11" ht="16.5" customHeight="1" x14ac:dyDescent="0.5">
      <c r="A38" s="38" t="s">
        <v>252</v>
      </c>
      <c r="B38" s="38"/>
      <c r="D38" s="49"/>
      <c r="E38" s="26">
        <v>-673800711</v>
      </c>
      <c r="G38" s="26">
        <v>473083809</v>
      </c>
      <c r="I38" s="26">
        <v>261093</v>
      </c>
      <c r="K38" s="26">
        <v>2026322</v>
      </c>
    </row>
    <row r="39" spans="1:11" ht="16.5" customHeight="1" x14ac:dyDescent="0.5">
      <c r="A39" s="38" t="s">
        <v>253</v>
      </c>
      <c r="B39" s="38"/>
      <c r="D39" s="49"/>
      <c r="E39" s="26">
        <v>-340718395</v>
      </c>
      <c r="G39" s="26">
        <v>284656584</v>
      </c>
      <c r="I39" s="26">
        <v>2620394</v>
      </c>
      <c r="K39" s="26">
        <v>384721</v>
      </c>
    </row>
    <row r="40" spans="1:11" ht="16.5" customHeight="1" x14ac:dyDescent="0.5">
      <c r="A40" s="38" t="s">
        <v>313</v>
      </c>
      <c r="B40" s="38"/>
      <c r="D40" s="49"/>
      <c r="E40" s="26">
        <v>1340220129</v>
      </c>
      <c r="G40" s="26">
        <v>-1228407457</v>
      </c>
      <c r="I40" s="26">
        <v>399663897</v>
      </c>
      <c r="K40" s="26">
        <v>142786293</v>
      </c>
    </row>
    <row r="41" spans="1:11" ht="16.5" customHeight="1" x14ac:dyDescent="0.5">
      <c r="A41" s="38" t="s">
        <v>254</v>
      </c>
      <c r="B41" s="38"/>
      <c r="D41" s="49"/>
      <c r="E41" s="26">
        <v>50982069</v>
      </c>
      <c r="G41" s="26">
        <v>289532253</v>
      </c>
      <c r="I41" s="26">
        <v>23277222</v>
      </c>
      <c r="K41" s="26">
        <v>34977942</v>
      </c>
    </row>
    <row r="42" spans="1:11" ht="16.5" customHeight="1" x14ac:dyDescent="0.5">
      <c r="A42" s="38" t="s">
        <v>318</v>
      </c>
      <c r="C42" s="49">
        <v>26</v>
      </c>
      <c r="E42" s="26">
        <v>-169268181</v>
      </c>
      <c r="G42" s="26">
        <v>-137651924</v>
      </c>
      <c r="I42" s="26">
        <v>-1986095</v>
      </c>
      <c r="K42" s="26">
        <v>0</v>
      </c>
    </row>
    <row r="43" spans="1:11" ht="16.5" customHeight="1" x14ac:dyDescent="0.5">
      <c r="A43" s="38" t="s">
        <v>255</v>
      </c>
      <c r="B43" s="38"/>
      <c r="D43" s="49"/>
      <c r="E43" s="28">
        <v>-79316611</v>
      </c>
      <c r="G43" s="28">
        <v>-654554924</v>
      </c>
      <c r="I43" s="28">
        <v>24226952</v>
      </c>
      <c r="K43" s="28">
        <v>24291619</v>
      </c>
    </row>
    <row r="44" spans="1:11" ht="16.5" customHeight="1" x14ac:dyDescent="0.5">
      <c r="A44" s="38"/>
      <c r="B44" s="38"/>
      <c r="D44" s="49"/>
    </row>
    <row r="45" spans="1:11" ht="16.5" customHeight="1" x14ac:dyDescent="0.5">
      <c r="A45" s="129" t="s">
        <v>256</v>
      </c>
      <c r="B45" s="129"/>
      <c r="D45" s="49"/>
      <c r="E45" s="26">
        <f>SUM(E12:E43)</f>
        <v>36983187355</v>
      </c>
      <c r="G45" s="26">
        <f>SUM(G12:G43)</f>
        <v>44713303687</v>
      </c>
      <c r="I45" s="26">
        <f>SUM(I12:I43)</f>
        <v>1657759910</v>
      </c>
      <c r="K45" s="26">
        <f>SUM(K12:K43)</f>
        <v>1346428327</v>
      </c>
    </row>
    <row r="46" spans="1:11" ht="16.5" customHeight="1" x14ac:dyDescent="0.5">
      <c r="A46" s="38" t="s">
        <v>257</v>
      </c>
      <c r="B46" s="38"/>
      <c r="D46" s="49"/>
      <c r="E46" s="28">
        <v>-3822692352</v>
      </c>
      <c r="G46" s="28">
        <v>-3922607276</v>
      </c>
      <c r="I46" s="28">
        <v>-4147717</v>
      </c>
      <c r="K46" s="28">
        <v>-25901524</v>
      </c>
    </row>
    <row r="47" spans="1:11" ht="16.5" customHeight="1" x14ac:dyDescent="0.5">
      <c r="A47" s="38"/>
      <c r="B47" s="38"/>
      <c r="D47" s="49"/>
    </row>
    <row r="48" spans="1:11" ht="16.5" customHeight="1" x14ac:dyDescent="0.5">
      <c r="A48" s="129" t="s">
        <v>258</v>
      </c>
      <c r="B48" s="129"/>
      <c r="D48" s="49"/>
      <c r="E48" s="28">
        <f>SUM(E45:E46)</f>
        <v>33160495003</v>
      </c>
      <c r="G48" s="28">
        <f>SUM(G45:G46)</f>
        <v>40790696411</v>
      </c>
      <c r="I48" s="28">
        <f>SUM(I45:I46)</f>
        <v>1653612193</v>
      </c>
      <c r="K48" s="28">
        <f>SUM(K45:K46)</f>
        <v>1320526803</v>
      </c>
    </row>
    <row r="49" spans="1:11" ht="16.5" customHeight="1" x14ac:dyDescent="0.5">
      <c r="A49" s="129"/>
      <c r="B49" s="129"/>
      <c r="D49" s="49"/>
      <c r="E49" s="27"/>
      <c r="G49" s="27"/>
      <c r="I49" s="27"/>
      <c r="K49" s="27"/>
    </row>
    <row r="50" spans="1:11" ht="16.5" customHeight="1" x14ac:dyDescent="0.5">
      <c r="A50" s="129"/>
      <c r="B50" s="129"/>
      <c r="D50" s="49"/>
      <c r="E50" s="27"/>
      <c r="G50" s="27"/>
      <c r="I50" s="27"/>
      <c r="K50" s="27"/>
    </row>
    <row r="51" spans="1:11" ht="16.5" customHeight="1" x14ac:dyDescent="0.5">
      <c r="A51" s="129"/>
      <c r="B51" s="129"/>
      <c r="D51" s="49"/>
      <c r="E51" s="27"/>
      <c r="G51" s="27"/>
      <c r="I51" s="27"/>
      <c r="K51" s="27"/>
    </row>
    <row r="52" spans="1:11" ht="16.5" customHeight="1" x14ac:dyDescent="0.5">
      <c r="A52" s="129"/>
      <c r="B52" s="129"/>
      <c r="D52" s="49"/>
      <c r="E52" s="27"/>
      <c r="G52" s="27"/>
      <c r="I52" s="27"/>
      <c r="K52" s="27"/>
    </row>
    <row r="53" spans="1:11" ht="16.5" customHeight="1" x14ac:dyDescent="0.5">
      <c r="A53" s="129"/>
      <c r="B53" s="129"/>
      <c r="D53" s="49"/>
      <c r="E53" s="27"/>
      <c r="G53" s="27"/>
      <c r="I53" s="27"/>
      <c r="K53" s="27"/>
    </row>
    <row r="54" spans="1:11" ht="16.5" customHeight="1" x14ac:dyDescent="0.5">
      <c r="A54" s="129"/>
      <c r="B54" s="129"/>
      <c r="D54" s="49"/>
      <c r="E54" s="27"/>
      <c r="G54" s="27"/>
      <c r="I54" s="27"/>
      <c r="K54" s="27"/>
    </row>
    <row r="55" spans="1:11" ht="16.5" customHeight="1" x14ac:dyDescent="0.5">
      <c r="A55" s="129"/>
      <c r="B55" s="129"/>
      <c r="D55" s="49"/>
      <c r="E55" s="27"/>
      <c r="G55" s="27"/>
      <c r="I55" s="27"/>
      <c r="K55" s="27"/>
    </row>
    <row r="56" spans="1:11" ht="16.5" customHeight="1" x14ac:dyDescent="0.5">
      <c r="A56" s="129"/>
      <c r="B56" s="129"/>
      <c r="D56" s="49"/>
      <c r="E56" s="27"/>
      <c r="G56" s="27"/>
      <c r="I56" s="27"/>
      <c r="K56" s="27"/>
    </row>
    <row r="57" spans="1:11" ht="16.5" customHeight="1" x14ac:dyDescent="0.5">
      <c r="A57" s="129"/>
      <c r="B57" s="129"/>
      <c r="D57" s="49"/>
      <c r="E57" s="27"/>
      <c r="G57" s="27"/>
      <c r="I57" s="27"/>
      <c r="K57" s="27"/>
    </row>
    <row r="58" spans="1:11" ht="16.5" customHeight="1" x14ac:dyDescent="0.5">
      <c r="A58" s="129"/>
      <c r="B58" s="129"/>
      <c r="D58" s="49"/>
      <c r="E58" s="27"/>
      <c r="G58" s="27"/>
      <c r="I58" s="27"/>
      <c r="K58" s="27"/>
    </row>
    <row r="59" spans="1:11" ht="16.5" customHeight="1" x14ac:dyDescent="0.5">
      <c r="A59" s="129"/>
      <c r="B59" s="129"/>
      <c r="D59" s="49"/>
      <c r="E59" s="27"/>
      <c r="G59" s="27"/>
      <c r="I59" s="27"/>
      <c r="K59" s="27"/>
    </row>
    <row r="60" spans="1:11" ht="15.75" customHeight="1" x14ac:dyDescent="0.5">
      <c r="A60" s="129"/>
      <c r="B60" s="129"/>
      <c r="D60" s="49"/>
      <c r="E60" s="27"/>
      <c r="G60" s="27"/>
      <c r="I60" s="27"/>
      <c r="K60" s="27"/>
    </row>
    <row r="61" spans="1:11" ht="22.35" customHeight="1" x14ac:dyDescent="0.5">
      <c r="A61" s="208" t="str">
        <f>'6-8'!A52</f>
        <v>The notes to the consolidated and separate financial statements are an integral part of the financial statements.</v>
      </c>
      <c r="B61" s="208"/>
      <c r="C61" s="208"/>
      <c r="D61" s="208"/>
      <c r="E61" s="208"/>
      <c r="F61" s="208"/>
      <c r="G61" s="208"/>
      <c r="H61" s="208"/>
      <c r="I61" s="208"/>
      <c r="J61" s="208"/>
      <c r="K61" s="208"/>
    </row>
    <row r="62" spans="1:11" ht="16.5" customHeight="1" x14ac:dyDescent="0.5">
      <c r="A62" s="129" t="s">
        <v>0</v>
      </c>
      <c r="B62" s="129"/>
      <c r="C62" s="44"/>
      <c r="D62" s="39"/>
      <c r="E62" s="23"/>
      <c r="F62" s="23"/>
      <c r="G62" s="23"/>
      <c r="H62" s="23"/>
      <c r="I62" s="130"/>
      <c r="J62" s="23"/>
      <c r="K62" s="130"/>
    </row>
    <row r="63" spans="1:11" ht="16.5" customHeight="1" x14ac:dyDescent="0.5">
      <c r="A63" s="129" t="s">
        <v>259</v>
      </c>
      <c r="B63" s="129"/>
      <c r="C63" s="44"/>
      <c r="D63" s="39"/>
      <c r="E63" s="23"/>
      <c r="F63" s="23"/>
      <c r="G63" s="23"/>
      <c r="H63" s="23"/>
      <c r="I63" s="23"/>
      <c r="J63" s="23"/>
      <c r="K63" s="23"/>
    </row>
    <row r="64" spans="1:11" ht="16.5" customHeight="1" x14ac:dyDescent="0.5">
      <c r="A64" s="131" t="s">
        <v>88</v>
      </c>
      <c r="B64" s="131"/>
      <c r="C64" s="146"/>
      <c r="D64" s="132"/>
      <c r="E64" s="24"/>
      <c r="F64" s="24"/>
      <c r="G64" s="24"/>
      <c r="H64" s="24"/>
      <c r="I64" s="24"/>
      <c r="J64" s="24"/>
      <c r="K64" s="24"/>
    </row>
    <row r="65" spans="1:11" ht="16.5" customHeight="1" x14ac:dyDescent="0.5">
      <c r="A65" s="129"/>
      <c r="B65" s="129"/>
      <c r="C65" s="44"/>
      <c r="D65" s="39"/>
      <c r="E65" s="23"/>
      <c r="F65" s="23"/>
      <c r="G65" s="23"/>
      <c r="H65" s="23"/>
      <c r="I65" s="23"/>
      <c r="J65" s="23"/>
      <c r="K65" s="23"/>
    </row>
    <row r="66" spans="1:11" ht="16.5" customHeight="1" x14ac:dyDescent="0.5">
      <c r="A66" s="129"/>
      <c r="B66" s="129"/>
      <c r="C66" s="44"/>
      <c r="D66" s="39"/>
      <c r="E66" s="23"/>
      <c r="F66" s="23"/>
      <c r="G66" s="23"/>
      <c r="H66" s="23"/>
      <c r="I66" s="23"/>
      <c r="J66" s="23"/>
      <c r="K66" s="23"/>
    </row>
    <row r="67" spans="1:11" ht="16.5" customHeight="1" x14ac:dyDescent="0.5">
      <c r="A67" s="129"/>
      <c r="B67" s="129"/>
      <c r="C67" s="44"/>
      <c r="D67" s="39"/>
      <c r="E67" s="207" t="s">
        <v>3</v>
      </c>
      <c r="F67" s="207"/>
      <c r="G67" s="207"/>
      <c r="H67" s="23"/>
      <c r="I67" s="207" t="s">
        <v>4</v>
      </c>
      <c r="J67" s="207"/>
      <c r="K67" s="207"/>
    </row>
    <row r="68" spans="1:11" ht="16.5" customHeight="1" x14ac:dyDescent="0.5">
      <c r="A68" s="42"/>
      <c r="B68" s="42"/>
      <c r="C68" s="44"/>
      <c r="D68" s="44"/>
      <c r="E68" s="197" t="s">
        <v>5</v>
      </c>
      <c r="F68" s="197"/>
      <c r="G68" s="197"/>
      <c r="H68" s="133"/>
      <c r="I68" s="197" t="s">
        <v>5</v>
      </c>
      <c r="J68" s="197"/>
      <c r="K68" s="197"/>
    </row>
    <row r="69" spans="1:11" ht="16.5" customHeight="1" x14ac:dyDescent="0.5">
      <c r="C69" s="134"/>
      <c r="D69" s="134"/>
      <c r="E69" s="11" t="s">
        <v>6</v>
      </c>
      <c r="F69" s="11"/>
      <c r="G69" s="11" t="s">
        <v>7</v>
      </c>
      <c r="H69" s="22"/>
      <c r="I69" s="11" t="s">
        <v>6</v>
      </c>
      <c r="J69" s="11"/>
      <c r="K69" s="11" t="s">
        <v>7</v>
      </c>
    </row>
    <row r="70" spans="1:11" ht="16.5" customHeight="1" x14ac:dyDescent="0.5">
      <c r="A70" s="42"/>
      <c r="B70" s="42"/>
      <c r="C70" s="146" t="s">
        <v>8</v>
      </c>
      <c r="D70" s="44"/>
      <c r="E70" s="24" t="s">
        <v>9</v>
      </c>
      <c r="F70" s="23"/>
      <c r="G70" s="24" t="s">
        <v>9</v>
      </c>
      <c r="H70" s="23"/>
      <c r="I70" s="24" t="s">
        <v>9</v>
      </c>
      <c r="J70" s="23"/>
      <c r="K70" s="24" t="s">
        <v>9</v>
      </c>
    </row>
    <row r="71" spans="1:11" ht="16.5" customHeight="1" x14ac:dyDescent="0.5">
      <c r="A71" s="42"/>
      <c r="B71" s="42"/>
      <c r="C71" s="44"/>
      <c r="D71" s="44"/>
      <c r="E71" s="23"/>
      <c r="F71" s="23"/>
      <c r="G71" s="23"/>
      <c r="H71" s="23"/>
      <c r="I71" s="23"/>
      <c r="J71" s="23"/>
      <c r="K71" s="23"/>
    </row>
    <row r="72" spans="1:11" ht="16.5" customHeight="1" x14ac:dyDescent="0.5">
      <c r="A72" s="42" t="s">
        <v>260</v>
      </c>
      <c r="B72" s="42"/>
      <c r="D72" s="49"/>
    </row>
    <row r="73" spans="1:11" ht="16.5" customHeight="1" x14ac:dyDescent="0.5">
      <c r="A73" s="38" t="s">
        <v>261</v>
      </c>
      <c r="B73" s="38"/>
      <c r="D73" s="49"/>
      <c r="E73" s="40">
        <v>-584609051</v>
      </c>
      <c r="F73" s="137"/>
      <c r="G73" s="40">
        <v>-1473515859</v>
      </c>
      <c r="H73" s="137"/>
      <c r="I73" s="26">
        <v>-38460207163</v>
      </c>
      <c r="K73" s="26">
        <v>-10284825854</v>
      </c>
    </row>
    <row r="74" spans="1:11" ht="16.5" customHeight="1" x14ac:dyDescent="0.5">
      <c r="A74" s="38" t="s">
        <v>262</v>
      </c>
      <c r="B74" s="38"/>
      <c r="C74" s="49">
        <v>17</v>
      </c>
      <c r="D74" s="49"/>
      <c r="E74" s="40">
        <v>164384077</v>
      </c>
      <c r="G74" s="40">
        <v>190661085</v>
      </c>
      <c r="H74" s="137"/>
      <c r="I74" s="26">
        <v>19248546328</v>
      </c>
      <c r="K74" s="26">
        <v>13765464998</v>
      </c>
    </row>
    <row r="75" spans="1:11" ht="16.5" customHeight="1" x14ac:dyDescent="0.5">
      <c r="A75" s="38" t="s">
        <v>263</v>
      </c>
      <c r="B75" s="38"/>
      <c r="D75" s="49"/>
      <c r="E75" s="40">
        <v>116972202</v>
      </c>
      <c r="G75" s="40">
        <v>77651468</v>
      </c>
      <c r="H75" s="137"/>
      <c r="I75" s="26">
        <v>-50000</v>
      </c>
      <c r="K75" s="26">
        <v>-20000</v>
      </c>
    </row>
    <row r="76" spans="1:11" ht="16.5" customHeight="1" x14ac:dyDescent="0.5">
      <c r="A76" s="37" t="s">
        <v>314</v>
      </c>
      <c r="D76" s="49"/>
      <c r="E76" s="40">
        <v>-373885209</v>
      </c>
      <c r="G76" s="50">
        <v>0</v>
      </c>
      <c r="H76" s="138"/>
      <c r="I76" s="26">
        <v>0</v>
      </c>
      <c r="J76" s="138"/>
      <c r="K76" s="26">
        <v>0</v>
      </c>
    </row>
    <row r="77" spans="1:11" ht="16.5" customHeight="1" x14ac:dyDescent="0.5">
      <c r="A77" s="37" t="s">
        <v>264</v>
      </c>
      <c r="C77" s="49">
        <v>16</v>
      </c>
      <c r="D77" s="49"/>
      <c r="E77" s="40">
        <v>0</v>
      </c>
      <c r="G77" s="40">
        <v>0</v>
      </c>
      <c r="H77" s="138"/>
      <c r="I77" s="26">
        <v>-750000</v>
      </c>
      <c r="J77" s="138"/>
      <c r="K77" s="26">
        <v>-538267081</v>
      </c>
    </row>
    <row r="78" spans="1:11" ht="16.5" customHeight="1" x14ac:dyDescent="0.5">
      <c r="A78" s="37" t="s">
        <v>265</v>
      </c>
      <c r="C78" s="49">
        <v>16</v>
      </c>
      <c r="D78" s="49"/>
      <c r="E78" s="40">
        <v>-175130110</v>
      </c>
      <c r="G78" s="40">
        <v>-3209504</v>
      </c>
      <c r="H78" s="138"/>
      <c r="I78" s="26">
        <v>0</v>
      </c>
      <c r="J78" s="138"/>
      <c r="K78" s="26">
        <v>0</v>
      </c>
    </row>
    <row r="79" spans="1:11" ht="16.5" customHeight="1" x14ac:dyDescent="0.5">
      <c r="A79" s="37" t="s">
        <v>266</v>
      </c>
      <c r="C79" s="49">
        <v>16</v>
      </c>
      <c r="D79" s="49"/>
      <c r="E79" s="40">
        <v>-395991249</v>
      </c>
      <c r="G79" s="40">
        <v>-34723418</v>
      </c>
      <c r="H79" s="138"/>
      <c r="I79" s="26">
        <v>0</v>
      </c>
      <c r="J79" s="138"/>
      <c r="K79" s="26">
        <v>0</v>
      </c>
    </row>
    <row r="80" spans="1:11" ht="16.5" customHeight="1" x14ac:dyDescent="0.5">
      <c r="A80" s="37" t="s">
        <v>311</v>
      </c>
      <c r="D80" s="49"/>
      <c r="E80" s="40"/>
      <c r="G80" s="40"/>
      <c r="H80" s="138"/>
      <c r="J80" s="138"/>
    </row>
    <row r="81" spans="1:11" ht="16.5" customHeight="1" x14ac:dyDescent="0.5">
      <c r="A81" s="37" t="s">
        <v>312</v>
      </c>
      <c r="D81" s="49"/>
      <c r="E81" s="40">
        <v>-6326646</v>
      </c>
      <c r="G81" s="40">
        <v>1510686</v>
      </c>
      <c r="H81" s="138"/>
      <c r="I81" s="26">
        <v>0</v>
      </c>
      <c r="J81" s="138"/>
      <c r="K81" s="26">
        <v>0</v>
      </c>
    </row>
    <row r="82" spans="1:11" ht="16.5" customHeight="1" x14ac:dyDescent="0.5">
      <c r="A82" s="37" t="s">
        <v>267</v>
      </c>
      <c r="D82" s="49"/>
      <c r="E82" s="40">
        <v>0</v>
      </c>
      <c r="G82" s="40">
        <v>37500000</v>
      </c>
      <c r="H82" s="138"/>
      <c r="I82" s="26">
        <v>0</v>
      </c>
      <c r="J82" s="138"/>
      <c r="K82" s="26">
        <v>0</v>
      </c>
    </row>
    <row r="83" spans="1:11" ht="16.5" customHeight="1" x14ac:dyDescent="0.5">
      <c r="A83" s="37" t="s">
        <v>268</v>
      </c>
      <c r="D83" s="49"/>
      <c r="E83" s="40">
        <v>965595969</v>
      </c>
      <c r="G83" s="40">
        <v>1297961150</v>
      </c>
      <c r="H83" s="138"/>
      <c r="I83" s="26">
        <v>6806467280</v>
      </c>
      <c r="J83" s="138"/>
      <c r="K83" s="26">
        <v>7649130920</v>
      </c>
    </row>
    <row r="84" spans="1:11" ht="16.5" customHeight="1" x14ac:dyDescent="0.5">
      <c r="A84" s="37" t="s">
        <v>269</v>
      </c>
      <c r="D84" s="49"/>
      <c r="E84" s="40">
        <v>433408392</v>
      </c>
      <c r="F84" s="40"/>
      <c r="G84" s="26">
        <v>331575724</v>
      </c>
      <c r="I84" s="26">
        <v>11150467916</v>
      </c>
      <c r="K84" s="26">
        <v>1737626716</v>
      </c>
    </row>
    <row r="85" spans="1:11" ht="16.5" customHeight="1" x14ac:dyDescent="0.5">
      <c r="A85" s="38" t="s">
        <v>270</v>
      </c>
      <c r="B85" s="38"/>
      <c r="C85" s="49">
        <v>18</v>
      </c>
      <c r="D85" s="49"/>
      <c r="E85" s="40">
        <v>-23524483</v>
      </c>
      <c r="G85" s="26">
        <v>-93039669</v>
      </c>
      <c r="I85" s="26">
        <v>0</v>
      </c>
      <c r="K85" s="26">
        <v>0</v>
      </c>
    </row>
    <row r="86" spans="1:11" ht="16.5" customHeight="1" x14ac:dyDescent="0.5">
      <c r="A86" s="38" t="s">
        <v>271</v>
      </c>
      <c r="B86" s="38"/>
      <c r="D86" s="49"/>
      <c r="E86" s="40">
        <v>-7883919319</v>
      </c>
      <c r="G86" s="26">
        <v>-9104185570</v>
      </c>
      <c r="I86" s="26">
        <v>-9359063</v>
      </c>
      <c r="K86" s="26">
        <v>-11809963</v>
      </c>
    </row>
    <row r="87" spans="1:11" ht="16.5" customHeight="1" x14ac:dyDescent="0.5">
      <c r="A87" s="38" t="s">
        <v>272</v>
      </c>
      <c r="B87" s="38"/>
      <c r="D87" s="49"/>
      <c r="E87" s="40">
        <v>-1528820167</v>
      </c>
      <c r="G87" s="26">
        <v>-1106723618</v>
      </c>
      <c r="I87" s="26">
        <v>-24505878</v>
      </c>
      <c r="K87" s="26">
        <v>-4928628</v>
      </c>
    </row>
    <row r="88" spans="1:11" ht="16.5" customHeight="1" x14ac:dyDescent="0.5">
      <c r="A88" s="38" t="s">
        <v>273</v>
      </c>
      <c r="B88" s="38"/>
      <c r="D88" s="49"/>
      <c r="E88" s="40">
        <v>538334303</v>
      </c>
      <c r="G88" s="26">
        <v>18016439</v>
      </c>
      <c r="I88" s="26">
        <v>0</v>
      </c>
      <c r="K88" s="26">
        <v>0</v>
      </c>
    </row>
    <row r="89" spans="1:11" ht="16.5" customHeight="1" x14ac:dyDescent="0.5">
      <c r="A89" s="38" t="s">
        <v>274</v>
      </c>
      <c r="B89" s="38"/>
      <c r="D89" s="49"/>
      <c r="E89" s="40"/>
      <c r="G89" s="40"/>
    </row>
    <row r="90" spans="1:11" ht="16.5" customHeight="1" x14ac:dyDescent="0.5">
      <c r="A90" s="37" t="s">
        <v>275</v>
      </c>
      <c r="B90" s="38"/>
      <c r="D90" s="49"/>
      <c r="E90" s="40">
        <v>3970182370</v>
      </c>
      <c r="G90" s="26">
        <v>1015657350</v>
      </c>
      <c r="I90" s="26">
        <v>0</v>
      </c>
      <c r="K90" s="26">
        <v>0</v>
      </c>
    </row>
    <row r="91" spans="1:11" ht="16.5" customHeight="1" x14ac:dyDescent="0.5">
      <c r="A91" s="38" t="s">
        <v>276</v>
      </c>
      <c r="B91" s="38"/>
      <c r="D91" s="49"/>
      <c r="E91" s="40"/>
      <c r="G91" s="40"/>
    </row>
    <row r="92" spans="1:11" ht="16.5" customHeight="1" x14ac:dyDescent="0.5">
      <c r="A92" s="37" t="s">
        <v>277</v>
      </c>
      <c r="D92" s="49"/>
      <c r="E92" s="139">
        <v>585553527</v>
      </c>
      <c r="G92" s="139">
        <v>201301668</v>
      </c>
      <c r="H92" s="138"/>
      <c r="I92" s="28">
        <v>0</v>
      </c>
      <c r="J92" s="138"/>
      <c r="K92" s="28">
        <v>68662</v>
      </c>
    </row>
    <row r="93" spans="1:11" ht="16.5" customHeight="1" x14ac:dyDescent="0.5">
      <c r="A93" s="38"/>
      <c r="B93" s="38"/>
      <c r="D93" s="49"/>
    </row>
    <row r="94" spans="1:11" ht="16.5" customHeight="1" x14ac:dyDescent="0.5">
      <c r="A94" s="129" t="s">
        <v>315</v>
      </c>
      <c r="B94" s="129"/>
      <c r="D94" s="49"/>
      <c r="E94" s="28">
        <f>SUM(E73:E92)</f>
        <v>-4197775394</v>
      </c>
      <c r="G94" s="28">
        <f>SUM(G73:G92)</f>
        <v>-8643562068</v>
      </c>
      <c r="I94" s="28">
        <f>SUM(I73:I92)</f>
        <v>-1289390580</v>
      </c>
      <c r="K94" s="28">
        <f>SUM(K73:K92)</f>
        <v>12312439770</v>
      </c>
    </row>
    <row r="95" spans="1:11" ht="16.5" customHeight="1" x14ac:dyDescent="0.5">
      <c r="A95" s="129"/>
      <c r="B95" s="129"/>
      <c r="D95" s="49"/>
    </row>
    <row r="96" spans="1:11" ht="16.5" customHeight="1" x14ac:dyDescent="0.5">
      <c r="A96" s="42" t="s">
        <v>278</v>
      </c>
      <c r="B96" s="42"/>
      <c r="D96" s="49"/>
    </row>
    <row r="97" spans="1:11" ht="16.5" customHeight="1" x14ac:dyDescent="0.5">
      <c r="A97" s="37" t="s">
        <v>279</v>
      </c>
      <c r="C97" s="49">
        <v>17</v>
      </c>
      <c r="D97" s="49"/>
      <c r="E97" s="26">
        <v>0</v>
      </c>
      <c r="G97" s="26">
        <v>0</v>
      </c>
      <c r="H97" s="140"/>
      <c r="I97" s="26">
        <v>1183005521</v>
      </c>
      <c r="K97" s="26">
        <v>2277002411</v>
      </c>
    </row>
    <row r="98" spans="1:11" ht="16.5" customHeight="1" x14ac:dyDescent="0.5">
      <c r="A98" s="37" t="s">
        <v>280</v>
      </c>
      <c r="C98" s="49">
        <v>17</v>
      </c>
      <c r="D98" s="49"/>
      <c r="E98" s="26">
        <v>0</v>
      </c>
      <c r="G98" s="26">
        <v>0</v>
      </c>
      <c r="H98" s="140"/>
      <c r="I98" s="26">
        <v>-1195078603</v>
      </c>
      <c r="K98" s="26">
        <v>-1766157514</v>
      </c>
    </row>
    <row r="99" spans="1:11" ht="16.5" customHeight="1" x14ac:dyDescent="0.5">
      <c r="A99" s="37" t="s">
        <v>281</v>
      </c>
      <c r="D99" s="49"/>
      <c r="E99" s="26">
        <v>50875000000</v>
      </c>
      <c r="G99" s="26">
        <v>69950000000</v>
      </c>
      <c r="H99" s="140"/>
      <c r="I99" s="26">
        <v>50875000000</v>
      </c>
      <c r="K99" s="26">
        <v>69950000000</v>
      </c>
    </row>
    <row r="100" spans="1:11" ht="16.5" customHeight="1" x14ac:dyDescent="0.5">
      <c r="A100" s="37" t="s">
        <v>282</v>
      </c>
      <c r="D100" s="49"/>
      <c r="E100" s="26">
        <f>-E99</f>
        <v>-50875000000</v>
      </c>
      <c r="G100" s="26">
        <v>-72050000000</v>
      </c>
      <c r="H100" s="140"/>
      <c r="I100" s="26">
        <f>-I99</f>
        <v>-50875000000</v>
      </c>
      <c r="K100" s="26">
        <v>-72050000000</v>
      </c>
    </row>
    <row r="101" spans="1:11" ht="16.5" customHeight="1" x14ac:dyDescent="0.5">
      <c r="A101" s="37" t="s">
        <v>283</v>
      </c>
      <c r="C101" s="49">
        <v>23</v>
      </c>
      <c r="D101" s="49"/>
      <c r="E101" s="26">
        <v>18056220010</v>
      </c>
      <c r="G101" s="26">
        <v>8145316335</v>
      </c>
      <c r="I101" s="26">
        <v>10652410630</v>
      </c>
      <c r="K101" s="26">
        <v>5828843680</v>
      </c>
    </row>
    <row r="102" spans="1:11" ht="16.5" customHeight="1" x14ac:dyDescent="0.5">
      <c r="A102" s="38" t="s">
        <v>284</v>
      </c>
      <c r="B102" s="38"/>
      <c r="C102" s="49">
        <v>23</v>
      </c>
      <c r="D102" s="49"/>
      <c r="E102" s="26">
        <v>-10296307013</v>
      </c>
      <c r="G102" s="26">
        <v>-10541762118</v>
      </c>
      <c r="I102" s="26">
        <v>-6469636791</v>
      </c>
      <c r="K102" s="26">
        <v>-7594156545</v>
      </c>
    </row>
    <row r="103" spans="1:11" ht="16.5" customHeight="1" x14ac:dyDescent="0.5">
      <c r="A103" s="38" t="s">
        <v>285</v>
      </c>
      <c r="B103" s="38"/>
      <c r="C103" s="49">
        <v>23</v>
      </c>
      <c r="D103" s="49"/>
      <c r="E103" s="26">
        <v>15522544510</v>
      </c>
      <c r="G103" s="26">
        <v>7982880000</v>
      </c>
      <c r="I103" s="26">
        <v>15522544510</v>
      </c>
      <c r="K103" s="26">
        <v>7982880000</v>
      </c>
    </row>
    <row r="104" spans="1:11" ht="16.5" customHeight="1" x14ac:dyDescent="0.5">
      <c r="A104" s="38" t="s">
        <v>286</v>
      </c>
      <c r="B104" s="38"/>
      <c r="C104" s="49">
        <v>23</v>
      </c>
      <c r="D104" s="49"/>
      <c r="E104" s="26">
        <v>-24999890000</v>
      </c>
      <c r="G104" s="26">
        <v>-11301000000</v>
      </c>
      <c r="I104" s="26">
        <v>-10209030000</v>
      </c>
      <c r="K104" s="26">
        <v>-11301000000</v>
      </c>
    </row>
    <row r="105" spans="1:11" ht="16.5" customHeight="1" x14ac:dyDescent="0.5">
      <c r="A105" s="38" t="s">
        <v>287</v>
      </c>
      <c r="B105" s="38"/>
      <c r="D105" s="49"/>
      <c r="E105" s="26">
        <v>-11824665813</v>
      </c>
      <c r="G105" s="26">
        <v>-10880450675</v>
      </c>
      <c r="I105" s="26">
        <v>-346834738</v>
      </c>
      <c r="K105" s="26">
        <v>-171208515</v>
      </c>
    </row>
    <row r="106" spans="1:11" ht="16.5" customHeight="1" x14ac:dyDescent="0.5">
      <c r="A106" s="38" t="s">
        <v>288</v>
      </c>
      <c r="B106" s="38"/>
      <c r="D106" s="49"/>
      <c r="E106" s="26">
        <v>-9750378685</v>
      </c>
      <c r="G106" s="26">
        <v>-10968223311</v>
      </c>
      <c r="I106" s="26">
        <v>-3400191422</v>
      </c>
      <c r="K106" s="26">
        <v>-4333557355</v>
      </c>
    </row>
    <row r="107" spans="1:11" ht="16.5" customHeight="1" x14ac:dyDescent="0.5">
      <c r="A107" s="38" t="s">
        <v>289</v>
      </c>
      <c r="B107" s="38"/>
      <c r="D107" s="49"/>
      <c r="E107" s="26">
        <v>0</v>
      </c>
      <c r="G107" s="26">
        <v>2299546124</v>
      </c>
      <c r="I107" s="26">
        <v>0</v>
      </c>
      <c r="K107" s="26">
        <v>2299546124</v>
      </c>
    </row>
    <row r="108" spans="1:11" ht="16.5" customHeight="1" x14ac:dyDescent="0.5">
      <c r="A108" s="38" t="s">
        <v>290</v>
      </c>
      <c r="B108" s="38"/>
      <c r="C108" s="49">
        <v>28</v>
      </c>
      <c r="D108" s="49"/>
      <c r="E108" s="26">
        <v>-237325000</v>
      </c>
      <c r="G108" s="26">
        <v>0</v>
      </c>
      <c r="I108" s="26">
        <v>-237325000</v>
      </c>
      <c r="K108" s="26">
        <v>0</v>
      </c>
    </row>
    <row r="109" spans="1:11" ht="16.5" customHeight="1" x14ac:dyDescent="0.5">
      <c r="A109" s="38" t="s">
        <v>206</v>
      </c>
      <c r="B109" s="38"/>
      <c r="C109" s="49">
        <v>36</v>
      </c>
      <c r="D109" s="49"/>
      <c r="E109" s="26">
        <v>-1704923546</v>
      </c>
      <c r="G109" s="26">
        <v>-1725332608</v>
      </c>
      <c r="I109" s="26">
        <v>-1704923543</v>
      </c>
      <c r="K109" s="26">
        <v>-1725332608</v>
      </c>
    </row>
    <row r="110" spans="1:11" ht="16.5" customHeight="1" x14ac:dyDescent="0.5">
      <c r="A110" s="38" t="s">
        <v>291</v>
      </c>
      <c r="B110" s="38"/>
      <c r="D110" s="49"/>
    </row>
    <row r="111" spans="1:11" ht="16.5" customHeight="1" x14ac:dyDescent="0.5">
      <c r="A111" s="38" t="s">
        <v>292</v>
      </c>
      <c r="B111" s="38"/>
      <c r="D111" s="49"/>
      <c r="E111" s="26">
        <v>-3860172368</v>
      </c>
      <c r="G111" s="26">
        <v>0</v>
      </c>
      <c r="I111" s="26">
        <v>0</v>
      </c>
      <c r="K111" s="26">
        <v>0</v>
      </c>
    </row>
    <row r="112" spans="1:11" ht="16.5" customHeight="1" x14ac:dyDescent="0.5">
      <c r="A112" s="38" t="s">
        <v>293</v>
      </c>
      <c r="B112" s="38"/>
      <c r="C112" s="49">
        <v>35</v>
      </c>
      <c r="D112" s="49"/>
      <c r="E112" s="26">
        <v>-3685268072</v>
      </c>
      <c r="G112" s="26">
        <v>-3231489479</v>
      </c>
      <c r="I112" s="26">
        <v>-3685268072</v>
      </c>
      <c r="K112" s="26">
        <v>-3231489479</v>
      </c>
    </row>
    <row r="113" spans="1:11" ht="16.5" customHeight="1" x14ac:dyDescent="0.5">
      <c r="A113" s="37" t="s">
        <v>294</v>
      </c>
      <c r="E113" s="139">
        <v>-98856026</v>
      </c>
      <c r="G113" s="139">
        <v>-46126854</v>
      </c>
      <c r="H113" s="138"/>
      <c r="I113" s="139">
        <v>0</v>
      </c>
      <c r="J113" s="138"/>
      <c r="K113" s="28">
        <v>0</v>
      </c>
    </row>
    <row r="115" spans="1:11" ht="16.5" customHeight="1" x14ac:dyDescent="0.5">
      <c r="A115" s="129" t="s">
        <v>295</v>
      </c>
      <c r="B115" s="129"/>
      <c r="D115" s="49"/>
      <c r="E115" s="28">
        <f>SUM(E97:E113)</f>
        <v>-32879022003</v>
      </c>
      <c r="G115" s="28">
        <f>SUM(G97:G113)</f>
        <v>-32366642586</v>
      </c>
      <c r="I115" s="28">
        <f>SUM(I97:I113)</f>
        <v>109672492</v>
      </c>
      <c r="K115" s="28">
        <f>SUM(K97:K113)</f>
        <v>-13834629801</v>
      </c>
    </row>
    <row r="116" spans="1:11" ht="16.5" customHeight="1" x14ac:dyDescent="0.5">
      <c r="A116" s="38"/>
      <c r="B116" s="38"/>
      <c r="D116" s="49"/>
    </row>
    <row r="117" spans="1:11" ht="16.5" customHeight="1" x14ac:dyDescent="0.5">
      <c r="A117" s="38"/>
      <c r="B117" s="38"/>
      <c r="D117" s="49"/>
    </row>
    <row r="118" spans="1:11" ht="16.5" customHeight="1" x14ac:dyDescent="0.5">
      <c r="A118" s="38"/>
      <c r="B118" s="38"/>
      <c r="D118" s="49"/>
    </row>
    <row r="119" spans="1:11" ht="16.149999999999999" customHeight="1" x14ac:dyDescent="0.5">
      <c r="A119" s="38"/>
      <c r="B119" s="38"/>
      <c r="D119" s="49"/>
    </row>
    <row r="120" spans="1:11" ht="16.5" customHeight="1" x14ac:dyDescent="0.5">
      <c r="A120" s="38"/>
      <c r="B120" s="38"/>
      <c r="D120" s="49"/>
    </row>
    <row r="121" spans="1:11" ht="15.75" customHeight="1" x14ac:dyDescent="0.5">
      <c r="A121" s="38"/>
      <c r="B121" s="38"/>
      <c r="D121" s="49"/>
    </row>
    <row r="122" spans="1:11" ht="22.35" customHeight="1" x14ac:dyDescent="0.5">
      <c r="A122" s="209" t="str">
        <f>'6-8'!A52</f>
        <v>The notes to the consolidated and separate financial statements are an integral part of the financial statements.</v>
      </c>
      <c r="B122" s="209"/>
      <c r="C122" s="209"/>
      <c r="D122" s="209"/>
      <c r="E122" s="209"/>
      <c r="F122" s="209"/>
      <c r="G122" s="209"/>
      <c r="H122" s="209"/>
      <c r="I122" s="209"/>
      <c r="J122" s="209"/>
      <c r="K122" s="209"/>
    </row>
    <row r="123" spans="1:11" ht="16.5" customHeight="1" x14ac:dyDescent="0.5">
      <c r="A123" s="129" t="s">
        <v>0</v>
      </c>
      <c r="B123" s="129"/>
      <c r="C123" s="44"/>
      <c r="D123" s="39"/>
      <c r="E123" s="23"/>
      <c r="F123" s="23"/>
      <c r="G123" s="23"/>
      <c r="H123" s="23"/>
      <c r="I123" s="130"/>
      <c r="J123" s="23"/>
      <c r="K123" s="130"/>
    </row>
    <row r="124" spans="1:11" ht="16.5" customHeight="1" x14ac:dyDescent="0.5">
      <c r="A124" s="129" t="s">
        <v>259</v>
      </c>
      <c r="B124" s="129"/>
      <c r="C124" s="44"/>
      <c r="D124" s="39"/>
      <c r="E124" s="23"/>
      <c r="F124" s="23"/>
      <c r="G124" s="23"/>
      <c r="H124" s="23"/>
      <c r="I124" s="23"/>
      <c r="J124" s="23"/>
      <c r="K124" s="23"/>
    </row>
    <row r="125" spans="1:11" ht="16.5" customHeight="1" x14ac:dyDescent="0.5">
      <c r="A125" s="131" t="str">
        <f>A3</f>
        <v>For the year ended 31 December 2025</v>
      </c>
      <c r="B125" s="131"/>
      <c r="C125" s="146"/>
      <c r="D125" s="132"/>
      <c r="E125" s="24"/>
      <c r="F125" s="24"/>
      <c r="G125" s="24"/>
      <c r="H125" s="24"/>
      <c r="I125" s="24"/>
      <c r="J125" s="24"/>
      <c r="K125" s="24"/>
    </row>
    <row r="126" spans="1:11" ht="16.5" customHeight="1" x14ac:dyDescent="0.5">
      <c r="A126" s="129"/>
      <c r="B126" s="129"/>
      <c r="C126" s="44"/>
      <c r="D126" s="39"/>
      <c r="E126" s="23"/>
      <c r="F126" s="23"/>
      <c r="G126" s="23"/>
      <c r="H126" s="23"/>
      <c r="I126" s="23"/>
      <c r="J126" s="23"/>
      <c r="K126" s="23"/>
    </row>
    <row r="127" spans="1:11" ht="16.5" customHeight="1" x14ac:dyDescent="0.5">
      <c r="A127" s="129"/>
      <c r="B127" s="129"/>
      <c r="C127" s="44"/>
      <c r="D127" s="39"/>
      <c r="E127" s="23"/>
      <c r="F127" s="23"/>
      <c r="G127" s="23"/>
      <c r="H127" s="23"/>
      <c r="I127" s="23"/>
      <c r="J127" s="23"/>
      <c r="K127" s="23"/>
    </row>
    <row r="128" spans="1:11" ht="16.5" customHeight="1" x14ac:dyDescent="0.5">
      <c r="A128" s="129"/>
      <c r="B128" s="129"/>
      <c r="C128" s="44"/>
      <c r="D128" s="39"/>
      <c r="E128" s="207" t="s">
        <v>3</v>
      </c>
      <c r="F128" s="207"/>
      <c r="G128" s="207"/>
      <c r="H128" s="23"/>
      <c r="I128" s="207" t="s">
        <v>4</v>
      </c>
      <c r="J128" s="207"/>
      <c r="K128" s="207"/>
    </row>
    <row r="129" spans="1:15" ht="16.5" customHeight="1" x14ac:dyDescent="0.5">
      <c r="A129" s="38"/>
      <c r="B129" s="38"/>
      <c r="D129" s="49"/>
      <c r="E129" s="197" t="s">
        <v>5</v>
      </c>
      <c r="F129" s="197"/>
      <c r="G129" s="197"/>
      <c r="H129" s="133"/>
      <c r="I129" s="197" t="s">
        <v>5</v>
      </c>
      <c r="J129" s="197"/>
      <c r="K129" s="197"/>
    </row>
    <row r="130" spans="1:15" ht="16.5" customHeight="1" x14ac:dyDescent="0.5">
      <c r="A130" s="38"/>
      <c r="B130" s="38"/>
      <c r="D130" s="49"/>
      <c r="E130" s="11" t="s">
        <v>6</v>
      </c>
      <c r="F130" s="11"/>
      <c r="G130" s="11" t="s">
        <v>7</v>
      </c>
      <c r="H130" s="22"/>
      <c r="I130" s="11" t="s">
        <v>6</v>
      </c>
      <c r="J130" s="11"/>
      <c r="K130" s="11" t="s">
        <v>7</v>
      </c>
    </row>
    <row r="131" spans="1:15" ht="16.5" customHeight="1" x14ac:dyDescent="0.5">
      <c r="A131" s="38"/>
      <c r="B131" s="38"/>
      <c r="C131" s="146" t="s">
        <v>8</v>
      </c>
      <c r="D131" s="49"/>
      <c r="E131" s="24" t="s">
        <v>9</v>
      </c>
      <c r="F131" s="23"/>
      <c r="G131" s="24" t="s">
        <v>9</v>
      </c>
      <c r="H131" s="23"/>
      <c r="I131" s="24" t="s">
        <v>9</v>
      </c>
      <c r="J131" s="23"/>
      <c r="K131" s="24" t="s">
        <v>9</v>
      </c>
    </row>
    <row r="132" spans="1:15" ht="16.5" customHeight="1" x14ac:dyDescent="0.5">
      <c r="A132" s="38"/>
      <c r="B132" s="38"/>
      <c r="D132" s="49"/>
      <c r="E132" s="23"/>
      <c r="F132" s="23"/>
      <c r="G132" s="23"/>
      <c r="H132" s="23"/>
      <c r="I132" s="23"/>
      <c r="J132" s="23"/>
      <c r="K132" s="23"/>
    </row>
    <row r="133" spans="1:15" ht="16.5" customHeight="1" x14ac:dyDescent="0.5">
      <c r="A133" s="129" t="s">
        <v>296</v>
      </c>
      <c r="B133" s="129"/>
      <c r="D133" s="49"/>
      <c r="E133" s="26">
        <f>E48+E94+E115</f>
        <v>-3916302394</v>
      </c>
      <c r="G133" s="26">
        <f>G48+G94+G115</f>
        <v>-219508243</v>
      </c>
      <c r="I133" s="26">
        <f>I48+I94+I115</f>
        <v>473894105</v>
      </c>
      <c r="K133" s="26">
        <f>K48+K94+K115</f>
        <v>-201663228</v>
      </c>
      <c r="O133" s="37" t="s">
        <v>72</v>
      </c>
    </row>
    <row r="134" spans="1:15" ht="16.5" customHeight="1" x14ac:dyDescent="0.5">
      <c r="A134" s="141" t="s">
        <v>297</v>
      </c>
      <c r="B134" s="141"/>
      <c r="D134" s="49"/>
      <c r="E134" s="26">
        <v>13212069471</v>
      </c>
      <c r="G134" s="26">
        <v>14259801156</v>
      </c>
      <c r="I134" s="26">
        <v>452755511</v>
      </c>
      <c r="K134" s="26">
        <v>654418739</v>
      </c>
    </row>
    <row r="135" spans="1:15" ht="16.5" customHeight="1" x14ac:dyDescent="0.5">
      <c r="A135" s="37" t="s">
        <v>298</v>
      </c>
      <c r="E135" s="139">
        <v>282641250</v>
      </c>
      <c r="G135" s="139">
        <v>-828223442</v>
      </c>
      <c r="I135" s="28">
        <v>0</v>
      </c>
      <c r="K135" s="28">
        <v>0</v>
      </c>
    </row>
    <row r="136" spans="1:15" ht="16.5" customHeight="1" x14ac:dyDescent="0.5">
      <c r="A136" s="141"/>
      <c r="B136" s="141"/>
      <c r="D136" s="49"/>
    </row>
    <row r="137" spans="1:15" ht="16.5" customHeight="1" thickBot="1" x14ac:dyDescent="0.55000000000000004">
      <c r="A137" s="142" t="s">
        <v>299</v>
      </c>
      <c r="B137" s="142"/>
      <c r="D137" s="49"/>
      <c r="E137" s="30">
        <f>SUM(E133:E135)</f>
        <v>9578408327</v>
      </c>
      <c r="G137" s="30">
        <f>SUM(G133:G135)</f>
        <v>13212069471</v>
      </c>
      <c r="I137" s="30">
        <f>SUM(I133:I135)</f>
        <v>926649616</v>
      </c>
      <c r="K137" s="30">
        <f>SUM(K133:K135)</f>
        <v>452755511</v>
      </c>
    </row>
    <row r="138" spans="1:15" ht="16.5" customHeight="1" thickTop="1" x14ac:dyDescent="0.5">
      <c r="A138" s="129"/>
      <c r="B138" s="129"/>
      <c r="C138" s="44"/>
      <c r="D138" s="39"/>
    </row>
    <row r="139" spans="1:15" ht="16.5" customHeight="1" x14ac:dyDescent="0.5">
      <c r="A139" s="129"/>
      <c r="B139" s="129"/>
      <c r="C139" s="44"/>
      <c r="D139" s="39"/>
    </row>
    <row r="140" spans="1:15" ht="16.5" customHeight="1" x14ac:dyDescent="0.5">
      <c r="A140" s="129" t="s">
        <v>300</v>
      </c>
      <c r="B140" s="129"/>
      <c r="C140" s="44"/>
      <c r="D140" s="39"/>
      <c r="E140" s="143"/>
      <c r="F140" s="23"/>
      <c r="G140" s="143"/>
      <c r="H140" s="23"/>
      <c r="I140" s="143"/>
      <c r="J140" s="23"/>
      <c r="K140" s="143"/>
    </row>
    <row r="141" spans="1:15" ht="16.5" customHeight="1" x14ac:dyDescent="0.5">
      <c r="A141" s="129"/>
      <c r="B141" s="129"/>
      <c r="C141" s="44"/>
      <c r="D141" s="39"/>
      <c r="E141" s="143"/>
      <c r="F141" s="23"/>
      <c r="G141" s="143"/>
      <c r="H141" s="23"/>
      <c r="I141" s="143"/>
      <c r="J141" s="23"/>
      <c r="K141" s="143"/>
    </row>
    <row r="142" spans="1:15" ht="16.5" customHeight="1" x14ac:dyDescent="0.5">
      <c r="A142" s="129"/>
      <c r="B142" s="129"/>
      <c r="C142" s="44"/>
      <c r="D142" s="39"/>
      <c r="E142" s="207" t="s">
        <v>3</v>
      </c>
      <c r="F142" s="207"/>
      <c r="G142" s="207"/>
      <c r="H142" s="23"/>
      <c r="I142" s="207" t="s">
        <v>4</v>
      </c>
      <c r="J142" s="207"/>
      <c r="K142" s="207"/>
    </row>
    <row r="143" spans="1:15" ht="16.5" customHeight="1" x14ac:dyDescent="0.5">
      <c r="A143" s="38"/>
      <c r="B143" s="38"/>
      <c r="D143" s="49"/>
      <c r="E143" s="197" t="s">
        <v>5</v>
      </c>
      <c r="F143" s="197"/>
      <c r="G143" s="197"/>
      <c r="H143" s="133"/>
      <c r="I143" s="197" t="s">
        <v>5</v>
      </c>
      <c r="J143" s="197"/>
      <c r="K143" s="197"/>
    </row>
    <row r="144" spans="1:15" ht="16.5" customHeight="1" x14ac:dyDescent="0.5">
      <c r="A144" s="38"/>
      <c r="B144" s="38"/>
      <c r="D144" s="49"/>
      <c r="E144" s="11" t="s">
        <v>6</v>
      </c>
      <c r="F144" s="11"/>
      <c r="G144" s="11" t="s">
        <v>7</v>
      </c>
      <c r="H144" s="22"/>
      <c r="I144" s="11" t="s">
        <v>6</v>
      </c>
      <c r="J144" s="11"/>
      <c r="K144" s="11" t="s">
        <v>7</v>
      </c>
    </row>
    <row r="145" spans="1:20" ht="16.5" customHeight="1" x14ac:dyDescent="0.5">
      <c r="A145" s="38"/>
      <c r="B145" s="38"/>
      <c r="C145" s="44"/>
      <c r="D145" s="49"/>
      <c r="E145" s="24" t="s">
        <v>9</v>
      </c>
      <c r="F145" s="23"/>
      <c r="G145" s="24" t="s">
        <v>9</v>
      </c>
      <c r="H145" s="23"/>
      <c r="I145" s="24" t="s">
        <v>9</v>
      </c>
      <c r="J145" s="23"/>
      <c r="K145" s="24" t="s">
        <v>9</v>
      </c>
    </row>
    <row r="146" spans="1:20" ht="16.5" customHeight="1" x14ac:dyDescent="0.5">
      <c r="A146" s="38"/>
      <c r="B146" s="38"/>
      <c r="D146" s="49"/>
      <c r="E146" s="23"/>
      <c r="F146" s="23"/>
      <c r="G146" s="23"/>
      <c r="H146" s="23"/>
      <c r="I146" s="23"/>
      <c r="J146" s="23"/>
      <c r="K146" s="23"/>
    </row>
    <row r="147" spans="1:20" ht="16.5" customHeight="1" x14ac:dyDescent="0.5">
      <c r="A147" s="38" t="s">
        <v>301</v>
      </c>
      <c r="B147" s="38"/>
      <c r="C147" s="49">
        <v>9</v>
      </c>
      <c r="D147" s="49"/>
      <c r="E147" s="26">
        <v>9596482348</v>
      </c>
      <c r="G147" s="26">
        <v>13318965221</v>
      </c>
      <c r="I147" s="26">
        <v>926649616</v>
      </c>
      <c r="K147" s="26">
        <v>452755511</v>
      </c>
    </row>
    <row r="148" spans="1:20" ht="16.5" customHeight="1" x14ac:dyDescent="0.5">
      <c r="A148" s="38" t="s">
        <v>302</v>
      </c>
      <c r="B148" s="38"/>
      <c r="C148" s="49">
        <v>23</v>
      </c>
      <c r="D148" s="49"/>
      <c r="E148" s="139">
        <v>-18074021</v>
      </c>
      <c r="G148" s="139">
        <v>-106895750</v>
      </c>
      <c r="I148" s="28">
        <v>0</v>
      </c>
      <c r="K148" s="28">
        <v>0</v>
      </c>
    </row>
    <row r="149" spans="1:20" ht="16.5" customHeight="1" x14ac:dyDescent="0.5">
      <c r="D149" s="49"/>
    </row>
    <row r="150" spans="1:20" ht="16.5" customHeight="1" thickBot="1" x14ac:dyDescent="0.55000000000000004">
      <c r="A150" s="129"/>
      <c r="B150" s="129"/>
      <c r="C150" s="44"/>
      <c r="D150" s="39"/>
      <c r="E150" s="30">
        <f>SUM(E147:E148)</f>
        <v>9578408327</v>
      </c>
      <c r="F150" s="23"/>
      <c r="G150" s="30">
        <f>SUM(G147:G148)</f>
        <v>13212069471</v>
      </c>
      <c r="H150" s="23"/>
      <c r="I150" s="30">
        <f>SUM(I147:I148)</f>
        <v>926649616</v>
      </c>
      <c r="J150" s="23"/>
      <c r="K150" s="30">
        <f>SUM(K147:K148)</f>
        <v>452755511</v>
      </c>
      <c r="N150" s="40"/>
      <c r="P150" s="40"/>
      <c r="R150" s="40"/>
      <c r="T150" s="40"/>
    </row>
    <row r="151" spans="1:20" ht="16.5" customHeight="1" thickTop="1" x14ac:dyDescent="0.5">
      <c r="A151" s="129"/>
      <c r="B151" s="129"/>
      <c r="C151" s="44"/>
      <c r="D151" s="39"/>
      <c r="E151" s="23"/>
      <c r="F151" s="23"/>
      <c r="G151" s="23"/>
      <c r="H151" s="23"/>
      <c r="I151" s="23"/>
      <c r="J151" s="23"/>
      <c r="K151" s="23"/>
    </row>
    <row r="152" spans="1:20" ht="16.5" customHeight="1" x14ac:dyDescent="0.5">
      <c r="A152" s="129"/>
      <c r="B152" s="129"/>
      <c r="C152" s="44"/>
      <c r="D152" s="39"/>
      <c r="E152" s="23"/>
      <c r="F152" s="23"/>
      <c r="G152" s="23"/>
      <c r="H152" s="23"/>
      <c r="I152" s="23"/>
      <c r="J152" s="23"/>
      <c r="K152" s="23"/>
    </row>
    <row r="153" spans="1:20" ht="16.5" customHeight="1" x14ac:dyDescent="0.5">
      <c r="A153" s="129" t="s">
        <v>303</v>
      </c>
      <c r="B153" s="129"/>
      <c r="C153" s="44"/>
      <c r="D153" s="39"/>
      <c r="E153" s="23"/>
      <c r="F153" s="23"/>
      <c r="G153" s="23"/>
      <c r="H153" s="23"/>
      <c r="I153" s="23"/>
      <c r="J153" s="23"/>
      <c r="K153" s="23"/>
    </row>
    <row r="154" spans="1:20" ht="16.5" customHeight="1" x14ac:dyDescent="0.5">
      <c r="A154" s="129"/>
      <c r="B154" s="129"/>
      <c r="C154" s="44"/>
      <c r="D154" s="39"/>
      <c r="E154" s="23"/>
      <c r="F154" s="23"/>
      <c r="G154" s="23"/>
      <c r="H154" s="23"/>
      <c r="I154" s="23"/>
      <c r="J154" s="23"/>
      <c r="K154" s="23"/>
    </row>
    <row r="155" spans="1:20" ht="16.5" customHeight="1" x14ac:dyDescent="0.5">
      <c r="A155" s="129" t="s">
        <v>304</v>
      </c>
      <c r="B155" s="129"/>
      <c r="C155" s="129"/>
      <c r="D155" s="44"/>
      <c r="E155" s="144"/>
      <c r="F155" s="23"/>
      <c r="G155" s="144"/>
      <c r="H155" s="23"/>
      <c r="I155" s="23"/>
      <c r="J155" s="23"/>
      <c r="K155" s="23"/>
    </row>
    <row r="156" spans="1:20" ht="16.5" customHeight="1" x14ac:dyDescent="0.5">
      <c r="A156" s="129"/>
      <c r="B156" s="129"/>
      <c r="C156" s="129"/>
      <c r="D156" s="44"/>
      <c r="E156" s="144"/>
      <c r="F156" s="23"/>
      <c r="G156" s="144"/>
      <c r="H156" s="23"/>
      <c r="I156" s="23"/>
      <c r="J156" s="23"/>
      <c r="K156" s="23"/>
    </row>
    <row r="157" spans="1:20" ht="16.5" customHeight="1" x14ac:dyDescent="0.5">
      <c r="A157" s="38" t="s">
        <v>305</v>
      </c>
      <c r="B157" s="38"/>
      <c r="C157" s="38"/>
      <c r="D157" s="44"/>
      <c r="E157" s="144"/>
      <c r="F157" s="23"/>
      <c r="G157" s="144"/>
      <c r="H157" s="23"/>
      <c r="I157" s="23"/>
      <c r="J157" s="23"/>
      <c r="K157" s="23"/>
    </row>
    <row r="158" spans="1:20" ht="16.5" customHeight="1" x14ac:dyDescent="0.5">
      <c r="A158" s="38"/>
      <c r="B158" s="38"/>
      <c r="C158" s="38"/>
      <c r="D158" s="44"/>
      <c r="E158" s="144"/>
      <c r="F158" s="23"/>
      <c r="G158" s="144"/>
      <c r="H158" s="23"/>
      <c r="I158" s="23"/>
      <c r="J158" s="23"/>
      <c r="K158" s="23"/>
    </row>
    <row r="159" spans="1:20" ht="16.5" customHeight="1" x14ac:dyDescent="0.5">
      <c r="A159" s="38"/>
      <c r="B159" s="38"/>
      <c r="C159" s="38"/>
      <c r="D159" s="44"/>
      <c r="E159" s="207" t="s">
        <v>3</v>
      </c>
      <c r="F159" s="207"/>
      <c r="G159" s="207"/>
      <c r="H159" s="23"/>
      <c r="I159" s="207" t="s">
        <v>4</v>
      </c>
      <c r="J159" s="207"/>
      <c r="K159" s="207"/>
    </row>
    <row r="160" spans="1:20" ht="16.5" customHeight="1" x14ac:dyDescent="0.5">
      <c r="A160" s="129"/>
      <c r="B160" s="129"/>
      <c r="C160" s="44"/>
      <c r="D160" s="39"/>
      <c r="E160" s="197" t="s">
        <v>5</v>
      </c>
      <c r="F160" s="197"/>
      <c r="G160" s="197"/>
      <c r="H160" s="133"/>
      <c r="I160" s="197" t="s">
        <v>5</v>
      </c>
      <c r="J160" s="197"/>
      <c r="K160" s="197"/>
    </row>
    <row r="161" spans="1:11" ht="16.5" customHeight="1" x14ac:dyDescent="0.5">
      <c r="A161" s="129"/>
      <c r="B161" s="129"/>
      <c r="C161" s="44"/>
      <c r="D161" s="39"/>
      <c r="E161" s="11" t="s">
        <v>6</v>
      </c>
      <c r="F161" s="11"/>
      <c r="G161" s="11" t="s">
        <v>7</v>
      </c>
      <c r="H161" s="22"/>
      <c r="I161" s="11" t="s">
        <v>6</v>
      </c>
      <c r="J161" s="11"/>
      <c r="K161" s="11" t="s">
        <v>7</v>
      </c>
    </row>
    <row r="162" spans="1:11" ht="16.5" customHeight="1" x14ac:dyDescent="0.5">
      <c r="A162" s="129"/>
      <c r="B162" s="129"/>
      <c r="C162" s="44"/>
      <c r="D162" s="39"/>
      <c r="E162" s="24" t="s">
        <v>9</v>
      </c>
      <c r="F162" s="23"/>
      <c r="G162" s="24" t="s">
        <v>9</v>
      </c>
      <c r="H162" s="23"/>
      <c r="I162" s="24" t="s">
        <v>9</v>
      </c>
      <c r="J162" s="23"/>
      <c r="K162" s="24" t="s">
        <v>9</v>
      </c>
    </row>
    <row r="163" spans="1:11" ht="16.5" customHeight="1" x14ac:dyDescent="0.5">
      <c r="A163" s="129"/>
      <c r="B163" s="129"/>
      <c r="C163" s="44"/>
      <c r="D163" s="39"/>
      <c r="E163" s="23"/>
      <c r="F163" s="23"/>
      <c r="G163" s="23"/>
      <c r="H163" s="23"/>
      <c r="I163" s="23"/>
      <c r="J163" s="23"/>
      <c r="K163" s="23"/>
    </row>
    <row r="164" spans="1:11" ht="16.5" customHeight="1" x14ac:dyDescent="0.5">
      <c r="A164" s="38" t="s">
        <v>306</v>
      </c>
      <c r="B164" s="38"/>
      <c r="C164" s="44"/>
      <c r="D164" s="39"/>
      <c r="E164" s="26">
        <v>1689932276</v>
      </c>
      <c r="G164" s="26">
        <v>1764999745</v>
      </c>
      <c r="I164" s="26">
        <v>161580.84112149532</v>
      </c>
      <c r="K164" s="26">
        <v>1581031.719626168</v>
      </c>
    </row>
    <row r="165" spans="1:11" ht="16.5" customHeight="1" x14ac:dyDescent="0.5">
      <c r="A165" s="37" t="s">
        <v>307</v>
      </c>
      <c r="C165" s="49">
        <v>20</v>
      </c>
      <c r="E165" s="26">
        <v>15143775796.294168</v>
      </c>
      <c r="G165" s="26">
        <v>10060288403.352861</v>
      </c>
      <c r="I165" s="26">
        <v>1069165197.6556826</v>
      </c>
      <c r="K165" s="26">
        <v>0</v>
      </c>
    </row>
    <row r="166" spans="1:11" ht="16.5" customHeight="1" x14ac:dyDescent="0.5">
      <c r="C166" s="37"/>
      <c r="F166" s="40"/>
      <c r="H166" s="40"/>
      <c r="I166" s="40"/>
      <c r="J166" s="40"/>
      <c r="K166" s="40"/>
    </row>
    <row r="167" spans="1:11" ht="16.5" customHeight="1" x14ac:dyDescent="0.5">
      <c r="C167" s="37"/>
      <c r="F167" s="40"/>
      <c r="H167" s="40"/>
      <c r="I167" s="40"/>
      <c r="J167" s="40"/>
      <c r="K167" s="40"/>
    </row>
    <row r="168" spans="1:11" ht="16.5" customHeight="1" x14ac:dyDescent="0.5">
      <c r="C168" s="37"/>
      <c r="F168" s="40"/>
      <c r="H168" s="40"/>
      <c r="I168" s="40"/>
      <c r="J168" s="40"/>
      <c r="K168" s="40"/>
    </row>
    <row r="169" spans="1:11" ht="16.5" customHeight="1" x14ac:dyDescent="0.5">
      <c r="C169" s="37"/>
      <c r="F169" s="40"/>
      <c r="H169" s="40"/>
      <c r="I169" s="40"/>
      <c r="J169" s="40"/>
      <c r="K169" s="40"/>
    </row>
    <row r="170" spans="1:11" ht="16.5" customHeight="1" x14ac:dyDescent="0.5">
      <c r="C170" s="37"/>
      <c r="F170" s="40"/>
      <c r="H170" s="40"/>
      <c r="I170" s="40"/>
      <c r="J170" s="40"/>
      <c r="K170" s="40"/>
    </row>
    <row r="171" spans="1:11" ht="16.5" customHeight="1" x14ac:dyDescent="0.5">
      <c r="C171" s="37"/>
      <c r="F171" s="40"/>
      <c r="H171" s="40"/>
      <c r="I171" s="40"/>
      <c r="J171" s="40"/>
      <c r="K171" s="40"/>
    </row>
    <row r="172" spans="1:11" ht="16.5" customHeight="1" x14ac:dyDescent="0.5">
      <c r="C172" s="37"/>
      <c r="F172" s="40"/>
      <c r="H172" s="40"/>
      <c r="I172" s="40"/>
      <c r="J172" s="40"/>
      <c r="K172" s="40"/>
    </row>
    <row r="173" spans="1:11" ht="16.5" customHeight="1" x14ac:dyDescent="0.5">
      <c r="C173" s="37"/>
      <c r="F173" s="40"/>
      <c r="H173" s="40"/>
      <c r="I173" s="40"/>
      <c r="J173" s="40"/>
      <c r="K173" s="40"/>
    </row>
    <row r="174" spans="1:11" ht="16.5" customHeight="1" x14ac:dyDescent="0.5">
      <c r="C174" s="37"/>
      <c r="F174" s="40"/>
      <c r="H174" s="40"/>
      <c r="I174" s="40"/>
      <c r="J174" s="40"/>
      <c r="K174" s="40"/>
    </row>
    <row r="175" spans="1:11" ht="16.5" customHeight="1" x14ac:dyDescent="0.5">
      <c r="C175" s="37"/>
      <c r="F175" s="40"/>
      <c r="H175" s="40"/>
      <c r="I175" s="40"/>
      <c r="J175" s="40"/>
      <c r="K175" s="40"/>
    </row>
    <row r="176" spans="1:11" ht="16.5" customHeight="1" x14ac:dyDescent="0.5">
      <c r="C176" s="37"/>
      <c r="F176" s="40"/>
      <c r="H176" s="40"/>
      <c r="I176" s="40"/>
      <c r="J176" s="40"/>
      <c r="K176" s="40"/>
    </row>
    <row r="177" spans="1:11" ht="16.5" customHeight="1" x14ac:dyDescent="0.5">
      <c r="C177" s="37"/>
      <c r="F177" s="40"/>
      <c r="H177" s="40"/>
      <c r="I177" s="40"/>
      <c r="J177" s="40"/>
      <c r="K177" s="40"/>
    </row>
    <row r="178" spans="1:11" ht="16.5" customHeight="1" x14ac:dyDescent="0.5">
      <c r="C178" s="37"/>
      <c r="F178" s="40"/>
      <c r="H178" s="40"/>
      <c r="I178" s="40"/>
      <c r="J178" s="40"/>
      <c r="K178" s="40"/>
    </row>
    <row r="179" spans="1:11" ht="16.5" customHeight="1" x14ac:dyDescent="0.5">
      <c r="C179" s="37"/>
      <c r="F179" s="40"/>
      <c r="H179" s="40"/>
      <c r="I179" s="40"/>
      <c r="J179" s="40"/>
      <c r="K179" s="40"/>
    </row>
    <row r="180" spans="1:11" ht="16.5" customHeight="1" x14ac:dyDescent="0.5">
      <c r="C180" s="37"/>
      <c r="F180" s="40"/>
      <c r="H180" s="40"/>
      <c r="I180" s="40"/>
      <c r="J180" s="40"/>
      <c r="K180" s="40"/>
    </row>
    <row r="181" spans="1:11" ht="16.5" customHeight="1" x14ac:dyDescent="0.5">
      <c r="C181" s="37"/>
      <c r="F181" s="40"/>
      <c r="H181" s="40"/>
      <c r="I181" s="40"/>
      <c r="J181" s="40"/>
      <c r="K181" s="40"/>
    </row>
    <row r="182" spans="1:11" ht="15.75" customHeight="1" x14ac:dyDescent="0.5">
      <c r="C182" s="37"/>
      <c r="F182" s="40"/>
      <c r="H182" s="40"/>
      <c r="I182" s="40"/>
      <c r="J182" s="40"/>
      <c r="K182" s="40"/>
    </row>
    <row r="183" spans="1:11" s="38" customFormat="1" ht="22.35" customHeight="1" x14ac:dyDescent="0.5">
      <c r="A183" s="209" t="str">
        <f>'6-8'!A52</f>
        <v>The notes to the consolidated and separate financial statements are an integral part of the financial statements.</v>
      </c>
      <c r="B183" s="209"/>
      <c r="C183" s="209"/>
      <c r="D183" s="209"/>
      <c r="E183" s="209"/>
      <c r="F183" s="209"/>
      <c r="G183" s="209"/>
      <c r="H183" s="209"/>
      <c r="I183" s="209"/>
      <c r="J183" s="209"/>
      <c r="K183" s="209"/>
    </row>
  </sheetData>
  <mergeCells count="23">
    <mergeCell ref="E160:G160"/>
    <mergeCell ref="I160:K160"/>
    <mergeCell ref="A183:K183"/>
    <mergeCell ref="E142:G142"/>
    <mergeCell ref="I142:K142"/>
    <mergeCell ref="E143:G143"/>
    <mergeCell ref="I143:K143"/>
    <mergeCell ref="E159:G159"/>
    <mergeCell ref="I159:K159"/>
    <mergeCell ref="E129:G129"/>
    <mergeCell ref="I129:K129"/>
    <mergeCell ref="E6:G6"/>
    <mergeCell ref="I6:K6"/>
    <mergeCell ref="E7:G7"/>
    <mergeCell ref="I7:K7"/>
    <mergeCell ref="A61:K61"/>
    <mergeCell ref="E67:G67"/>
    <mergeCell ref="I67:K67"/>
    <mergeCell ref="E68:G68"/>
    <mergeCell ref="I68:K68"/>
    <mergeCell ref="A122:K122"/>
    <mergeCell ref="E128:G128"/>
    <mergeCell ref="I128:K128"/>
  </mergeCells>
  <pageMargins left="0.8" right="0.5" top="0.5" bottom="0.6" header="0.49" footer="0.4"/>
  <pageSetup paperSize="9" scale="80" firstPageNumber="15" orientation="portrait" useFirstPageNumber="1" horizontalDpi="1200" verticalDpi="1200" r:id="rId1"/>
  <headerFooter scaleWithDoc="0">
    <oddFooter>&amp;R&amp;13&amp;P</oddFooter>
  </headerFooter>
  <rowBreaks count="2" manualBreakCount="2">
    <brk id="61" max="16383" man="1"/>
    <brk id="12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b31520-c3e7-42d0-bf07-110cdbe5b5f8">
      <Terms xmlns="http://schemas.microsoft.com/office/infopath/2007/PartnerControls"/>
    </lcf76f155ced4ddcb4097134ff3c332f>
    <TaxCatchAll xmlns="e9ff2aa0-ac65-4789-9546-1cd3bf6095f9" xsi:nil="true"/>
    <_dlc_DocId xmlns="e9ff2aa0-ac65-4789-9546-1cd3bf6095f9">T5H3HEATW2TJ-878241894-46581</_dlc_DocId>
    <_dlc_DocIdUrl xmlns="e9ff2aa0-ac65-4789-9546-1cd3bf6095f9">
      <Url>https://minorgroup.sharepoint.com/sites/mint/CorpSecretary/_layouts/15/DocIdRedir.aspx?ID=T5H3HEATW2TJ-878241894-46581</Url>
      <Description>T5H3HEATW2TJ-878241894-46581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487E694034BC4BB070FFF6E3F6BC3D" ma:contentTypeVersion="17" ma:contentTypeDescription="Create a new document." ma:contentTypeScope="" ma:versionID="99ecc63c0a0fb36b44b687b612f86f37">
  <xsd:schema xmlns:xsd="http://www.w3.org/2001/XMLSchema" xmlns:xs="http://www.w3.org/2001/XMLSchema" xmlns:p="http://schemas.microsoft.com/office/2006/metadata/properties" xmlns:ns2="e9ff2aa0-ac65-4789-9546-1cd3bf6095f9" xmlns:ns3="e2b31520-c3e7-42d0-bf07-110cdbe5b5f8" xmlns:ns4="e3c9920c-760c-43c3-a784-0ddb37dd1017" targetNamespace="http://schemas.microsoft.com/office/2006/metadata/properties" ma:root="true" ma:fieldsID="97ceb519738ca18921e89350946d1a50" ns2:_="" ns3:_="" ns4:_="">
    <xsd:import namespace="e9ff2aa0-ac65-4789-9546-1cd3bf6095f9"/>
    <xsd:import namespace="e2b31520-c3e7-42d0-bf07-110cdbe5b5f8"/>
    <xsd:import namespace="e3c9920c-760c-43c3-a784-0ddb37dd101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f2aa0-ac65-4789-9546-1cd3bf6095f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236f94b-7ede-4aa1-8516-49a0bafeece6}" ma:internalName="TaxCatchAll" ma:showField="CatchAllData" ma:web="e9ff2aa0-ac65-4789-9546-1cd3bf6095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b31520-c3e7-42d0-bf07-110cdbe5b5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7857c996-1424-435f-a372-02611a2db7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9920c-760c-43c3-a784-0ddb37dd1017" elementFormDefault="qualified">
    <xsd:import namespace="http://schemas.microsoft.com/office/2006/documentManagement/types"/>
    <xsd:import namespace="http://schemas.microsoft.com/office/infopath/2007/PartnerControls"/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548664B-6E55-4343-80F0-08946D74C924}">
  <ds:schemaRefs>
    <ds:schemaRef ds:uri="bd255cd4-3828-4559-a09e-259aa315cf02"/>
    <ds:schemaRef ds:uri="http://schemas.microsoft.com/office/2006/documentManagement/types"/>
    <ds:schemaRef ds:uri="48eac372-adb8-4669-a335-edc47b426e6c"/>
    <ds:schemaRef ds:uri="http://purl.org/dc/dcmitype/"/>
    <ds:schemaRef ds:uri="http://purl.org/dc/terms/"/>
    <ds:schemaRef ds:uri="http://purl.org/dc/elements/1.1/"/>
    <ds:schemaRef ds:uri="http://schemas.microsoft.com/sharepoint/v3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9c784ece-320f-46e9-a0bf-61d0570459b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8F56FB8-D418-4EA4-99EF-233A75BE8347}"/>
</file>

<file path=customXml/itemProps3.xml><?xml version="1.0" encoding="utf-8"?>
<ds:datastoreItem xmlns:ds="http://schemas.openxmlformats.org/officeDocument/2006/customXml" ds:itemID="{CA40A42C-7070-4545-95AC-17830CD8DFB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68860C-752C-4729-B0E8-88543D4ABD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6-8</vt:lpstr>
      <vt:lpstr>9-10</vt:lpstr>
      <vt:lpstr>11</vt:lpstr>
      <vt:lpstr>12</vt:lpstr>
      <vt:lpstr>13</vt:lpstr>
      <vt:lpstr>14</vt:lpstr>
      <vt:lpstr>15-17</vt:lpstr>
      <vt:lpstr>'12'!Print_Area</vt:lpstr>
      <vt:lpstr>'14'!Print_Area</vt:lpstr>
      <vt:lpstr>'15-17'!Print_Area</vt:lpstr>
      <vt:lpstr>'6-8'!Print_Area</vt:lpstr>
      <vt:lpstr>'9-10'!Print_Area</vt:lpstr>
    </vt:vector>
  </TitlesOfParts>
  <Manager/>
  <Company>PwC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Thanyaporn Awutpanyakul (TH)</dc:creator>
  <cp:keywords/>
  <dc:description/>
  <cp:lastModifiedBy>Siriwan Boonsawat (TH)</cp:lastModifiedBy>
  <cp:revision/>
  <cp:lastPrinted>2026-02-13T01:44:12Z</cp:lastPrinted>
  <dcterms:created xsi:type="dcterms:W3CDTF">2026-01-31T10:29:54Z</dcterms:created>
  <dcterms:modified xsi:type="dcterms:W3CDTF">2026-02-13T01:44:17Z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0x010100E0487E694034BC4BB070FFF6E3F6BC3D</vt:lpwstr>
  </property>
  <property fmtid="{D5CDD505-2E9C-101B-9397-08002B2CF9AE}" pid="3" name="MediaServiceImageTags">
    <vt:lpwstr/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  <property fmtid="{D5CDD505-2E9C-101B-9397-08002B2CF9AE}" pid="6" name="_dlc_DocIdItemGuid">
    <vt:lpwstr>8d3d8546-87bc-49db-8d13-553f0b6b4ee1</vt:lpwstr>
  </property>
</Properties>
</file>