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ate1904="1" backupFile="1" codeName="ThisWorkbook"/>
  <mc:AlternateContent xmlns:mc="http://schemas.openxmlformats.org/markup-compatibility/2006">
    <mc:Choice Requires="x15">
      <x15ac:absPath xmlns:x15ac="http://schemas.microsoft.com/office/spreadsheetml/2010/11/ac" url="https://onedrive-global.kpmg.com/personal/tanakornv_kpmg_co_th/Documents/LHFG &amp; LHBank/YE25/งบขึ้นตลาด/V2/"/>
    </mc:Choice>
  </mc:AlternateContent>
  <xr:revisionPtr revIDLastSave="77" documentId="13_ncr:1_{51EB24A1-3A7A-418D-9ECB-AF90D17C089B}" xr6:coauthVersionLast="47" xr6:coauthVersionMax="47" xr10:uidLastSave="{B9681F61-9444-48BB-BDC3-BEED0624FE60}"/>
  <bookViews>
    <workbookView xWindow="-109" yWindow="-109" windowWidth="26301" windowHeight="15800" tabRatio="719" activeTab="1" xr2:uid="{00000000-000D-0000-FFFF-FFFF00000000}"/>
  </bookViews>
  <sheets>
    <sheet name="BS6-7" sheetId="1" r:id="rId1"/>
    <sheet name="PL8-9" sheetId="2" r:id="rId2"/>
    <sheet name="CF14-15" sheetId="7" state="hidden" r:id="rId3"/>
  </sheets>
  <definedNames>
    <definedName name="_xlnm.Print_Area" localSheetId="0">'BS6-7'!$A$1:$J$76</definedName>
    <definedName name="_xlnm.Print_Area" localSheetId="2">'CF14-15'!$A$1:$M$98</definedName>
    <definedName name="_xlnm.Print_Area" localSheetId="1">'PL8-9'!$A$1:$J$79</definedName>
    <definedName name="Z_6EF2B98A_6161_493F_9B91_EAD61A0BF780_.wvu.PrintArea" localSheetId="0" hidden="1">'BS6-7'!$A$1:$J$76</definedName>
    <definedName name="Z_6EF2B98A_6161_493F_9B91_EAD61A0BF780_.wvu.PrintArea" localSheetId="2" hidden="1">'CF14-15'!$A$1:$M$97</definedName>
    <definedName name="Z_6EF2B98A_6161_493F_9B91_EAD61A0BF780_.wvu.PrintArea" localSheetId="1" hidden="1">'PL8-9'!$A$1:$J$79</definedName>
    <definedName name="Z_A74BE8A6_8D9C_4185_A73D_A7B802F83B95_.wvu.PrintArea" localSheetId="0" hidden="1">'BS6-7'!$A$1:$J$76</definedName>
    <definedName name="Z_A74BE8A6_8D9C_4185_A73D_A7B802F83B95_.wvu.PrintArea" localSheetId="2" hidden="1">'CF14-15'!$A$1:$M$97</definedName>
    <definedName name="Z_A74BE8A6_8D9C_4185_A73D_A7B802F83B95_.wvu.PrintArea" localSheetId="1" hidden="1">'PL8-9'!$A$1:$J$79</definedName>
    <definedName name="Z_CB5C2BDC_A7CF_4817_955D_94D1BF91D2E1_.wvu.PrintArea" localSheetId="0" hidden="1">'BS6-7'!$A$1:$J$76</definedName>
    <definedName name="Z_CB5C2BDC_A7CF_4817_955D_94D1BF91D2E1_.wvu.PrintArea" localSheetId="2" hidden="1">'CF14-15'!$A$1:$M$97</definedName>
    <definedName name="Z_CB5C2BDC_A7CF_4817_955D_94D1BF91D2E1_.wvu.PrintArea" localSheetId="1" hidden="1">'PL8-9'!$A$1:$J$79</definedName>
    <definedName name="Z_CF2FBE64_4A0E_4AE6_8C28_24903C1AE2E4_.wvu.PrintArea" localSheetId="0" hidden="1">'BS6-7'!$A$1:$J$76</definedName>
    <definedName name="Z_CF2FBE64_4A0E_4AE6_8C28_24903C1AE2E4_.wvu.PrintArea" localSheetId="2" hidden="1">'CF14-15'!$A$1:$M$97</definedName>
    <definedName name="Z_CF2FBE64_4A0E_4AE6_8C28_24903C1AE2E4_.wvu.PrintArea" localSheetId="1" hidden="1">'PL8-9'!$A$1:$J$79</definedName>
    <definedName name="งบดุลหลักพัน" localSheetId="2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 localSheetId="1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1">#REF!</definedName>
    <definedName name="ทงบดุลบาทสต.">#REF!</definedName>
  </definedNames>
  <calcPr calcId="191029"/>
  <customWorkbookViews>
    <customWorkbookView name="Nuttamon, Tepwong - Personal View" guid="{A74BE8A6-8D9C-4185-A73D-A7B802F83B95}" mergeInterval="0" personalView="1" maximized="1" xWindow="-11" yWindow="-11" windowWidth="1942" windowHeight="1150" tabRatio="719" activeSheetId="4"/>
    <customWorkbookView name="Sermsab, Pornpipat - Personal View" guid="{6EF2B98A-6161-493F-9B91-EAD61A0BF780}" mergeInterval="0" personalView="1" maximized="1" xWindow="-11" yWindow="-11" windowWidth="1942" windowHeight="1150" tabRatio="719" activeSheetId="1"/>
    <customWorkbookView name="Kornsiri, Chongaksorn - Personal View" guid="{CF2FBE64-4A0E-4AE6-8C28-24903C1AE2E4}" mergeInterval="0" personalView="1" maximized="1" xWindow="-11" yWindow="-11" windowWidth="1942" windowHeight="1150" tabRatio="719" activeSheetId="7"/>
    <customWorkbookView name="Tanakorn, Vanaiampikul - Personal View" guid="{CB5C2BDC-A7CF-4817-955D-94D1BF91D2E1}" mergeInterval="0" personalView="1" maximized="1" xWindow="2869" yWindow="-11" windowWidth="2902" windowHeight="1570" tabRatio="719" activeSheetId="7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2" l="1"/>
  <c r="D62" i="2"/>
  <c r="H71" i="1" l="1"/>
  <c r="H73" i="1" s="1"/>
  <c r="D71" i="1"/>
  <c r="D73" i="1" s="1"/>
  <c r="H32" i="2" l="1"/>
  <c r="D32" i="2"/>
  <c r="H12" i="2" l="1"/>
  <c r="D12" i="2"/>
  <c r="D28" i="1"/>
  <c r="M87" i="7" l="1"/>
  <c r="K87" i="7"/>
  <c r="I87" i="7"/>
  <c r="M81" i="7"/>
  <c r="K81" i="7"/>
  <c r="I81" i="7"/>
  <c r="E34" i="2" l="1"/>
  <c r="F15" i="2" l="1"/>
  <c r="J15" i="2"/>
  <c r="J12" i="2"/>
  <c r="F12" i="2"/>
  <c r="J62" i="2"/>
  <c r="F62" i="2"/>
  <c r="F54" i="2"/>
  <c r="J32" i="2"/>
  <c r="F32" i="2"/>
  <c r="F22" i="2" l="1"/>
  <c r="F34" i="2" s="1"/>
  <c r="J22" i="2"/>
  <c r="F63" i="2"/>
  <c r="F36" i="2" l="1"/>
  <c r="F67" i="2" s="1"/>
  <c r="I10" i="7"/>
  <c r="I29" i="7" s="1"/>
  <c r="I51" i="7" s="1"/>
  <c r="I89" i="7" s="1"/>
  <c r="I91" i="7" s="1"/>
  <c r="G90" i="7" s="1"/>
  <c r="J56" i="1"/>
  <c r="H56" i="1"/>
  <c r="H74" i="1" s="1"/>
  <c r="F56" i="1"/>
  <c r="D56" i="1"/>
  <c r="D74" i="1" s="1"/>
  <c r="J28" i="1"/>
  <c r="H28" i="1"/>
  <c r="F28" i="1"/>
  <c r="H15" i="2" l="1"/>
  <c r="H22" i="2" s="1"/>
  <c r="D15" i="2"/>
  <c r="G81" i="7" l="1"/>
  <c r="G87" i="7" l="1"/>
  <c r="H62" i="2"/>
  <c r="J54" i="2"/>
  <c r="J63" i="2" s="1"/>
  <c r="H54" i="2"/>
  <c r="D54" i="2"/>
  <c r="D63" i="2" l="1"/>
  <c r="H63" i="2"/>
  <c r="F69" i="2" l="1"/>
  <c r="F64" i="2"/>
  <c r="D34" i="2"/>
  <c r="G10" i="7" s="1"/>
  <c r="H34" i="2"/>
  <c r="J34" i="2"/>
  <c r="M10" i="7" s="1"/>
  <c r="M29" i="7" s="1"/>
  <c r="M51" i="7" s="1"/>
  <c r="M89" i="7" s="1"/>
  <c r="M91" i="7" s="1"/>
  <c r="K90" i="7" s="1"/>
  <c r="H36" i="2" l="1"/>
  <c r="K10" i="7"/>
  <c r="K29" i="7" s="1"/>
  <c r="K51" i="7" s="1"/>
  <c r="K89" i="7" s="1"/>
  <c r="K91" i="7" s="1"/>
  <c r="K92" i="7" s="1"/>
  <c r="D36" i="2"/>
  <c r="G29" i="7"/>
  <c r="G51" i="7" s="1"/>
  <c r="G89" i="7" s="1"/>
  <c r="F74" i="2"/>
  <c r="J36" i="2"/>
  <c r="H64" i="2" l="1"/>
  <c r="H74" i="2" s="1"/>
  <c r="G91" i="7"/>
  <c r="G92" i="7" s="1"/>
  <c r="J64" i="2"/>
  <c r="J74" i="2" s="1"/>
  <c r="D64" i="2"/>
  <c r="J69" i="2" l="1"/>
  <c r="H69" i="2"/>
  <c r="D74" i="2"/>
  <c r="D69" i="2"/>
  <c r="J71" i="1" l="1"/>
  <c r="J73" i="1" s="1"/>
  <c r="J74" i="1" s="1"/>
  <c r="F71" i="1" l="1"/>
  <c r="F73" i="1" s="1"/>
  <c r="F74" i="1" s="1"/>
</calcChain>
</file>

<file path=xl/sharedStrings.xml><?xml version="1.0" encoding="utf-8"?>
<sst xmlns="http://schemas.openxmlformats.org/spreadsheetml/2006/main" count="244" uniqueCount="183">
  <si>
    <t>Interbank and money market items</t>
  </si>
  <si>
    <t>Deposits</t>
  </si>
  <si>
    <t xml:space="preserve">   Interbank and money market items</t>
  </si>
  <si>
    <t xml:space="preserve">   Deposits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</si>
  <si>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</si>
  <si>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</si>
  <si>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</si>
  <si>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</si>
  <si>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</si>
  <si>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</si>
  <si>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</si>
  <si>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Accrued expenses</t>
  </si>
  <si>
    <t>Other liabilities</t>
  </si>
  <si>
    <t>Total liabilities</t>
  </si>
  <si>
    <t>Share capital</t>
  </si>
  <si>
    <t>Retained earnings</t>
  </si>
  <si>
    <t xml:space="preserve">   Unappropriated</t>
  </si>
  <si>
    <t>Cash flows from financing activities</t>
  </si>
  <si>
    <t xml:space="preserve">      Depreciation and amortisation</t>
  </si>
  <si>
    <t>Total equity</t>
  </si>
  <si>
    <t xml:space="preserve">   Liabilities payable on demand</t>
  </si>
  <si>
    <t xml:space="preserve">Fees and service expenses </t>
  </si>
  <si>
    <t>Other operating expenses</t>
  </si>
  <si>
    <t>Total other operating expenses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</si>
  <si>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</si>
  <si>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</si>
  <si>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</si>
  <si>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</si>
  <si>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</si>
  <si>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Accrued interest receivables on investments</t>
  </si>
  <si>
    <t>Dividend income</t>
  </si>
  <si>
    <t xml:space="preserve">   Loans to customers</t>
  </si>
  <si>
    <t>Cash flows from operating activities</t>
  </si>
  <si>
    <t>Total operating income</t>
  </si>
  <si>
    <t xml:space="preserve">      Dividend income</t>
  </si>
  <si>
    <t>Statements of financial position</t>
  </si>
  <si>
    <t>Statements of cash flows</t>
  </si>
  <si>
    <t xml:space="preserve">Deferred tax assets </t>
  </si>
  <si>
    <t xml:space="preserve">      Net interest (income) expenses</t>
  </si>
  <si>
    <t>Revenue received in advance</t>
  </si>
  <si>
    <t>Derivative assets</t>
  </si>
  <si>
    <t>Securities business receivables - cash accounts</t>
  </si>
  <si>
    <t xml:space="preserve">   Accrued expenses</t>
  </si>
  <si>
    <t xml:space="preserve">   Short-term debts issued and borrowings</t>
  </si>
  <si>
    <t>Net interest income (expenses)</t>
  </si>
  <si>
    <t>Net fees and service income (expenses)</t>
  </si>
  <si>
    <t>Securities business payables</t>
  </si>
  <si>
    <t xml:space="preserve">   Securities business receivables - cash accounts</t>
  </si>
  <si>
    <t xml:space="preserve">      21,183,660,594 ordinary shares of Baht 1 each</t>
  </si>
  <si>
    <t>Derivative liabilities</t>
  </si>
  <si>
    <t>Financial assets measured at fair value through profit or loss</t>
  </si>
  <si>
    <t xml:space="preserve">   Financial assets measured at fair value through profit or loss</t>
  </si>
  <si>
    <t>Liabilities payable on demand</t>
  </si>
  <si>
    <t>Provisions</t>
  </si>
  <si>
    <t>Supporting services income</t>
  </si>
  <si>
    <t xml:space="preserve">Income tax </t>
  </si>
  <si>
    <t>Dividend paid</t>
  </si>
  <si>
    <t xml:space="preserve">      Cash paid on income tax</t>
  </si>
  <si>
    <t xml:space="preserve">   Provisions</t>
  </si>
  <si>
    <t>Proceeds from disposal of equipment</t>
  </si>
  <si>
    <t xml:space="preserve">   designated at fair value through other comprehensive income</t>
  </si>
  <si>
    <t xml:space="preserve">Cash paid for lease liabilities </t>
  </si>
  <si>
    <t xml:space="preserve">   other comprehensive income</t>
  </si>
  <si>
    <t xml:space="preserve">   through other comprehensive income</t>
  </si>
  <si>
    <t xml:space="preserve">   Revenue received in advance</t>
  </si>
  <si>
    <t xml:space="preserve">   at fair value through other comprehensive income</t>
  </si>
  <si>
    <t>Premium on treasury shares - common shares</t>
  </si>
  <si>
    <t xml:space="preserve">      Provisions for employee benefits</t>
  </si>
  <si>
    <t xml:space="preserve">      Cash refund for income tax</t>
  </si>
  <si>
    <t>Receivables from Clearing House</t>
  </si>
  <si>
    <t>Expected credit losses</t>
  </si>
  <si>
    <t xml:space="preserve">   Securities business payables</t>
  </si>
  <si>
    <t>(in thousand Baht)</t>
  </si>
  <si>
    <t>31 December</t>
  </si>
  <si>
    <t xml:space="preserve">   Appropriated</t>
  </si>
  <si>
    <t>Consolidated</t>
  </si>
  <si>
    <t>Separate</t>
  </si>
  <si>
    <t>financial statements</t>
  </si>
  <si>
    <t>Interbank and money market items, net</t>
  </si>
  <si>
    <t>Investments, net</t>
  </si>
  <si>
    <t>Investments in subsidiaries, net</t>
  </si>
  <si>
    <t>Loans to customers and accrued interest receivables, net</t>
  </si>
  <si>
    <t>Investment properties, net</t>
  </si>
  <si>
    <t>Premises and equipment, net</t>
  </si>
  <si>
    <t>Right-of-use assets, net</t>
  </si>
  <si>
    <t>Other assets, net</t>
  </si>
  <si>
    <t>Liabilities and equity</t>
  </si>
  <si>
    <t>Liabilities</t>
  </si>
  <si>
    <t>Debts issued and borrowings</t>
  </si>
  <si>
    <t>Accrued interest payables</t>
  </si>
  <si>
    <t>Lease liabilities</t>
  </si>
  <si>
    <t>Income tax payable</t>
  </si>
  <si>
    <t>Equity</t>
  </si>
  <si>
    <t xml:space="preserve">   Authorised share capital</t>
  </si>
  <si>
    <t xml:space="preserve">   Issued and paid-up share capital</t>
  </si>
  <si>
    <t>Premium on share capital</t>
  </si>
  <si>
    <t>Other reserves</t>
  </si>
  <si>
    <t xml:space="preserve">     Legal reserve</t>
  </si>
  <si>
    <t>Non-controlling interests</t>
  </si>
  <si>
    <t>Equity holders of the parent</t>
  </si>
  <si>
    <t>Total liabilities and equity</t>
  </si>
  <si>
    <t>Statements of profit or loss and other comprehensive income</t>
  </si>
  <si>
    <t xml:space="preserve">   through profit or loss</t>
  </si>
  <si>
    <t xml:space="preserve">    Employee's expenses</t>
  </si>
  <si>
    <t xml:space="preserve">    Directors' remuneration</t>
  </si>
  <si>
    <t xml:space="preserve">    Premises and equipment expenses</t>
  </si>
  <si>
    <t xml:space="preserve">    Taxes and duties</t>
  </si>
  <si>
    <t xml:space="preserve">    Advertising and promotional expenses</t>
  </si>
  <si>
    <t xml:space="preserve">    Amortisation on intangible assets</t>
  </si>
  <si>
    <t xml:space="preserve">    Other expenses</t>
  </si>
  <si>
    <t xml:space="preserve">Profit from operations before income tax </t>
  </si>
  <si>
    <t>Net profit</t>
  </si>
  <si>
    <t>Other comprehensive income</t>
  </si>
  <si>
    <t>Items that will be reclassified subsequently to profit or loss</t>
  </si>
  <si>
    <t>Income tax relating to components of other comprehensive income</t>
  </si>
  <si>
    <t xml:space="preserve">   will be reclassified subsequently to profit or loss</t>
  </si>
  <si>
    <t>Items that will not be reclassified subsequently to profit or loss</t>
  </si>
  <si>
    <t xml:space="preserve">   through other comprehensive income  </t>
  </si>
  <si>
    <t xml:space="preserve">   will not be reclassified subsequently to profit or loss</t>
  </si>
  <si>
    <t xml:space="preserve">Total other comprehensive income, net </t>
  </si>
  <si>
    <t>Total comprehensive income</t>
  </si>
  <si>
    <t>Net profit attributable to:</t>
  </si>
  <si>
    <t>Owners of the company</t>
  </si>
  <si>
    <t>Total comprehensive income attributable to:</t>
  </si>
  <si>
    <t>Earnings per share</t>
  </si>
  <si>
    <r>
      <t>Basic earnings per share</t>
    </r>
    <r>
      <rPr>
        <i/>
        <sz val="11"/>
        <rFont val="Times New Roman"/>
        <family val="1"/>
      </rPr>
      <t xml:space="preserve"> (in Baht)</t>
    </r>
  </si>
  <si>
    <t>LH Financial Group Public Company Limited and its Subsidiaries</t>
  </si>
  <si>
    <t xml:space="preserve">Adjustments to reconcile profit from operations before </t>
  </si>
  <si>
    <t xml:space="preserve">   income tax to net cash receipts (payments) from operating activities</t>
  </si>
  <si>
    <t xml:space="preserve">      Expected credit losses </t>
  </si>
  <si>
    <t>Profit (loss) from operation before changes in operating assets and liabilities</t>
  </si>
  <si>
    <t xml:space="preserve">   Receivables from Clearing House</t>
  </si>
  <si>
    <t>(Decrease) increase in operating liabilities</t>
  </si>
  <si>
    <t>Interest received</t>
  </si>
  <si>
    <t>Dividends received</t>
  </si>
  <si>
    <t>Dividends received on investments in subsidiaries</t>
  </si>
  <si>
    <t>Acquisition of investments in debt instruments measured at amortised cost</t>
  </si>
  <si>
    <t xml:space="preserve">Proceeds from redemption of investments in debt instruments measured </t>
  </si>
  <si>
    <t xml:space="preserve">   at amortised cost</t>
  </si>
  <si>
    <t>Acquisition of investments in debt instruments measured at fair value through</t>
  </si>
  <si>
    <t xml:space="preserve">Proceeds from disposal and redemption of investments in debt instruments measured </t>
  </si>
  <si>
    <t>Proceeds from disposal and capital return of investments in equity instruments</t>
  </si>
  <si>
    <t>Acquisition of intangible assets</t>
  </si>
  <si>
    <t xml:space="preserve">Cash at 1 January </t>
  </si>
  <si>
    <t>Supplementary disclosures of cash flow information</t>
  </si>
  <si>
    <t>Non-cash transactions:</t>
  </si>
  <si>
    <t>Decrease (increase) in operating assets</t>
  </si>
  <si>
    <t>Acquisition of premises and equipment</t>
  </si>
  <si>
    <t>Year ended 31 December</t>
  </si>
  <si>
    <t>Cash at 31 December</t>
  </si>
  <si>
    <t>Goodwill and other intangible assets, net</t>
  </si>
  <si>
    <t xml:space="preserve">      Provisions for litigation</t>
  </si>
  <si>
    <t xml:space="preserve">Acquisition of investments in equity instruments measured at fair value </t>
  </si>
  <si>
    <t>Acquisition of investments in subsidiary</t>
  </si>
  <si>
    <t>Net cash provided by (used in) financing activities</t>
  </si>
  <si>
    <t>Proceeds from unsubordinated debentures</t>
  </si>
  <si>
    <t>Properties for sale, net</t>
  </si>
  <si>
    <t xml:space="preserve">   Properties for sale</t>
  </si>
  <si>
    <t xml:space="preserve">   Increase in investments in equity instruments from debt-to-equity swap by the issuer</t>
  </si>
  <si>
    <t>Net gains (losses) on investments</t>
  </si>
  <si>
    <t xml:space="preserve">      Impairment on properties for sale</t>
  </si>
  <si>
    <t xml:space="preserve">   Payables to Clearing House</t>
  </si>
  <si>
    <t xml:space="preserve">      (Gains) losses on financial instruments measured at fair value through profit or loss</t>
  </si>
  <si>
    <t xml:space="preserve">      (Gains) losses on lease modification</t>
  </si>
  <si>
    <t xml:space="preserve">      (Gains) losses on sales of investments</t>
  </si>
  <si>
    <t>Payable to Clearing House</t>
  </si>
  <si>
    <t>-</t>
  </si>
  <si>
    <t xml:space="preserve">      Impairment loss on investment in subsidiaries</t>
  </si>
  <si>
    <t xml:space="preserve">      (Gains) losses on disposal/write-off of premises and equipment and intangible assets</t>
  </si>
  <si>
    <t>Net cash provided by (used in) investing activities</t>
  </si>
  <si>
    <t>Net increase (decrease) in cash</t>
  </si>
  <si>
    <t>Acquisition of financial assets measured at fair value through profit or loss</t>
  </si>
  <si>
    <t>Net cash provided by (used in) operating activities</t>
  </si>
  <si>
    <t xml:space="preserve">   Increase in payable on purchase of investments</t>
  </si>
  <si>
    <t xml:space="preserve">   Increase (decrease) in payable for purchase on acquisition of equipment and intangible assets</t>
  </si>
  <si>
    <t>Collateral payables under the Credit Support Annex agreements</t>
  </si>
  <si>
    <t>Collateral receivables under the Credit Support Annex agreements</t>
  </si>
  <si>
    <t xml:space="preserve">    Supporting services expenses</t>
  </si>
  <si>
    <t>Gains on investments in equity instruments designated at fair value</t>
  </si>
  <si>
    <t>Gains on investments in debt instruments measured at fair value</t>
  </si>
  <si>
    <t>Net gains on financial instruments measured at fair value</t>
  </si>
  <si>
    <t>(Unaudited)</t>
  </si>
  <si>
    <t>Actuarial losses on defined benefit plans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</si>
</sst>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_);_(* \(#,##0\);_(* &quot;-          &quot;??_);_(@_)"/>
    <numFmt numFmtId="169" formatCode="_(* #,##0.00_);_(* \(#,##0.00\);_(* &quot;-&quot;_);_(@_)"/>
    <numFmt numFmtId="170" formatCode="_(* #,##0.000_);_(* \(#,##0.000\);_(* &quot;-&quot;_);_(@_)"/>
    <numFmt numFmtId="171" formatCode="#,##0.000;\-#,##0.000"/>
  </numFmts>
  <fonts count="20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u/>
      <sz val="11"/>
      <name val="Times New Roman"/>
      <family val="1"/>
    </font>
    <font>
      <b/>
      <i/>
      <sz val="11"/>
      <name val="Times New Roman"/>
      <family val="1"/>
    </font>
    <font>
      <sz val="11"/>
      <color theme="0"/>
      <name val="Times New Roman"/>
      <family val="1"/>
    </font>
    <font>
      <b/>
      <sz val="11"/>
      <color rgb="FFC00000"/>
      <name val="Times New Roman"/>
      <family val="1"/>
    </font>
    <font>
      <sz val="11"/>
      <color theme="1" tint="4.9989318521683403E-2"/>
      <name val="Times New Roman"/>
      <family val="1"/>
    </font>
    <font>
      <i/>
      <sz val="11"/>
      <color theme="1" tint="4.9989318521683403E-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8">
    <xf numFmtId="0" fontId="0" fillId="0" borderId="0" xfId="0"/>
    <xf numFmtId="41" fontId="8" fillId="0" borderId="0" xfId="1" applyNumberFormat="1" applyFont="1" applyFill="1" applyAlignment="1">
      <alignment horizontal="centerContinuous" vertical="center"/>
    </xf>
    <xf numFmtId="41" fontId="8" fillId="0" borderId="0" xfId="1" applyNumberFormat="1" applyFont="1" applyFill="1" applyAlignment="1">
      <alignment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center" vertical="center"/>
    </xf>
    <xf numFmtId="41" fontId="8" fillId="0" borderId="0" xfId="1" applyNumberFormat="1" applyFont="1" applyFill="1" applyBorder="1" applyAlignment="1">
      <alignment vertical="center"/>
    </xf>
    <xf numFmtId="41" fontId="10" fillId="0" borderId="0" xfId="1" applyNumberFormat="1" applyFont="1" applyFill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0" borderId="7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vertical="center"/>
    </xf>
    <xf numFmtId="41" fontId="7" fillId="0" borderId="5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Alignment="1">
      <alignment vertical="center"/>
    </xf>
    <xf numFmtId="168" fontId="8" fillId="0" borderId="0" xfId="1" applyNumberFormat="1" applyFont="1" applyFill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41" fontId="7" fillId="0" borderId="6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170" fontId="8" fillId="0" borderId="5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vertical="center"/>
    </xf>
    <xf numFmtId="41" fontId="7" fillId="0" borderId="3" xfId="1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38" fontId="8" fillId="0" borderId="0" xfId="0" applyNumberFormat="1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37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8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41" fontId="7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38" fontId="8" fillId="0" borderId="0" xfId="0" quotePrefix="1" applyNumberFormat="1" applyFont="1" applyAlignment="1">
      <alignment horizontal="left" vertical="center"/>
    </xf>
    <xf numFmtId="41" fontId="8" fillId="0" borderId="0" xfId="0" applyNumberFormat="1" applyFont="1" applyAlignment="1">
      <alignment horizontal="center" vertical="center"/>
    </xf>
    <xf numFmtId="38" fontId="7" fillId="0" borderId="0" xfId="0" applyNumberFormat="1" applyFont="1" applyAlignment="1">
      <alignment horizontal="left" vertical="center"/>
    </xf>
    <xf numFmtId="41" fontId="8" fillId="0" borderId="3" xfId="0" applyNumberFormat="1" applyFont="1" applyBorder="1" applyAlignment="1">
      <alignment horizontal="right" vertical="center"/>
    </xf>
    <xf numFmtId="41" fontId="7" fillId="0" borderId="7" xfId="0" applyNumberFormat="1" applyFont="1" applyBorder="1" applyAlignment="1">
      <alignment horizontal="right" vertical="center"/>
    </xf>
    <xf numFmtId="37" fontId="9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41" fontId="11" fillId="0" borderId="0" xfId="0" applyNumberFormat="1" applyFont="1" applyAlignment="1">
      <alignment horizontal="right" vertical="center"/>
    </xf>
    <xf numFmtId="38" fontId="9" fillId="0" borderId="0" xfId="0" applyNumberFormat="1" applyFont="1" applyAlignment="1">
      <alignment vertical="center"/>
    </xf>
    <xf numFmtId="41" fontId="9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right" vertical="center"/>
    </xf>
    <xf numFmtId="38" fontId="8" fillId="0" borderId="0" xfId="0" applyNumberFormat="1" applyFont="1" applyAlignment="1">
      <alignment horizontal="center" vertical="center"/>
    </xf>
    <xf numFmtId="38" fontId="9" fillId="0" borderId="0" xfId="0" applyNumberFormat="1" applyFont="1" applyAlignment="1">
      <alignment horizontal="left" vertical="center"/>
    </xf>
    <xf numFmtId="169" fontId="8" fillId="0" borderId="0" xfId="0" applyNumberFormat="1" applyFont="1" applyAlignment="1">
      <alignment vertical="center"/>
    </xf>
    <xf numFmtId="38" fontId="7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8" fontId="8" fillId="0" borderId="0" xfId="0" applyNumberFormat="1" applyFont="1" applyAlignment="1">
      <alignment horizontal="right" vertical="center"/>
    </xf>
    <xf numFmtId="41" fontId="7" fillId="0" borderId="7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vertical="center"/>
    </xf>
    <xf numFmtId="1" fontId="8" fillId="0" borderId="0" xfId="0" applyNumberFormat="1" applyFont="1" applyAlignment="1">
      <alignment vertical="center"/>
    </xf>
    <xf numFmtId="167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centerContinuous" vertical="center"/>
    </xf>
    <xf numFmtId="1" fontId="8" fillId="0" borderId="0" xfId="0" applyNumberFormat="1" applyFont="1" applyAlignment="1">
      <alignment horizontal="center" vertical="center"/>
    </xf>
    <xf numFmtId="41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71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41" fontId="16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169" fontId="11" fillId="0" borderId="0" xfId="0" applyNumberFormat="1" applyFont="1" applyAlignment="1">
      <alignment horizontal="right" vertical="center"/>
    </xf>
    <xf numFmtId="0" fontId="8" fillId="0" borderId="0" xfId="0" applyFont="1"/>
    <xf numFmtId="0" fontId="9" fillId="0" borderId="0" xfId="0" applyFont="1" applyAlignment="1">
      <alignment horizontal="center"/>
    </xf>
    <xf numFmtId="49" fontId="8" fillId="0" borderId="0" xfId="0" applyNumberFormat="1" applyFont="1" applyAlignment="1">
      <alignment horizontal="right"/>
    </xf>
    <xf numFmtId="41" fontId="8" fillId="0" borderId="0" xfId="1" applyNumberFormat="1" applyFont="1" applyAlignment="1">
      <alignment horizontal="right"/>
    </xf>
    <xf numFmtId="41" fontId="8" fillId="0" borderId="0" xfId="1" applyNumberFormat="1" applyFont="1"/>
    <xf numFmtId="0" fontId="13" fillId="0" borderId="0" xfId="0" applyFont="1"/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center"/>
    </xf>
    <xf numFmtId="37" fontId="8" fillId="0" borderId="0" xfId="0" applyNumberFormat="1" applyFont="1" applyAlignment="1">
      <alignment horizontal="centerContinuous"/>
    </xf>
    <xf numFmtId="38" fontId="7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41" fontId="18" fillId="0" borderId="0" xfId="1" applyNumberFormat="1" applyFont="1" applyFill="1" applyBorder="1" applyAlignment="1">
      <alignment horizontal="right" vertical="center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center" vertical="center"/>
    </xf>
    <xf numFmtId="41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6" fontId="8" fillId="0" borderId="0" xfId="13" applyNumberFormat="1" applyFont="1" applyFill="1" applyAlignment="1">
      <alignment vertical="center"/>
    </xf>
    <xf numFmtId="41" fontId="8" fillId="0" borderId="0" xfId="12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9" fontId="8" fillId="0" borderId="0" xfId="1" quotePrefix="1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</cellXfs>
  <cellStyles count="14">
    <cellStyle name="Comma" xfId="1" builtinId="3"/>
    <cellStyle name="Comma 155" xfId="12" xr:uid="{C10C0C13-C608-46C0-AA78-7F4FA35099F6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" xfId="13" builtinId="5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941294</xdr:colOff>
      <xdr:row>31</xdr:row>
      <xdr:rowOff>62753</xdr:rowOff>
    </xdr:from>
    <xdr:to>
      <xdr:col>7</xdr:col>
      <xdr:colOff>943697</xdr:colOff>
      <xdr:row>37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49462B8-66E6-484C-9DC2-9DA650E01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325035" y="9206753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860612</xdr:colOff>
      <xdr:row>0</xdr:row>
      <xdr:rowOff>44823</xdr:rowOff>
    </xdr:from>
    <xdr:to>
      <xdr:col>7</xdr:col>
      <xdr:colOff>863015</xdr:colOff>
      <xdr:row>3</xdr:row>
      <xdr:rowOff>197223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3DE7301-6E75-4699-8569-C4A474820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244353" y="44823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141193</xdr:colOff>
      <xdr:row>74</xdr:row>
      <xdr:rowOff>42134</xdr:rowOff>
    </xdr:from>
    <xdr:to>
      <xdr:col>6</xdr:col>
      <xdr:colOff>1792</xdr:colOff>
      <xdr:row>77</xdr:row>
      <xdr:rowOff>0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B83384E4-F390-CAC8-815D-D83AF3890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022911" y="20768534"/>
          <a:ext cx="280998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26</xdr:row>
      <xdr:rowOff>77993</xdr:rowOff>
    </xdr:from>
    <xdr:to>
      <xdr:col>1</xdr:col>
      <xdr:colOff>120576</xdr:colOff>
      <xdr:row>29</xdr:row>
      <xdr:rowOff>85613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BDA1A0E-8B79-6939-F0A6-0B1EB6FDA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190065" y="7697993"/>
          <a:ext cx="281222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41564</xdr:colOff>
      <xdr:row>39</xdr:row>
      <xdr:rowOff>83128</xdr:rowOff>
    </xdr:from>
    <xdr:to>
      <xdr:col>9</xdr:col>
      <xdr:colOff>230596</xdr:colOff>
      <xdr:row>47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BD356B96-B624-48F1-8EAA-C18D2523F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60473" y="36049528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980704</xdr:colOff>
      <xdr:row>1</xdr:row>
      <xdr:rowOff>34637</xdr:rowOff>
    </xdr:from>
    <xdr:to>
      <xdr:col>9</xdr:col>
      <xdr:colOff>102936</xdr:colOff>
      <xdr:row>9</xdr:row>
      <xdr:rowOff>0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04F0CB4B-4768-4B80-BEA2-1DC3C06B8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726875" y="25028237"/>
          <a:ext cx="251857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1467394</xdr:colOff>
      <xdr:row>35</xdr:row>
      <xdr:rowOff>4355</xdr:rowOff>
    </xdr:from>
    <xdr:to>
      <xdr:col>2</xdr:col>
      <xdr:colOff>190500</xdr:colOff>
      <xdr:row>38</xdr:row>
      <xdr:rowOff>0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EF80E214-59B5-964E-BE49-F52CAF801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467394" y="34446755"/>
          <a:ext cx="2805249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302560</xdr:colOff>
      <xdr:row>52</xdr:row>
      <xdr:rowOff>69028</xdr:rowOff>
    </xdr:from>
    <xdr:to>
      <xdr:col>10</xdr:col>
      <xdr:colOff>602428</xdr:colOff>
      <xdr:row>58</xdr:row>
      <xdr:rowOff>221428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BB3C7BE-A8F2-59D5-EB49-D753D8FF0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573807" y="14699428"/>
          <a:ext cx="254104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595744</xdr:colOff>
      <xdr:row>0</xdr:row>
      <xdr:rowOff>110836</xdr:rowOff>
    </xdr:from>
    <xdr:to>
      <xdr:col>10</xdr:col>
      <xdr:colOff>895612</xdr:colOff>
      <xdr:row>4</xdr:row>
      <xdr:rowOff>263236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C6DD54EE-B29C-4CA2-AC2F-9064649C3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846617" y="110836"/>
          <a:ext cx="25304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174171</xdr:colOff>
      <xdr:row>95</xdr:row>
      <xdr:rowOff>211183</xdr:rowOff>
    </xdr:from>
    <xdr:to>
      <xdr:col>10</xdr:col>
      <xdr:colOff>757646</xdr:colOff>
      <xdr:row>96</xdr:row>
      <xdr:rowOff>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4564DAE-BC21-C86E-5E91-C05F6948D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5105400" y="26423983"/>
          <a:ext cx="281504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2114551</xdr:colOff>
      <xdr:row>45</xdr:row>
      <xdr:rowOff>303711</xdr:rowOff>
    </xdr:from>
    <xdr:to>
      <xdr:col>6</xdr:col>
      <xdr:colOff>10886</xdr:colOff>
      <xdr:row>49</xdr:row>
      <xdr:rowOff>6531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359DE39C-9866-B561-993D-4D216FAC9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114551" y="12190911"/>
          <a:ext cx="2849335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595744</xdr:colOff>
      <xdr:row>52</xdr:row>
      <xdr:rowOff>110836</xdr:rowOff>
    </xdr:from>
    <xdr:to>
      <xdr:col>10</xdr:col>
      <xdr:colOff>895612</xdr:colOff>
      <xdr:row>56</xdr:row>
      <xdr:rowOff>263236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F9AE5FF7-013B-438C-89ED-E43CDFE1F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5612244" y="110836"/>
          <a:ext cx="2585868" cy="1358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7" Type="http://schemas.openxmlformats.org/officeDocument/2006/relationships/drawing" Target="../drawings/drawing2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customProperty" Target="../customProperty2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7" Type="http://schemas.openxmlformats.org/officeDocument/2006/relationships/drawing" Target="../drawings/drawing3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customProperty" Target="../customProperty3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77"/>
  <sheetViews>
    <sheetView showGridLines="0" view="pageBreakPreview" topLeftCell="A7" zoomScaleNormal="60" zoomScaleSheetLayoutView="100" workbookViewId="0">
      <selection activeCell="A17" sqref="A17"/>
    </sheetView>
  </sheetViews>
  <sheetFormatPr defaultColWidth="10.5" defaultRowHeight="23.95" customHeight="1"/>
  <cols>
    <col min="1" max="1" width="52.125" style="34" customWidth="1"/>
    <col min="2" max="2" width="2.25" style="35" customWidth="1"/>
    <col min="3" max="3" width="5.625" style="34" customWidth="1"/>
    <col min="4" max="4" width="14.125" style="2" customWidth="1"/>
    <col min="5" max="5" width="0.5" style="34" customWidth="1"/>
    <col min="6" max="6" width="14.125" style="2" customWidth="1"/>
    <col min="7" max="7" width="0.5" style="46" customWidth="1"/>
    <col min="8" max="8" width="14.125" style="2" customWidth="1"/>
    <col min="9" max="9" width="0.5" style="34" customWidth="1"/>
    <col min="10" max="10" width="14.125" style="2" customWidth="1"/>
    <col min="11" max="16384" width="10.5" style="34"/>
  </cols>
  <sheetData>
    <row r="1" spans="1:13" s="32" customFormat="1" ht="23.95" customHeight="1">
      <c r="A1" s="26" t="s">
        <v>126</v>
      </c>
      <c r="B1" s="28"/>
      <c r="C1" s="29"/>
      <c r="D1" s="1"/>
      <c r="E1" s="29"/>
      <c r="F1" s="1"/>
      <c r="G1" s="30"/>
      <c r="H1" s="1"/>
      <c r="I1" s="29"/>
      <c r="J1" s="31"/>
    </row>
    <row r="2" spans="1:13" s="32" customFormat="1" ht="23.95" customHeight="1">
      <c r="A2" s="33" t="s">
        <v>35</v>
      </c>
      <c r="B2" s="28"/>
      <c r="C2" s="29"/>
      <c r="D2" s="1"/>
      <c r="E2" s="29"/>
      <c r="F2" s="1"/>
      <c r="G2" s="30"/>
      <c r="H2" s="1"/>
      <c r="I2" s="29"/>
      <c r="J2" s="1"/>
    </row>
    <row r="3" spans="1:13" ht="23.95" customHeight="1">
      <c r="A3" s="91"/>
      <c r="B3" s="92"/>
      <c r="C3" s="91"/>
      <c r="D3" s="95"/>
      <c r="E3" s="91"/>
      <c r="F3" s="95"/>
      <c r="G3" s="93"/>
      <c r="H3" s="94"/>
      <c r="I3" s="91"/>
      <c r="J3" s="94"/>
    </row>
    <row r="4" spans="1:13" ht="23.95" customHeight="1">
      <c r="D4" s="113" t="s">
        <v>75</v>
      </c>
      <c r="E4" s="113"/>
      <c r="F4" s="113"/>
      <c r="G4" s="36"/>
      <c r="H4" s="113" t="s">
        <v>76</v>
      </c>
      <c r="I4" s="113"/>
      <c r="J4" s="113"/>
    </row>
    <row r="5" spans="1:13" ht="23.95" customHeight="1">
      <c r="D5" s="114" t="s">
        <v>77</v>
      </c>
      <c r="E5" s="114"/>
      <c r="F5" s="114"/>
      <c r="G5" s="36"/>
      <c r="H5" s="114" t="s">
        <v>77</v>
      </c>
      <c r="I5" s="114"/>
      <c r="J5" s="114"/>
      <c r="M5" s="40"/>
    </row>
    <row r="6" spans="1:13" ht="23.95" customHeight="1">
      <c r="D6" s="115" t="s">
        <v>73</v>
      </c>
      <c r="E6" s="115"/>
      <c r="F6" s="115"/>
      <c r="G6" s="37"/>
      <c r="H6" s="115" t="s">
        <v>73</v>
      </c>
      <c r="I6" s="115"/>
      <c r="J6" s="115"/>
      <c r="M6" s="40"/>
    </row>
    <row r="7" spans="1:13" ht="23.95" customHeight="1">
      <c r="A7" s="38" t="s">
        <v>8</v>
      </c>
      <c r="B7" s="39"/>
      <c r="D7" s="40">
        <v>2025</v>
      </c>
      <c r="E7" s="40"/>
      <c r="F7" s="40">
        <v>2024</v>
      </c>
      <c r="G7" s="40"/>
      <c r="H7" s="40">
        <v>2025</v>
      </c>
      <c r="I7" s="40"/>
      <c r="J7" s="40">
        <v>2024</v>
      </c>
      <c r="M7" s="40"/>
    </row>
    <row r="8" spans="1:13" ht="23.95" customHeight="1">
      <c r="A8" s="38"/>
      <c r="B8" s="39"/>
      <c r="D8" s="111" t="s">
        <v>181</v>
      </c>
      <c r="E8" s="40"/>
      <c r="F8" s="40"/>
      <c r="G8" s="40"/>
      <c r="H8" s="111" t="s">
        <v>181</v>
      </c>
      <c r="I8" s="40"/>
      <c r="J8" s="40"/>
      <c r="M8" s="40"/>
    </row>
    <row r="9" spans="1:13" ht="23.95" customHeight="1">
      <c r="B9" s="39"/>
      <c r="D9" s="112" t="s">
        <v>72</v>
      </c>
      <c r="E9" s="112"/>
      <c r="F9" s="112"/>
      <c r="G9" s="112"/>
      <c r="H9" s="112"/>
      <c r="I9" s="112"/>
      <c r="J9" s="112"/>
      <c r="M9" s="40"/>
    </row>
    <row r="10" spans="1:13" ht="23.95" customHeight="1">
      <c r="A10" s="34" t="s">
        <v>9</v>
      </c>
      <c r="B10" s="39"/>
      <c r="C10" s="39"/>
      <c r="D10" s="3">
        <v>585684</v>
      </c>
      <c r="E10" s="42"/>
      <c r="F10" s="3">
        <v>643423</v>
      </c>
      <c r="G10" s="3"/>
      <c r="H10" s="3">
        <v>10</v>
      </c>
      <c r="I10" s="3"/>
      <c r="J10" s="3">
        <v>10</v>
      </c>
      <c r="M10" s="40"/>
    </row>
    <row r="11" spans="1:13" ht="23.95" customHeight="1">
      <c r="A11" s="34" t="s">
        <v>78</v>
      </c>
      <c r="B11" s="39"/>
      <c r="C11" s="39"/>
      <c r="D11" s="3">
        <v>53653289</v>
      </c>
      <c r="E11" s="42"/>
      <c r="F11" s="3">
        <v>41866549</v>
      </c>
      <c r="G11" s="3"/>
      <c r="H11" s="3">
        <v>1291890</v>
      </c>
      <c r="I11" s="3"/>
      <c r="J11" s="3">
        <v>5151810</v>
      </c>
      <c r="M11" s="40"/>
    </row>
    <row r="12" spans="1:13" ht="23.95" customHeight="1">
      <c r="A12" s="34" t="s">
        <v>50</v>
      </c>
      <c r="B12" s="39"/>
      <c r="C12" s="39"/>
      <c r="D12" s="3">
        <v>2071514</v>
      </c>
      <c r="E12" s="42"/>
      <c r="F12" s="3">
        <v>41201</v>
      </c>
      <c r="G12" s="3"/>
      <c r="H12" s="3">
        <v>5222200</v>
      </c>
      <c r="I12" s="3"/>
      <c r="J12" s="3">
        <v>0</v>
      </c>
      <c r="M12" s="40"/>
    </row>
    <row r="13" spans="1:13" ht="23.95" customHeight="1">
      <c r="A13" s="34" t="s">
        <v>40</v>
      </c>
      <c r="B13" s="39"/>
      <c r="C13" s="39"/>
      <c r="D13" s="3">
        <v>1765965</v>
      </c>
      <c r="E13" s="42"/>
      <c r="F13" s="3">
        <v>404812</v>
      </c>
      <c r="G13" s="3"/>
      <c r="H13" s="3">
        <v>0</v>
      </c>
      <c r="I13" s="3"/>
      <c r="J13" s="3">
        <v>0</v>
      </c>
      <c r="M13" s="40"/>
    </row>
    <row r="14" spans="1:13" ht="23.95" customHeight="1">
      <c r="A14" s="34" t="s">
        <v>79</v>
      </c>
      <c r="B14" s="39"/>
      <c r="C14" s="39"/>
      <c r="D14" s="3">
        <v>54555479</v>
      </c>
      <c r="E14" s="42"/>
      <c r="F14" s="3">
        <v>47663590</v>
      </c>
      <c r="G14" s="3"/>
      <c r="H14" s="3">
        <v>2525337</v>
      </c>
      <c r="I14" s="3"/>
      <c r="J14" s="3">
        <v>2741955</v>
      </c>
      <c r="M14" s="40"/>
    </row>
    <row r="15" spans="1:13" ht="23.95" customHeight="1">
      <c r="A15" s="41" t="s">
        <v>80</v>
      </c>
      <c r="B15" s="39"/>
      <c r="C15" s="39"/>
      <c r="D15" s="3">
        <v>0</v>
      </c>
      <c r="E15" s="42"/>
      <c r="F15" s="3">
        <v>0</v>
      </c>
      <c r="G15" s="3"/>
      <c r="H15" s="3">
        <v>32592921</v>
      </c>
      <c r="I15" s="3"/>
      <c r="J15" s="3">
        <v>33234691</v>
      </c>
      <c r="M15" s="40"/>
    </row>
    <row r="16" spans="1:13" ht="23.95" customHeight="1">
      <c r="A16" s="34" t="s">
        <v>81</v>
      </c>
      <c r="B16" s="39"/>
      <c r="C16" s="39"/>
      <c r="D16" s="3">
        <v>274596382</v>
      </c>
      <c r="E16" s="3"/>
      <c r="F16" s="3">
        <v>243305722</v>
      </c>
      <c r="G16" s="10"/>
      <c r="H16" s="3">
        <v>0</v>
      </c>
      <c r="I16" s="3"/>
      <c r="J16" s="3">
        <v>0</v>
      </c>
      <c r="M16" s="40"/>
    </row>
    <row r="17" spans="1:16" ht="23.95" customHeight="1">
      <c r="A17" s="34" t="s">
        <v>82</v>
      </c>
      <c r="B17" s="39"/>
      <c r="C17" s="39"/>
      <c r="D17" s="3">
        <v>0</v>
      </c>
      <c r="E17" s="3"/>
      <c r="F17" s="3">
        <v>0</v>
      </c>
      <c r="G17" s="10"/>
      <c r="H17" s="3">
        <v>36060</v>
      </c>
      <c r="I17" s="3"/>
      <c r="J17" s="3">
        <v>36192</v>
      </c>
      <c r="M17" s="40"/>
    </row>
    <row r="18" spans="1:16" ht="23.95" customHeight="1">
      <c r="A18" s="34" t="s">
        <v>156</v>
      </c>
      <c r="B18" s="39"/>
      <c r="C18" s="39"/>
      <c r="D18" s="3">
        <v>7248135</v>
      </c>
      <c r="E18" s="3"/>
      <c r="F18" s="3">
        <v>8124222</v>
      </c>
      <c r="G18" s="10"/>
      <c r="H18" s="3">
        <v>0</v>
      </c>
      <c r="I18" s="3"/>
      <c r="J18" s="3">
        <v>0</v>
      </c>
      <c r="M18" s="40"/>
    </row>
    <row r="19" spans="1:16" ht="23.95" customHeight="1">
      <c r="A19" s="34" t="s">
        <v>83</v>
      </c>
      <c r="B19" s="39"/>
      <c r="C19" s="39"/>
      <c r="D19" s="3">
        <v>611065</v>
      </c>
      <c r="E19" s="42"/>
      <c r="F19" s="3">
        <v>500615</v>
      </c>
      <c r="G19" s="3"/>
      <c r="H19" s="3">
        <v>1093</v>
      </c>
      <c r="I19" s="3"/>
      <c r="J19" s="3">
        <v>2561</v>
      </c>
      <c r="M19" s="40"/>
    </row>
    <row r="20" spans="1:16" ht="23.95" customHeight="1">
      <c r="A20" s="34" t="s">
        <v>84</v>
      </c>
      <c r="B20" s="39"/>
      <c r="C20" s="39"/>
      <c r="D20" s="3">
        <v>662239</v>
      </c>
      <c r="E20" s="42"/>
      <c r="F20" s="3">
        <v>647168</v>
      </c>
      <c r="G20" s="3"/>
      <c r="H20" s="3">
        <v>3007</v>
      </c>
      <c r="I20" s="3"/>
      <c r="J20" s="3">
        <v>3671</v>
      </c>
      <c r="M20" s="40"/>
    </row>
    <row r="21" spans="1:16" ht="23.95" customHeight="1">
      <c r="A21" s="34" t="s">
        <v>150</v>
      </c>
      <c r="B21" s="39"/>
      <c r="C21" s="39"/>
      <c r="D21" s="3">
        <v>652576</v>
      </c>
      <c r="E21" s="42"/>
      <c r="F21" s="3">
        <v>537930</v>
      </c>
      <c r="G21" s="3"/>
      <c r="H21" s="3">
        <v>799</v>
      </c>
      <c r="I21" s="3"/>
      <c r="J21" s="3">
        <v>1531</v>
      </c>
      <c r="M21" s="40"/>
    </row>
    <row r="22" spans="1:16" ht="23.95" customHeight="1">
      <c r="A22" s="34" t="s">
        <v>37</v>
      </c>
      <c r="B22" s="39"/>
      <c r="C22" s="39"/>
      <c r="D22" s="3">
        <v>1156851</v>
      </c>
      <c r="E22" s="42"/>
      <c r="F22" s="3">
        <v>1691790</v>
      </c>
      <c r="G22" s="3"/>
      <c r="H22" s="3">
        <v>0</v>
      </c>
      <c r="I22" s="3"/>
      <c r="J22" s="3">
        <v>0</v>
      </c>
      <c r="M22" s="40"/>
    </row>
    <row r="23" spans="1:16" ht="23.95" customHeight="1">
      <c r="A23" s="34" t="s">
        <v>29</v>
      </c>
      <c r="B23" s="39"/>
      <c r="C23" s="39"/>
      <c r="D23" s="3">
        <v>149364</v>
      </c>
      <c r="E23" s="42"/>
      <c r="F23" s="3">
        <v>103414</v>
      </c>
      <c r="G23" s="3"/>
      <c r="H23" s="3">
        <v>84589</v>
      </c>
      <c r="I23" s="3"/>
      <c r="J23" s="3">
        <v>0</v>
      </c>
      <c r="M23" s="40"/>
    </row>
    <row r="24" spans="1:16" ht="23.95" customHeight="1">
      <c r="A24" s="34" t="s">
        <v>69</v>
      </c>
      <c r="C24" s="39"/>
      <c r="D24" s="3">
        <v>24497</v>
      </c>
      <c r="E24" s="42"/>
      <c r="F24" s="3">
        <v>56682</v>
      </c>
      <c r="G24" s="3"/>
      <c r="H24" s="3">
        <v>0</v>
      </c>
      <c r="I24" s="3"/>
      <c r="J24" s="3">
        <v>0</v>
      </c>
      <c r="M24" s="40"/>
    </row>
    <row r="25" spans="1:16" ht="23.95" customHeight="1">
      <c r="A25" s="34" t="s">
        <v>41</v>
      </c>
      <c r="B25" s="39"/>
      <c r="C25" s="39"/>
      <c r="D25" s="3">
        <v>81564</v>
      </c>
      <c r="E25" s="42"/>
      <c r="F25" s="3">
        <v>46074</v>
      </c>
      <c r="G25" s="3"/>
      <c r="H25" s="3">
        <v>0</v>
      </c>
      <c r="I25" s="3"/>
      <c r="J25" s="3">
        <v>0</v>
      </c>
      <c r="M25" s="40"/>
    </row>
    <row r="26" spans="1:16" s="107" customFormat="1" ht="23.95" customHeight="1">
      <c r="A26" s="104" t="s">
        <v>176</v>
      </c>
      <c r="B26" s="105"/>
      <c r="C26" s="105"/>
      <c r="D26" s="103">
        <v>57600</v>
      </c>
      <c r="E26" s="106"/>
      <c r="F26" s="103">
        <v>218405</v>
      </c>
      <c r="G26" s="103"/>
      <c r="H26" s="103">
        <v>0</v>
      </c>
      <c r="I26" s="103"/>
      <c r="J26" s="103">
        <v>0</v>
      </c>
      <c r="K26" s="34"/>
      <c r="M26" s="108"/>
    </row>
    <row r="27" spans="1:16" s="107" customFormat="1" ht="23.95" customHeight="1">
      <c r="A27" s="107" t="s">
        <v>85</v>
      </c>
      <c r="B27" s="105"/>
      <c r="C27" s="105"/>
      <c r="D27" s="103">
        <v>938823</v>
      </c>
      <c r="E27" s="106"/>
      <c r="F27" s="103">
        <v>1011023</v>
      </c>
      <c r="G27" s="103"/>
      <c r="H27" s="103">
        <v>33910</v>
      </c>
      <c r="I27" s="103"/>
      <c r="J27" s="103">
        <v>60575</v>
      </c>
      <c r="K27" s="34"/>
      <c r="M27" s="108"/>
    </row>
    <row r="28" spans="1:16" ht="23.95" customHeight="1" thickBot="1">
      <c r="A28" s="38" t="s">
        <v>10</v>
      </c>
      <c r="D28" s="11">
        <f>SUM(D10:D27)</f>
        <v>398811027</v>
      </c>
      <c r="E28" s="12"/>
      <c r="F28" s="11">
        <f>SUM(F10:F27)</f>
        <v>346862620</v>
      </c>
      <c r="G28" s="12"/>
      <c r="H28" s="11">
        <f>SUM(H10:H27)</f>
        <v>41791816</v>
      </c>
      <c r="I28" s="12"/>
      <c r="J28" s="11">
        <f>SUM(J10:J27)</f>
        <v>41232996</v>
      </c>
      <c r="M28" s="40"/>
    </row>
    <row r="29" spans="1:16" ht="23.95" customHeight="1" thickTop="1">
      <c r="A29" s="41"/>
      <c r="F29" s="3"/>
      <c r="G29" s="44"/>
      <c r="H29" s="3"/>
      <c r="I29" s="45"/>
      <c r="J29" s="3"/>
    </row>
    <row r="30" spans="1:16" ht="23.95" customHeight="1">
      <c r="A30" s="41"/>
    </row>
    <row r="31" spans="1:16" s="32" customFormat="1" ht="22.6" customHeight="1">
      <c r="A31" s="26" t="s">
        <v>126</v>
      </c>
      <c r="B31" s="28"/>
      <c r="C31" s="29"/>
      <c r="D31" s="1"/>
      <c r="E31" s="29"/>
      <c r="F31" s="1"/>
      <c r="G31" s="30"/>
      <c r="H31" s="1"/>
      <c r="I31" s="29"/>
      <c r="J31" s="1"/>
      <c r="K31" s="34"/>
      <c r="L31" s="34"/>
      <c r="M31" s="34"/>
      <c r="N31" s="34"/>
      <c r="O31" s="34"/>
      <c r="P31" s="34"/>
    </row>
    <row r="32" spans="1:16" s="32" customFormat="1" ht="22.6" customHeight="1">
      <c r="A32" s="33" t="s">
        <v>35</v>
      </c>
      <c r="B32" s="28"/>
      <c r="C32" s="29"/>
      <c r="D32" s="1"/>
      <c r="E32" s="29"/>
      <c r="F32" s="1"/>
      <c r="G32" s="30"/>
      <c r="H32" s="1"/>
      <c r="I32" s="29"/>
      <c r="J32" s="1"/>
      <c r="K32" s="34"/>
      <c r="L32" s="34"/>
      <c r="M32" s="34"/>
      <c r="N32" s="34"/>
      <c r="O32" s="34"/>
      <c r="P32" s="34"/>
    </row>
    <row r="33" spans="1:16" s="32" customFormat="1" ht="22.6" customHeight="1">
      <c r="A33" s="33"/>
      <c r="B33" s="28"/>
      <c r="C33" s="29"/>
      <c r="D33" s="1"/>
      <c r="E33" s="29"/>
      <c r="F33" s="1"/>
      <c r="G33" s="30"/>
      <c r="H33" s="1"/>
      <c r="I33" s="29"/>
      <c r="J33" s="1"/>
      <c r="K33" s="34"/>
      <c r="L33" s="34"/>
      <c r="M33" s="34"/>
      <c r="N33" s="34"/>
      <c r="O33" s="34"/>
      <c r="P33" s="34"/>
    </row>
    <row r="34" spans="1:16" s="32" customFormat="1" ht="22.6" customHeight="1">
      <c r="A34" s="38"/>
      <c r="B34" s="28"/>
      <c r="C34" s="29"/>
      <c r="D34" s="113" t="s">
        <v>75</v>
      </c>
      <c r="E34" s="113"/>
      <c r="F34" s="113"/>
      <c r="G34" s="36"/>
      <c r="H34" s="113" t="s">
        <v>76</v>
      </c>
      <c r="I34" s="113"/>
      <c r="J34" s="113"/>
      <c r="K34" s="34"/>
      <c r="L34" s="34"/>
      <c r="M34" s="34"/>
      <c r="N34" s="34"/>
      <c r="O34" s="34"/>
      <c r="P34" s="34"/>
    </row>
    <row r="35" spans="1:16" s="32" customFormat="1" ht="22.6" customHeight="1">
      <c r="A35" s="38"/>
      <c r="B35" s="28"/>
      <c r="C35" s="29"/>
      <c r="D35" s="113" t="s">
        <v>77</v>
      </c>
      <c r="E35" s="113"/>
      <c r="F35" s="113"/>
      <c r="G35" s="36"/>
      <c r="H35" s="114" t="s">
        <v>77</v>
      </c>
      <c r="I35" s="114"/>
      <c r="J35" s="114"/>
      <c r="K35" s="34"/>
      <c r="L35" s="34"/>
      <c r="M35" s="34"/>
      <c r="N35" s="34"/>
      <c r="O35" s="34"/>
      <c r="P35" s="34"/>
    </row>
    <row r="36" spans="1:16" s="32" customFormat="1" ht="22.6" customHeight="1">
      <c r="A36" s="38"/>
      <c r="B36" s="28"/>
      <c r="C36" s="29"/>
      <c r="D36" s="115" t="s">
        <v>73</v>
      </c>
      <c r="E36" s="115"/>
      <c r="F36" s="115"/>
      <c r="G36" s="37"/>
      <c r="H36" s="115" t="s">
        <v>73</v>
      </c>
      <c r="I36" s="115"/>
      <c r="J36" s="115"/>
      <c r="K36" s="34"/>
      <c r="L36" s="34"/>
      <c r="M36" s="34"/>
      <c r="N36" s="34"/>
      <c r="O36" s="34"/>
      <c r="P36" s="34"/>
    </row>
    <row r="37" spans="1:16" ht="22.6" customHeight="1">
      <c r="A37" s="38" t="s">
        <v>86</v>
      </c>
      <c r="B37" s="39"/>
      <c r="D37" s="40">
        <v>2025</v>
      </c>
      <c r="E37" s="40"/>
      <c r="F37" s="40">
        <v>2024</v>
      </c>
      <c r="G37" s="40"/>
      <c r="H37" s="40">
        <v>2025</v>
      </c>
      <c r="I37" s="40"/>
      <c r="J37" s="40">
        <v>2024</v>
      </c>
    </row>
    <row r="38" spans="1:16" ht="22.6" customHeight="1">
      <c r="A38" s="38"/>
      <c r="B38" s="39"/>
      <c r="D38" s="111" t="s">
        <v>181</v>
      </c>
      <c r="E38" s="40"/>
      <c r="F38" s="40"/>
      <c r="G38" s="40"/>
      <c r="H38" s="111" t="s">
        <v>181</v>
      </c>
      <c r="I38" s="40"/>
      <c r="J38" s="40"/>
    </row>
    <row r="39" spans="1:16" ht="22.6" customHeight="1">
      <c r="B39" s="34"/>
      <c r="D39" s="112" t="s">
        <v>72</v>
      </c>
      <c r="E39" s="112"/>
      <c r="F39" s="112"/>
      <c r="G39" s="112"/>
      <c r="H39" s="112"/>
      <c r="I39" s="112"/>
      <c r="J39" s="112"/>
    </row>
    <row r="40" spans="1:16" ht="22.6" customHeight="1">
      <c r="A40" s="47" t="s">
        <v>87</v>
      </c>
      <c r="B40" s="34"/>
      <c r="D40" s="39"/>
      <c r="E40" s="39"/>
      <c r="F40" s="39"/>
      <c r="G40" s="39"/>
      <c r="H40" s="39"/>
      <c r="I40" s="39"/>
      <c r="J40" s="39"/>
    </row>
    <row r="41" spans="1:16" ht="22.6" customHeight="1">
      <c r="A41" s="34" t="s">
        <v>1</v>
      </c>
      <c r="B41" s="39"/>
      <c r="C41" s="39"/>
      <c r="D41" s="3">
        <v>316722760</v>
      </c>
      <c r="E41" s="42"/>
      <c r="F41" s="3">
        <v>274752551</v>
      </c>
      <c r="G41" s="3"/>
      <c r="H41" s="3">
        <v>0</v>
      </c>
      <c r="I41" s="3"/>
      <c r="J41" s="3">
        <v>0</v>
      </c>
    </row>
    <row r="42" spans="1:16" ht="22.6" customHeight="1">
      <c r="A42" s="34" t="s">
        <v>0</v>
      </c>
      <c r="B42" s="39"/>
      <c r="C42" s="39"/>
      <c r="D42" s="3">
        <v>16289686</v>
      </c>
      <c r="E42" s="42"/>
      <c r="F42" s="3">
        <v>10593117</v>
      </c>
      <c r="G42" s="3"/>
      <c r="H42" s="3">
        <v>0</v>
      </c>
      <c r="I42" s="3"/>
      <c r="J42" s="3">
        <v>0</v>
      </c>
    </row>
    <row r="43" spans="1:16" ht="22.6" customHeight="1">
      <c r="A43" s="34" t="s">
        <v>52</v>
      </c>
      <c r="B43" s="39"/>
      <c r="C43" s="39"/>
      <c r="D43" s="3">
        <v>264240</v>
      </c>
      <c r="E43" s="42"/>
      <c r="F43" s="3">
        <v>107945</v>
      </c>
      <c r="G43" s="3"/>
      <c r="H43" s="3">
        <v>0</v>
      </c>
      <c r="I43" s="3"/>
      <c r="J43" s="3">
        <v>0</v>
      </c>
    </row>
    <row r="44" spans="1:16" ht="22.6" customHeight="1">
      <c r="A44" s="34" t="s">
        <v>49</v>
      </c>
      <c r="B44" s="39"/>
      <c r="C44" s="39"/>
      <c r="D44" s="3">
        <v>1388132</v>
      </c>
      <c r="E44" s="42"/>
      <c r="F44" s="3">
        <v>544959</v>
      </c>
      <c r="G44" s="3"/>
      <c r="H44" s="3">
        <v>0</v>
      </c>
      <c r="I44" s="3"/>
      <c r="J44" s="3">
        <v>0</v>
      </c>
    </row>
    <row r="45" spans="1:16" ht="22.6" customHeight="1">
      <c r="A45" s="34" t="s">
        <v>88</v>
      </c>
      <c r="B45" s="39"/>
      <c r="C45" s="39"/>
      <c r="D45" s="3">
        <v>13886737</v>
      </c>
      <c r="E45" s="42"/>
      <c r="F45" s="3">
        <v>17398835</v>
      </c>
      <c r="G45" s="3"/>
      <c r="H45" s="3">
        <v>8947168</v>
      </c>
      <c r="I45" s="3"/>
      <c r="J45" s="3">
        <v>8739111</v>
      </c>
    </row>
    <row r="46" spans="1:16" ht="22.6" customHeight="1">
      <c r="A46" s="34" t="s">
        <v>89</v>
      </c>
      <c r="B46" s="39"/>
      <c r="C46" s="39"/>
      <c r="D46" s="3">
        <v>1183428</v>
      </c>
      <c r="E46" s="42"/>
      <c r="F46" s="3">
        <v>1192812</v>
      </c>
      <c r="G46" s="3"/>
      <c r="H46" s="3">
        <v>3231</v>
      </c>
      <c r="I46" s="3"/>
      <c r="J46" s="3">
        <v>3231</v>
      </c>
    </row>
    <row r="47" spans="1:16" ht="22.6" customHeight="1">
      <c r="A47" s="34" t="s">
        <v>11</v>
      </c>
      <c r="B47" s="39"/>
      <c r="C47" s="39"/>
      <c r="D47" s="3">
        <v>1577601</v>
      </c>
      <c r="E47" s="42"/>
      <c r="F47" s="3">
        <v>1049550</v>
      </c>
      <c r="G47" s="3"/>
      <c r="H47" s="3">
        <v>44659</v>
      </c>
      <c r="I47" s="3"/>
      <c r="J47" s="3">
        <v>62657</v>
      </c>
    </row>
    <row r="48" spans="1:16" ht="22.6" customHeight="1">
      <c r="A48" s="34" t="s">
        <v>90</v>
      </c>
      <c r="B48" s="39"/>
      <c r="C48" s="39"/>
      <c r="D48" s="3">
        <v>685861</v>
      </c>
      <c r="E48" s="42"/>
      <c r="F48" s="3">
        <v>672928</v>
      </c>
      <c r="G48" s="3"/>
      <c r="H48" s="3">
        <v>3047</v>
      </c>
      <c r="I48" s="3"/>
      <c r="J48" s="3">
        <v>3272</v>
      </c>
    </row>
    <row r="49" spans="1:10" ht="22.6" customHeight="1">
      <c r="A49" s="34" t="s">
        <v>53</v>
      </c>
      <c r="B49" s="39"/>
      <c r="C49" s="39"/>
      <c r="D49" s="3">
        <v>686228</v>
      </c>
      <c r="E49" s="42"/>
      <c r="F49" s="3">
        <v>652793</v>
      </c>
      <c r="G49" s="3"/>
      <c r="H49" s="3">
        <v>52823</v>
      </c>
      <c r="I49" s="3"/>
      <c r="J49" s="3">
        <v>59072</v>
      </c>
    </row>
    <row r="50" spans="1:10" ht="22.6" customHeight="1">
      <c r="A50" s="34" t="s">
        <v>91</v>
      </c>
      <c r="B50" s="25"/>
      <c r="C50" s="39"/>
      <c r="D50" s="3">
        <v>491135</v>
      </c>
      <c r="E50" s="42"/>
      <c r="F50" s="3">
        <v>391876</v>
      </c>
      <c r="G50" s="3"/>
      <c r="H50" s="3">
        <v>1519</v>
      </c>
      <c r="I50" s="3"/>
      <c r="J50" s="3">
        <v>1965</v>
      </c>
    </row>
    <row r="51" spans="1:10" ht="22.6" customHeight="1">
      <c r="A51" s="34" t="s">
        <v>39</v>
      </c>
      <c r="B51" s="39"/>
      <c r="C51" s="39"/>
      <c r="D51" s="3">
        <v>217877</v>
      </c>
      <c r="E51" s="42"/>
      <c r="F51" s="3">
        <v>225915</v>
      </c>
      <c r="G51" s="3"/>
      <c r="H51" s="3">
        <v>0</v>
      </c>
      <c r="I51" s="3"/>
      <c r="J51" s="3">
        <v>0</v>
      </c>
    </row>
    <row r="52" spans="1:10" ht="22.6" customHeight="1">
      <c r="A52" s="34" t="s">
        <v>165</v>
      </c>
      <c r="B52" s="39"/>
      <c r="C52" s="39"/>
      <c r="D52" s="3">
        <v>35395</v>
      </c>
      <c r="E52" s="42"/>
      <c r="F52" s="3" t="s">
        <v>166</v>
      </c>
      <c r="G52" s="3"/>
      <c r="H52" s="3">
        <v>0</v>
      </c>
      <c r="I52" s="3"/>
      <c r="J52" s="3">
        <v>0</v>
      </c>
    </row>
    <row r="53" spans="1:10" ht="22.6" customHeight="1">
      <c r="A53" s="34" t="s">
        <v>46</v>
      </c>
      <c r="B53" s="39"/>
      <c r="C53" s="39"/>
      <c r="D53" s="3">
        <v>57996</v>
      </c>
      <c r="E53" s="42"/>
      <c r="F53" s="3">
        <v>56241</v>
      </c>
      <c r="G53" s="3"/>
      <c r="H53" s="3">
        <v>0</v>
      </c>
      <c r="I53" s="3"/>
      <c r="J53" s="3">
        <v>0</v>
      </c>
    </row>
    <row r="54" spans="1:10" ht="22.6" customHeight="1">
      <c r="A54" s="34" t="s">
        <v>175</v>
      </c>
      <c r="B54" s="39"/>
      <c r="C54" s="39"/>
      <c r="D54" s="3">
        <v>1810638</v>
      </c>
      <c r="E54" s="3"/>
      <c r="F54" s="3">
        <v>146083</v>
      </c>
      <c r="G54" s="3"/>
      <c r="H54" s="3">
        <v>0</v>
      </c>
      <c r="I54" s="3"/>
      <c r="J54" s="3">
        <v>0</v>
      </c>
    </row>
    <row r="55" spans="1:10" ht="22.6" customHeight="1">
      <c r="A55" s="34" t="s">
        <v>12</v>
      </c>
      <c r="B55" s="39"/>
      <c r="C55" s="39"/>
      <c r="D55" s="3">
        <v>796605</v>
      </c>
      <c r="E55" s="42"/>
      <c r="F55" s="3">
        <v>433207</v>
      </c>
      <c r="G55" s="3"/>
      <c r="H55" s="3">
        <v>5787</v>
      </c>
      <c r="I55" s="3"/>
      <c r="J55" s="3">
        <v>5775</v>
      </c>
    </row>
    <row r="56" spans="1:10" ht="22.6" customHeight="1">
      <c r="A56" s="38" t="s">
        <v>13</v>
      </c>
      <c r="C56" s="39"/>
      <c r="D56" s="13">
        <f>SUM(D41:D55)</f>
        <v>356094319</v>
      </c>
      <c r="E56" s="48"/>
      <c r="F56" s="13">
        <f>SUM(F41:F55)</f>
        <v>308218812</v>
      </c>
      <c r="G56" s="14"/>
      <c r="H56" s="13">
        <f>SUM(H41:H55)</f>
        <v>9058234</v>
      </c>
      <c r="I56" s="12"/>
      <c r="J56" s="13">
        <f>SUM(J41:J55)</f>
        <v>8875083</v>
      </c>
    </row>
    <row r="57" spans="1:10" ht="22.6" customHeight="1">
      <c r="A57" s="38"/>
      <c r="B57" s="39"/>
      <c r="C57" s="39"/>
      <c r="D57" s="12"/>
      <c r="E57" s="48"/>
      <c r="F57" s="12"/>
      <c r="G57" s="14"/>
      <c r="H57" s="12"/>
      <c r="I57" s="12"/>
      <c r="J57" s="12"/>
    </row>
    <row r="58" spans="1:10" ht="22.6" customHeight="1">
      <c r="A58" s="47" t="s">
        <v>92</v>
      </c>
      <c r="B58" s="49"/>
      <c r="C58" s="50"/>
      <c r="D58" s="6"/>
      <c r="F58" s="4"/>
      <c r="G58" s="40"/>
      <c r="H58" s="4"/>
      <c r="J58" s="4"/>
    </row>
    <row r="59" spans="1:10" ht="22.6" customHeight="1">
      <c r="A59" s="41" t="s">
        <v>14</v>
      </c>
      <c r="B59" s="51"/>
      <c r="F59" s="4"/>
      <c r="G59" s="40"/>
      <c r="H59" s="4"/>
      <c r="J59" s="4"/>
    </row>
    <row r="60" spans="1:10" ht="22.6" customHeight="1">
      <c r="A60" s="52" t="s">
        <v>93</v>
      </c>
      <c r="B60" s="39"/>
      <c r="C60" s="39"/>
      <c r="D60" s="7"/>
      <c r="E60" s="43"/>
      <c r="F60" s="3"/>
      <c r="G60" s="5"/>
      <c r="H60" s="5"/>
      <c r="I60" s="5"/>
      <c r="J60" s="3"/>
    </row>
    <row r="61" spans="1:10" ht="22.6" customHeight="1" thickBot="1">
      <c r="A61" s="52" t="s">
        <v>48</v>
      </c>
      <c r="B61" s="39"/>
      <c r="C61" s="39"/>
      <c r="D61" s="18">
        <v>21183661</v>
      </c>
      <c r="E61" s="3"/>
      <c r="F61" s="18">
        <v>21183661</v>
      </c>
      <c r="G61" s="3"/>
      <c r="H61" s="18">
        <v>21183661</v>
      </c>
      <c r="I61" s="3"/>
      <c r="J61" s="18">
        <v>21183661</v>
      </c>
    </row>
    <row r="62" spans="1:10" ht="22.6" customHeight="1" thickTop="1">
      <c r="A62" s="52" t="s">
        <v>94</v>
      </c>
      <c r="B62" s="51"/>
      <c r="C62" s="39"/>
      <c r="D62" s="7"/>
      <c r="E62" s="3"/>
      <c r="F62" s="3"/>
      <c r="G62" s="3"/>
      <c r="H62" s="5"/>
      <c r="I62" s="3"/>
      <c r="J62" s="3"/>
    </row>
    <row r="63" spans="1:10" ht="22.6" customHeight="1">
      <c r="A63" s="52" t="s">
        <v>48</v>
      </c>
      <c r="B63" s="51"/>
      <c r="C63" s="39"/>
      <c r="D63" s="3">
        <v>21183661</v>
      </c>
      <c r="E63" s="3"/>
      <c r="F63" s="3">
        <v>21183661</v>
      </c>
      <c r="G63" s="3"/>
      <c r="H63" s="3">
        <v>21183661</v>
      </c>
      <c r="I63" s="3"/>
      <c r="J63" s="3">
        <v>21183661</v>
      </c>
    </row>
    <row r="64" spans="1:10" ht="22.6" customHeight="1">
      <c r="A64" s="52" t="s">
        <v>95</v>
      </c>
      <c r="B64" s="39"/>
      <c r="C64" s="39"/>
      <c r="D64" s="3">
        <v>9627913</v>
      </c>
      <c r="E64" s="42"/>
      <c r="F64" s="3">
        <v>9627913</v>
      </c>
      <c r="G64" s="3"/>
      <c r="H64" s="3">
        <v>9627913</v>
      </c>
      <c r="I64" s="3"/>
      <c r="J64" s="3">
        <v>9627913</v>
      </c>
    </row>
    <row r="65" spans="1:10" ht="22.6" customHeight="1">
      <c r="A65" s="52" t="s">
        <v>66</v>
      </c>
      <c r="C65" s="39"/>
      <c r="D65" s="3">
        <v>890</v>
      </c>
      <c r="E65" s="42"/>
      <c r="F65" s="3">
        <v>890</v>
      </c>
      <c r="G65" s="3"/>
      <c r="H65" s="3">
        <v>890</v>
      </c>
      <c r="I65" s="3"/>
      <c r="J65" s="3">
        <v>890</v>
      </c>
    </row>
    <row r="66" spans="1:10" ht="22.6" customHeight="1">
      <c r="A66" s="52" t="s">
        <v>96</v>
      </c>
      <c r="B66" s="39"/>
      <c r="C66" s="39"/>
      <c r="D66" s="3">
        <v>-1784302</v>
      </c>
      <c r="E66" s="42"/>
      <c r="F66" s="43">
        <v>-5095665</v>
      </c>
      <c r="G66" s="3"/>
      <c r="H66" s="3">
        <v>-933437</v>
      </c>
      <c r="I66" s="3"/>
      <c r="J66" s="3">
        <v>-1788797</v>
      </c>
    </row>
    <row r="67" spans="1:10" ht="22.6" customHeight="1">
      <c r="A67" s="52" t="s">
        <v>15</v>
      </c>
      <c r="C67" s="39"/>
      <c r="D67" s="3"/>
      <c r="E67" s="42"/>
      <c r="F67" s="3"/>
      <c r="G67" s="3"/>
      <c r="H67" s="3"/>
      <c r="I67" s="3"/>
      <c r="J67" s="3"/>
    </row>
    <row r="68" spans="1:10" ht="22.6" customHeight="1">
      <c r="A68" s="52" t="s">
        <v>74</v>
      </c>
      <c r="C68" s="39"/>
      <c r="D68" s="3"/>
      <c r="E68" s="42"/>
      <c r="F68" s="3"/>
      <c r="G68" s="3"/>
      <c r="I68" s="3"/>
      <c r="J68" s="3"/>
    </row>
    <row r="69" spans="1:10" ht="22.6" customHeight="1">
      <c r="A69" s="52" t="s">
        <v>97</v>
      </c>
      <c r="B69" s="39"/>
      <c r="C69" s="39"/>
      <c r="D69" s="3">
        <v>2211397</v>
      </c>
      <c r="E69" s="42"/>
      <c r="F69" s="3">
        <v>2030468</v>
      </c>
      <c r="G69" s="3"/>
      <c r="H69" s="3">
        <v>816700</v>
      </c>
      <c r="I69" s="3"/>
      <c r="J69" s="3">
        <v>768900</v>
      </c>
    </row>
    <row r="70" spans="1:10" ht="22.6" customHeight="1">
      <c r="A70" s="52" t="s">
        <v>16</v>
      </c>
      <c r="B70" s="39"/>
      <c r="C70" s="50"/>
      <c r="D70" s="3">
        <v>11477147</v>
      </c>
      <c r="E70" s="54"/>
      <c r="F70" s="8">
        <v>10896539</v>
      </c>
      <c r="G70" s="5"/>
      <c r="H70" s="3">
        <v>2037855</v>
      </c>
      <c r="I70" s="5"/>
      <c r="J70" s="3">
        <v>2565346</v>
      </c>
    </row>
    <row r="71" spans="1:10" ht="22.6" customHeight="1">
      <c r="A71" s="55" t="s">
        <v>99</v>
      </c>
      <c r="B71" s="39"/>
      <c r="D71" s="19">
        <f>SUM(D63:D70)</f>
        <v>42716706</v>
      </c>
      <c r="E71" s="42"/>
      <c r="F71" s="19">
        <f>SUM(F63:F70)</f>
        <v>38643806</v>
      </c>
      <c r="G71" s="3"/>
      <c r="H71" s="19">
        <f>SUM(H63:H70)</f>
        <v>32733582</v>
      </c>
      <c r="I71" s="3"/>
      <c r="J71" s="19">
        <f>SUM(J63:J70)</f>
        <v>32357913</v>
      </c>
    </row>
    <row r="72" spans="1:10" ht="22.6" customHeight="1">
      <c r="A72" s="52" t="s">
        <v>98</v>
      </c>
      <c r="D72" s="9">
        <v>2</v>
      </c>
      <c r="E72" s="42"/>
      <c r="F72" s="9">
        <v>2</v>
      </c>
      <c r="G72" s="3"/>
      <c r="H72" s="9">
        <v>0</v>
      </c>
      <c r="I72" s="3"/>
      <c r="J72" s="9">
        <v>0</v>
      </c>
    </row>
    <row r="73" spans="1:10" ht="22.6" customHeight="1">
      <c r="A73" s="38" t="s">
        <v>19</v>
      </c>
      <c r="B73" s="39"/>
      <c r="C73" s="39"/>
      <c r="D73" s="13">
        <f>SUM(D71:D72)</f>
        <v>42716708</v>
      </c>
      <c r="E73" s="48"/>
      <c r="F73" s="13">
        <f>SUM(F71:F72)</f>
        <v>38643808</v>
      </c>
      <c r="G73" s="12"/>
      <c r="H73" s="13">
        <f>SUM(H71:H72)</f>
        <v>32733582</v>
      </c>
      <c r="I73" s="12"/>
      <c r="J73" s="13">
        <f>SUM(J71:J72)</f>
        <v>32357913</v>
      </c>
    </row>
    <row r="74" spans="1:10" ht="22.6" customHeight="1" thickBot="1">
      <c r="A74" s="38" t="s">
        <v>100</v>
      </c>
      <c r="D74" s="15">
        <f>SUM(D73,D56)</f>
        <v>398811027</v>
      </c>
      <c r="E74" s="48"/>
      <c r="F74" s="15">
        <f>SUM(F73,F56)</f>
        <v>346862620</v>
      </c>
      <c r="G74" s="12"/>
      <c r="H74" s="15">
        <f>SUM(H73,H56)</f>
        <v>41791816</v>
      </c>
      <c r="I74" s="12"/>
      <c r="J74" s="15">
        <f>SUM(J73,J56)</f>
        <v>41232996</v>
      </c>
    </row>
    <row r="75" spans="1:10" ht="23.95" customHeight="1" thickTop="1"/>
    <row r="76" spans="1:10" ht="23.95" customHeight="1">
      <c r="A76" s="41"/>
    </row>
    <row r="77" spans="1:10" ht="23.95" customHeight="1">
      <c r="A77" s="41"/>
    </row>
  </sheetData>
  <customSheetViews>
    <customSheetView guid="{A74BE8A6-8D9C-4185-A73D-A7B802F83B95}" scale="85" showPageBreaks="1" showGridLines="0" printArea="1" view="pageBreakPreview" topLeftCell="A13">
      <selection activeCell="A43" sqref="A43"/>
      <rowBreaks count="1" manualBreakCount="1">
        <brk id="28" max="16383" man="1"/>
      </rowBreaks>
      <pageMargins left="0.8" right="0.8" top="0.48" bottom="0.5" header="0.5" footer="0.5"/>
      <pageSetup paperSize="9" scale="69" firstPageNumber="6" fitToHeight="2" orientation="portrait" useFirstPageNumber="1" r:id="rId1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6EF2B98A-6161-493F-9B91-EAD61A0BF780}" scale="55" showPageBreaks="1" showGridLines="0" printArea="1" view="pageBreakPreview">
      <selection activeCell="J12" sqref="J12"/>
      <rowBreaks count="1" manualBreakCount="1">
        <brk id="28" max="16383" man="1"/>
      </rowBreaks>
      <pageMargins left="0.8" right="0.8" top="0.48" bottom="0.5" header="0.5" footer="0.5"/>
      <pageSetup paperSize="9" scale="69" firstPageNumber="6" fitToHeight="2" orientation="portrait" useFirstPageNumber="1" r:id="rId2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CF2FBE64-4A0E-4AE6-8C28-24903C1AE2E4}" scale="60" showPageBreaks="1" showGridLines="0" printArea="1">
      <selection activeCell="C24" sqref="C24"/>
      <rowBreaks count="1" manualBreakCount="1">
        <brk id="28" max="16383" man="1"/>
      </rowBreaks>
      <pageMargins left="0.8" right="0.5" top="0.48" bottom="0.5" header="0.5" footer="0.5"/>
      <pageSetup paperSize="9" scale="70" firstPageNumber="6" fitToHeight="2" orientation="portrait" useFirstPageNumber="1" r:id="rId3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CB5C2BDC-A7CF-4817-955D-94D1BF91D2E1}" scale="85" showPageBreaks="1" showGridLines="0" printArea="1" view="pageBreakPreview" topLeftCell="A13">
      <selection activeCell="P17" sqref="P17"/>
      <rowBreaks count="1" manualBreakCount="1">
        <brk id="28" max="16383" man="1"/>
      </rowBreaks>
      <pageMargins left="0.8" right="0.8" top="0.48" bottom="0.5" header="0.5" footer="0.5"/>
      <pageSetup paperSize="9" scale="69" firstPageNumber="6" fitToHeight="2" orientation="portrait" useFirstPageNumber="1" r:id="rId4"/>
      <headerFooter>
        <oddFooter>&amp;L&amp;"Times New Roman,Regular"&amp;11The accompanying notes are an integral part of these financial statements.
&amp;C&amp;"Times New Roman,Regular"&amp;11&amp;P</oddFooter>
      </headerFooter>
    </customSheetView>
  </customSheetViews>
  <mergeCells count="14">
    <mergeCell ref="D39:J39"/>
    <mergeCell ref="D34:F34"/>
    <mergeCell ref="H34:J34"/>
    <mergeCell ref="H4:J4"/>
    <mergeCell ref="D4:F4"/>
    <mergeCell ref="D9:J9"/>
    <mergeCell ref="D5:F5"/>
    <mergeCell ref="H5:J5"/>
    <mergeCell ref="D35:F35"/>
    <mergeCell ref="H35:J35"/>
    <mergeCell ref="D6:F6"/>
    <mergeCell ref="H6:J6"/>
    <mergeCell ref="D36:F36"/>
    <mergeCell ref="H36:J36"/>
  </mergeCells>
  <phoneticPr fontId="0" type="noConversion"/>
  <printOptions gridLinesSet="0"/>
  <pageMargins left="0.8" right="0.8" top="0.48" bottom="0.5" header="0.5" footer="0.5"/>
  <pageSetup paperSize="9" scale="73" firstPageNumber="6" fitToHeight="0" orientation="portrait" useFirstPageNumber="1" r:id="rId5"/>
  <rowBreaks count="1" manualBreakCount="1">
    <brk id="30" max="16383" man="1"/>
  </rowBreaks>
  <customProperties>
    <customPr name="OrphanNamesChecked" r:id="rId6"/>
  </customProperties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83"/>
  <sheetViews>
    <sheetView showGridLines="0" tabSelected="1" view="pageBreakPreview" topLeftCell="A26" zoomScale="130" zoomScaleNormal="70" zoomScaleSheetLayoutView="130" workbookViewId="0">
      <selection activeCell="H31" sqref="H31"/>
    </sheetView>
  </sheetViews>
  <sheetFormatPr defaultColWidth="10.5" defaultRowHeight="23.95" customHeight="1"/>
  <cols>
    <col min="1" max="1" width="52.125" style="34" customWidth="1"/>
    <col min="2" max="2" width="2.25" style="34" customWidth="1"/>
    <col min="3" max="3" width="5.625" style="34" customWidth="1"/>
    <col min="4" max="4" width="14.125" style="34" customWidth="1"/>
    <col min="5" max="5" width="1" style="34" customWidth="1"/>
    <col min="6" max="6" width="14.125" style="46" customWidth="1"/>
    <col min="7" max="7" width="1" style="46" customWidth="1"/>
    <col min="8" max="8" width="14.125" style="46" customWidth="1"/>
    <col min="9" max="9" width="1" style="34" customWidth="1"/>
    <col min="10" max="10" width="14.125" style="46" customWidth="1"/>
    <col min="11" max="16384" width="10.5" style="34"/>
  </cols>
  <sheetData>
    <row r="1" spans="1:13" ht="23.95" customHeight="1">
      <c r="A1" s="26" t="s">
        <v>126</v>
      </c>
      <c r="F1" s="34"/>
      <c r="G1" s="34"/>
      <c r="H1" s="34"/>
      <c r="J1" s="34"/>
    </row>
    <row r="2" spans="1:13" ht="23.95" customHeight="1">
      <c r="A2" s="33" t="s">
        <v>101</v>
      </c>
      <c r="B2" s="29"/>
      <c r="C2" s="29"/>
      <c r="D2" s="29"/>
      <c r="E2" s="29"/>
      <c r="F2" s="30"/>
      <c r="G2" s="30"/>
      <c r="H2" s="30"/>
      <c r="I2" s="29"/>
      <c r="J2" s="30"/>
    </row>
    <row r="3" spans="1:13" ht="23.95" customHeight="1">
      <c r="A3" s="96"/>
      <c r="B3" s="97"/>
      <c r="C3" s="98"/>
      <c r="D3" s="97"/>
      <c r="E3" s="97"/>
      <c r="F3" s="97"/>
      <c r="G3" s="99"/>
      <c r="H3" s="99"/>
      <c r="I3" s="97"/>
      <c r="J3" s="99"/>
    </row>
    <row r="4" spans="1:13" ht="23.95" customHeight="1">
      <c r="A4" s="38"/>
      <c r="B4" s="29"/>
      <c r="C4" s="78"/>
      <c r="D4" s="113" t="s">
        <v>75</v>
      </c>
      <c r="E4" s="113"/>
      <c r="F4" s="113"/>
      <c r="G4" s="37"/>
      <c r="H4" s="113" t="s">
        <v>76</v>
      </c>
      <c r="I4" s="113"/>
      <c r="J4" s="113"/>
      <c r="M4" s="40"/>
    </row>
    <row r="5" spans="1:13" ht="23.95" customHeight="1">
      <c r="A5" s="38"/>
      <c r="B5" s="29"/>
      <c r="C5" s="78"/>
      <c r="D5" s="113" t="s">
        <v>77</v>
      </c>
      <c r="E5" s="113"/>
      <c r="F5" s="113"/>
      <c r="G5" s="37"/>
      <c r="H5" s="113" t="s">
        <v>77</v>
      </c>
      <c r="I5" s="113"/>
      <c r="J5" s="113"/>
      <c r="M5" s="40"/>
    </row>
    <row r="6" spans="1:13" ht="23.95" customHeight="1">
      <c r="A6" s="38"/>
      <c r="B6" s="29"/>
      <c r="C6" s="78"/>
      <c r="D6" s="116" t="s">
        <v>148</v>
      </c>
      <c r="E6" s="117"/>
      <c r="F6" s="117"/>
      <c r="G6" s="37"/>
      <c r="H6" s="116" t="s">
        <v>148</v>
      </c>
      <c r="I6" s="117"/>
      <c r="J6" s="117"/>
      <c r="M6" s="40"/>
    </row>
    <row r="7" spans="1:13" ht="23.95" customHeight="1">
      <c r="B7" s="29"/>
      <c r="C7" s="78"/>
      <c r="D7" s="40">
        <v>2025</v>
      </c>
      <c r="E7" s="40"/>
      <c r="F7" s="40">
        <v>2024</v>
      </c>
      <c r="G7" s="40"/>
      <c r="H7" s="40">
        <v>2025</v>
      </c>
      <c r="I7" s="40"/>
      <c r="J7" s="40">
        <v>2024</v>
      </c>
      <c r="M7" s="40"/>
    </row>
    <row r="8" spans="1:13" ht="23.95" customHeight="1">
      <c r="B8" s="29"/>
      <c r="C8" s="78"/>
      <c r="D8" s="111" t="s">
        <v>181</v>
      </c>
      <c r="E8" s="40"/>
      <c r="F8" s="40"/>
      <c r="G8" s="40"/>
      <c r="H8" s="111" t="s">
        <v>181</v>
      </c>
      <c r="I8" s="40"/>
      <c r="J8" s="40"/>
      <c r="M8" s="40"/>
    </row>
    <row r="9" spans="1:13" ht="23.95" customHeight="1">
      <c r="A9" s="38"/>
      <c r="C9" s="78"/>
      <c r="D9" s="112" t="s">
        <v>72</v>
      </c>
      <c r="E9" s="112"/>
      <c r="F9" s="112"/>
      <c r="G9" s="112"/>
      <c r="H9" s="112"/>
      <c r="I9" s="112"/>
      <c r="J9" s="112"/>
      <c r="M9" s="40"/>
    </row>
    <row r="10" spans="1:13" ht="23.95" customHeight="1">
      <c r="A10" s="34" t="s">
        <v>26</v>
      </c>
      <c r="C10" s="39"/>
      <c r="D10" s="8">
        <v>13595508</v>
      </c>
      <c r="F10" s="8">
        <v>13176228</v>
      </c>
      <c r="G10" s="34"/>
      <c r="H10" s="8">
        <v>1452</v>
      </c>
      <c r="I10" s="21"/>
      <c r="J10" s="8">
        <v>507</v>
      </c>
      <c r="M10" s="40"/>
    </row>
    <row r="11" spans="1:13" ht="23.95" customHeight="1">
      <c r="A11" s="34" t="s">
        <v>7</v>
      </c>
      <c r="C11" s="39"/>
      <c r="D11" s="20">
        <v>-6685772</v>
      </c>
      <c r="E11" s="21"/>
      <c r="F11" s="3">
        <v>-6368488</v>
      </c>
      <c r="G11" s="8"/>
      <c r="H11" s="20">
        <v>-221053</v>
      </c>
      <c r="I11" s="21"/>
      <c r="J11" s="3">
        <v>-145880</v>
      </c>
      <c r="M11" s="40"/>
    </row>
    <row r="12" spans="1:13" ht="23.95" customHeight="1">
      <c r="A12" s="38" t="s">
        <v>44</v>
      </c>
      <c r="D12" s="13">
        <f t="shared" ref="D12" si="0">SUM(D10:D11)</f>
        <v>6909736</v>
      </c>
      <c r="E12" s="21"/>
      <c r="F12" s="13">
        <f>SUM(F10:F11)</f>
        <v>6807740</v>
      </c>
      <c r="G12" s="21"/>
      <c r="H12" s="13">
        <f t="shared" ref="H12" si="1">SUM(H10:H11)</f>
        <v>-219601</v>
      </c>
      <c r="I12" s="21"/>
      <c r="J12" s="13">
        <f>SUM(J10:J11)</f>
        <v>-145373</v>
      </c>
      <c r="M12" s="40"/>
    </row>
    <row r="13" spans="1:13" ht="23.95" customHeight="1">
      <c r="A13" s="41" t="s">
        <v>27</v>
      </c>
      <c r="C13" s="39"/>
      <c r="D13" s="3">
        <v>1128391</v>
      </c>
      <c r="E13" s="21"/>
      <c r="F13" s="8">
        <v>991444</v>
      </c>
      <c r="G13" s="43"/>
      <c r="H13" s="3">
        <v>0</v>
      </c>
      <c r="I13" s="21"/>
      <c r="J13" s="8">
        <v>0</v>
      </c>
      <c r="M13" s="40"/>
    </row>
    <row r="14" spans="1:13" ht="23.95" customHeight="1">
      <c r="A14" s="41" t="s">
        <v>21</v>
      </c>
      <c r="C14" s="39"/>
      <c r="D14" s="20">
        <v>-238580</v>
      </c>
      <c r="E14" s="21"/>
      <c r="F14" s="3">
        <v>-223352</v>
      </c>
      <c r="G14" s="8"/>
      <c r="H14" s="20">
        <v>-9170</v>
      </c>
      <c r="I14" s="21"/>
      <c r="J14" s="3">
        <v>-8471</v>
      </c>
      <c r="M14" s="40"/>
    </row>
    <row r="15" spans="1:13" ht="23.95" customHeight="1">
      <c r="A15" s="38" t="s">
        <v>45</v>
      </c>
      <c r="C15" s="39"/>
      <c r="D15" s="13">
        <f>SUM(D13:D14)</f>
        <v>889811</v>
      </c>
      <c r="E15" s="21"/>
      <c r="F15" s="13">
        <f>SUM(F13:F14)</f>
        <v>768092</v>
      </c>
      <c r="G15" s="21"/>
      <c r="H15" s="13">
        <f>SUM(H13:H14)</f>
        <v>-9170</v>
      </c>
      <c r="I15" s="21"/>
      <c r="J15" s="13">
        <f>SUM(J13:J14)</f>
        <v>-8471</v>
      </c>
      <c r="M15" s="40"/>
    </row>
    <row r="16" spans="1:13" ht="23.95" customHeight="1">
      <c r="A16" s="41" t="s">
        <v>180</v>
      </c>
      <c r="C16" s="39"/>
      <c r="D16" s="3"/>
      <c r="E16" s="43"/>
      <c r="F16" s="8"/>
      <c r="G16" s="43"/>
      <c r="H16" s="3"/>
      <c r="I16" s="43"/>
      <c r="J16" s="3"/>
    </row>
    <row r="17" spans="1:13" ht="23.95" customHeight="1">
      <c r="A17" s="52" t="s">
        <v>102</v>
      </c>
      <c r="C17" s="39"/>
      <c r="D17" s="8">
        <v>182312</v>
      </c>
      <c r="E17" s="8"/>
      <c r="F17" s="8">
        <v>48978</v>
      </c>
      <c r="G17" s="8"/>
      <c r="H17" s="8">
        <v>424563</v>
      </c>
      <c r="I17" s="8"/>
      <c r="J17" s="8">
        <v>0</v>
      </c>
    </row>
    <row r="18" spans="1:13" ht="23.95" customHeight="1">
      <c r="A18" s="34" t="s">
        <v>159</v>
      </c>
      <c r="C18" s="39"/>
      <c r="D18" s="8">
        <v>393981</v>
      </c>
      <c r="E18" s="8"/>
      <c r="F18" s="8">
        <v>-30680</v>
      </c>
      <c r="G18" s="8"/>
      <c r="H18" s="8">
        <v>-641770</v>
      </c>
      <c r="I18" s="8"/>
      <c r="J18" s="8">
        <v>0</v>
      </c>
    </row>
    <row r="19" spans="1:13" ht="23.95" customHeight="1">
      <c r="A19" s="34" t="s">
        <v>30</v>
      </c>
      <c r="C19" s="39"/>
      <c r="D19" s="8">
        <v>524449</v>
      </c>
      <c r="E19" s="8"/>
      <c r="F19" s="8">
        <v>465414</v>
      </c>
      <c r="G19" s="8"/>
      <c r="H19" s="8">
        <v>1411251</v>
      </c>
      <c r="I19" s="8"/>
      <c r="J19" s="8">
        <v>1153452</v>
      </c>
    </row>
    <row r="20" spans="1:13" ht="23.95" customHeight="1">
      <c r="A20" s="34" t="s">
        <v>54</v>
      </c>
      <c r="C20" s="39"/>
      <c r="D20" s="8">
        <v>0</v>
      </c>
      <c r="E20" s="8"/>
      <c r="F20" s="8">
        <v>0</v>
      </c>
      <c r="G20" s="8"/>
      <c r="H20" s="8">
        <v>353644</v>
      </c>
      <c r="I20" s="8"/>
      <c r="J20" s="8">
        <v>357678</v>
      </c>
    </row>
    <row r="21" spans="1:13" ht="23.95" customHeight="1">
      <c r="A21" s="34" t="s">
        <v>28</v>
      </c>
      <c r="C21" s="39"/>
      <c r="D21" s="8">
        <v>165746</v>
      </c>
      <c r="E21" s="8"/>
      <c r="F21" s="8">
        <v>141957</v>
      </c>
      <c r="G21" s="8"/>
      <c r="H21" s="8">
        <v>2044</v>
      </c>
      <c r="I21" s="8"/>
      <c r="J21" s="8">
        <v>3665</v>
      </c>
    </row>
    <row r="22" spans="1:13" ht="23.95" customHeight="1">
      <c r="A22" s="38" t="s">
        <v>33</v>
      </c>
      <c r="C22" s="39"/>
      <c r="D22" s="13">
        <f>SUM(D12,D15:D21)</f>
        <v>9066035</v>
      </c>
      <c r="E22" s="79"/>
      <c r="F22" s="13">
        <f>SUM(F12,F15:F21)</f>
        <v>8201501</v>
      </c>
      <c r="G22" s="79"/>
      <c r="H22" s="13">
        <f>SUM(H12,H15:H21)</f>
        <v>1320961</v>
      </c>
      <c r="I22" s="79"/>
      <c r="J22" s="13">
        <f>SUM(J12,J15:J21)</f>
        <v>1360951</v>
      </c>
    </row>
    <row r="23" spans="1:13" ht="23.95" customHeight="1">
      <c r="A23" s="38" t="s">
        <v>22</v>
      </c>
      <c r="C23" s="39"/>
      <c r="F23" s="34"/>
      <c r="G23" s="34"/>
      <c r="H23" s="34"/>
      <c r="J23" s="34"/>
    </row>
    <row r="24" spans="1:13" ht="23.95" customHeight="1">
      <c r="A24" s="34" t="s">
        <v>103</v>
      </c>
      <c r="C24" s="39"/>
      <c r="D24" s="43">
        <v>2650794</v>
      </c>
      <c r="E24" s="43"/>
      <c r="F24" s="8">
        <v>2379751</v>
      </c>
      <c r="G24" s="43"/>
      <c r="H24" s="43">
        <v>316912</v>
      </c>
      <c r="I24" s="43"/>
      <c r="J24" s="8">
        <v>339565</v>
      </c>
    </row>
    <row r="25" spans="1:13" ht="23.95" customHeight="1">
      <c r="A25" s="34" t="s">
        <v>104</v>
      </c>
      <c r="C25" s="39"/>
      <c r="D25" s="8">
        <v>41548</v>
      </c>
      <c r="E25" s="8"/>
      <c r="F25" s="8">
        <v>41762</v>
      </c>
      <c r="G25" s="8"/>
      <c r="H25" s="8">
        <v>20710</v>
      </c>
      <c r="I25" s="8"/>
      <c r="J25" s="8">
        <v>19649</v>
      </c>
    </row>
    <row r="26" spans="1:13" ht="23.95" customHeight="1">
      <c r="A26" s="34" t="s">
        <v>105</v>
      </c>
      <c r="C26" s="39"/>
      <c r="D26" s="8">
        <v>1018184</v>
      </c>
      <c r="E26" s="8"/>
      <c r="F26" s="8">
        <v>880848</v>
      </c>
      <c r="G26" s="8"/>
      <c r="H26" s="8">
        <v>10222</v>
      </c>
      <c r="I26" s="8"/>
      <c r="J26" s="8">
        <v>11771</v>
      </c>
    </row>
    <row r="27" spans="1:13" ht="23.95" customHeight="1">
      <c r="A27" s="34" t="s">
        <v>106</v>
      </c>
      <c r="C27" s="39"/>
      <c r="D27" s="8">
        <v>406004</v>
      </c>
      <c r="E27" s="8"/>
      <c r="F27" s="8">
        <v>400465</v>
      </c>
      <c r="G27" s="8"/>
      <c r="H27" s="8">
        <v>2866</v>
      </c>
      <c r="I27" s="8"/>
      <c r="J27" s="8">
        <v>586</v>
      </c>
    </row>
    <row r="28" spans="1:13" ht="23.95" customHeight="1">
      <c r="A28" s="34" t="s">
        <v>107</v>
      </c>
      <c r="C28" s="39"/>
      <c r="D28" s="8">
        <v>226817</v>
      </c>
      <c r="E28" s="8"/>
      <c r="F28" s="8">
        <v>144737</v>
      </c>
      <c r="G28" s="8"/>
      <c r="H28" s="8">
        <v>2357</v>
      </c>
      <c r="I28" s="8"/>
      <c r="J28" s="8">
        <v>2534</v>
      </c>
    </row>
    <row r="29" spans="1:13" ht="23.95" customHeight="1">
      <c r="A29" s="34" t="s">
        <v>108</v>
      </c>
      <c r="C29" s="39"/>
      <c r="D29" s="8">
        <v>123386</v>
      </c>
      <c r="E29" s="8"/>
      <c r="F29" s="8">
        <v>105404</v>
      </c>
      <c r="G29" s="8"/>
      <c r="H29" s="8">
        <v>732</v>
      </c>
      <c r="I29" s="8"/>
      <c r="J29" s="8">
        <v>732</v>
      </c>
    </row>
    <row r="30" spans="1:13" ht="23.95" customHeight="1">
      <c r="A30" s="102" t="s">
        <v>177</v>
      </c>
      <c r="C30" s="39"/>
      <c r="D30" s="8">
        <v>0</v>
      </c>
      <c r="E30" s="8"/>
      <c r="F30" s="8">
        <v>0</v>
      </c>
      <c r="G30" s="8"/>
      <c r="H30" s="8">
        <v>2050</v>
      </c>
      <c r="I30" s="8"/>
      <c r="J30" s="8">
        <v>0</v>
      </c>
    </row>
    <row r="31" spans="1:13" ht="23.95" customHeight="1">
      <c r="A31" s="34" t="s">
        <v>109</v>
      </c>
      <c r="C31" s="39"/>
      <c r="D31" s="20">
        <v>393664</v>
      </c>
      <c r="E31" s="8"/>
      <c r="F31" s="8">
        <v>373186</v>
      </c>
      <c r="G31" s="8"/>
      <c r="H31" s="8">
        <v>10690</v>
      </c>
      <c r="I31" s="8"/>
      <c r="J31" s="8">
        <v>10816</v>
      </c>
      <c r="M31" s="109"/>
    </row>
    <row r="32" spans="1:13" ht="23.95" customHeight="1">
      <c r="A32" s="38" t="s">
        <v>23</v>
      </c>
      <c r="C32" s="39"/>
      <c r="D32" s="13">
        <f>SUM(D24:D31)</f>
        <v>4860397</v>
      </c>
      <c r="E32" s="79"/>
      <c r="F32" s="13">
        <f>SUM(F24:F31)</f>
        <v>4326153</v>
      </c>
      <c r="G32" s="79"/>
      <c r="H32" s="13">
        <f>SUM(H24:H31)</f>
        <v>366539</v>
      </c>
      <c r="I32" s="79"/>
      <c r="J32" s="13">
        <f>SUM(J24:J31)</f>
        <v>385653</v>
      </c>
      <c r="L32" s="43"/>
    </row>
    <row r="33" spans="1:10" ht="23.95" customHeight="1">
      <c r="A33" s="34" t="s">
        <v>70</v>
      </c>
      <c r="C33" s="39"/>
      <c r="D33" s="9">
        <v>666594</v>
      </c>
      <c r="E33" s="8"/>
      <c r="F33" s="9">
        <v>1329888</v>
      </c>
      <c r="G33" s="8"/>
      <c r="H33" s="9">
        <v>0</v>
      </c>
      <c r="I33" s="8"/>
      <c r="J33" s="9">
        <v>0</v>
      </c>
    </row>
    <row r="34" spans="1:10" ht="23.95" customHeight="1">
      <c r="A34" s="38" t="s">
        <v>110</v>
      </c>
      <c r="C34" s="39"/>
      <c r="D34" s="12">
        <f>D22-D32-D33</f>
        <v>3539044</v>
      </c>
      <c r="E34" s="79">
        <f>E22-E32-E33</f>
        <v>0</v>
      </c>
      <c r="F34" s="12">
        <f>F22-F32-F33</f>
        <v>2545460</v>
      </c>
      <c r="G34" s="79"/>
      <c r="H34" s="12">
        <f>H22-H32-H33</f>
        <v>954422</v>
      </c>
      <c r="I34" s="79"/>
      <c r="J34" s="12">
        <f>J22-J32-J33</f>
        <v>975298</v>
      </c>
    </row>
    <row r="35" spans="1:10" ht="23.95" customHeight="1">
      <c r="A35" s="34" t="s">
        <v>55</v>
      </c>
      <c r="C35" s="39"/>
      <c r="D35" s="9">
        <v>653175</v>
      </c>
      <c r="E35" s="8"/>
      <c r="F35" s="9">
        <v>498442</v>
      </c>
      <c r="G35" s="8"/>
      <c r="H35" s="9">
        <v>0</v>
      </c>
      <c r="I35" s="8"/>
      <c r="J35" s="9">
        <v>0</v>
      </c>
    </row>
    <row r="36" spans="1:10" ht="23.95" customHeight="1">
      <c r="A36" s="38" t="s">
        <v>111</v>
      </c>
      <c r="D36" s="13">
        <f>D34-D35</f>
        <v>2885869</v>
      </c>
      <c r="E36" s="79"/>
      <c r="F36" s="13">
        <f>F34-F35</f>
        <v>2047018</v>
      </c>
      <c r="G36" s="79"/>
      <c r="H36" s="13">
        <f>H34-H35</f>
        <v>954422</v>
      </c>
      <c r="I36" s="79"/>
      <c r="J36" s="13">
        <f>J34-J35</f>
        <v>975298</v>
      </c>
    </row>
    <row r="37" spans="1:10" ht="23.95" customHeight="1">
      <c r="A37" s="41"/>
      <c r="C37" s="39"/>
      <c r="F37" s="34"/>
      <c r="G37" s="34"/>
      <c r="H37" s="34"/>
      <c r="J37" s="34"/>
    </row>
    <row r="38" spans="1:10" ht="23.95" customHeight="1">
      <c r="A38" s="41"/>
      <c r="C38" s="81"/>
      <c r="D38" s="54"/>
      <c r="E38" s="43"/>
      <c r="F38" s="54"/>
      <c r="G38" s="8"/>
      <c r="H38" s="8"/>
      <c r="I38" s="8"/>
      <c r="J38" s="8"/>
    </row>
    <row r="39" spans="1:10" ht="23.95" customHeight="1">
      <c r="A39" s="26" t="s">
        <v>126</v>
      </c>
      <c r="C39" s="81"/>
      <c r="D39" s="54"/>
      <c r="E39" s="43"/>
      <c r="F39" s="8"/>
      <c r="G39" s="8"/>
      <c r="H39" s="8"/>
      <c r="I39" s="8"/>
      <c r="J39" s="8"/>
    </row>
    <row r="40" spans="1:10" ht="23.95" customHeight="1">
      <c r="A40" s="33" t="s">
        <v>101</v>
      </c>
      <c r="B40" s="29"/>
      <c r="C40" s="29"/>
      <c r="D40" s="82"/>
      <c r="E40" s="82"/>
      <c r="F40" s="82"/>
      <c r="G40" s="82"/>
      <c r="H40" s="82"/>
      <c r="I40" s="82"/>
      <c r="J40" s="82"/>
    </row>
    <row r="41" spans="1:10" ht="23.95" customHeight="1">
      <c r="A41" s="38"/>
      <c r="B41" s="29"/>
      <c r="C41" s="29"/>
      <c r="D41" s="82"/>
      <c r="E41" s="82"/>
      <c r="F41" s="82"/>
      <c r="G41" s="82"/>
      <c r="H41" s="82"/>
      <c r="I41" s="82"/>
      <c r="J41" s="82"/>
    </row>
    <row r="42" spans="1:10" ht="23.95" customHeight="1">
      <c r="A42" s="38"/>
      <c r="B42" s="29"/>
      <c r="C42" s="78"/>
      <c r="D42" s="113" t="s">
        <v>75</v>
      </c>
      <c r="E42" s="113"/>
      <c r="F42" s="113"/>
      <c r="G42" s="37"/>
      <c r="H42" s="113" t="s">
        <v>76</v>
      </c>
      <c r="I42" s="113"/>
      <c r="J42" s="113"/>
    </row>
    <row r="43" spans="1:10" ht="23.95" customHeight="1">
      <c r="A43" s="38"/>
      <c r="B43" s="29"/>
      <c r="C43" s="78"/>
      <c r="D43" s="113" t="s">
        <v>77</v>
      </c>
      <c r="E43" s="113"/>
      <c r="F43" s="113"/>
      <c r="G43" s="37"/>
      <c r="H43" s="113" t="s">
        <v>77</v>
      </c>
      <c r="I43" s="113"/>
      <c r="J43" s="113"/>
    </row>
    <row r="44" spans="1:10" ht="23.95" customHeight="1">
      <c r="A44" s="38"/>
      <c r="B44" s="29"/>
      <c r="C44" s="78"/>
      <c r="D44" s="116" t="s">
        <v>148</v>
      </c>
      <c r="E44" s="117"/>
      <c r="F44" s="117"/>
      <c r="G44" s="37"/>
      <c r="H44" s="116" t="s">
        <v>148</v>
      </c>
      <c r="I44" s="117"/>
      <c r="J44" s="117"/>
    </row>
    <row r="45" spans="1:10" ht="23.95" customHeight="1">
      <c r="A45" s="38"/>
      <c r="B45" s="29"/>
      <c r="C45" s="78"/>
      <c r="D45" s="40">
        <v>2025</v>
      </c>
      <c r="E45" s="40"/>
      <c r="F45" s="40">
        <v>2024</v>
      </c>
      <c r="G45" s="40"/>
      <c r="H45" s="40">
        <v>2025</v>
      </c>
      <c r="I45" s="40"/>
      <c r="J45" s="40">
        <v>2024</v>
      </c>
    </row>
    <row r="46" spans="1:10" ht="23.95" customHeight="1">
      <c r="A46" s="38"/>
      <c r="B46" s="29"/>
      <c r="C46" s="78"/>
      <c r="D46" s="111" t="s">
        <v>181</v>
      </c>
      <c r="E46" s="40"/>
      <c r="F46" s="40"/>
      <c r="G46" s="40"/>
      <c r="H46" s="111" t="s">
        <v>181</v>
      </c>
      <c r="I46" s="40"/>
      <c r="J46" s="40"/>
    </row>
    <row r="47" spans="1:10" ht="23.95" customHeight="1">
      <c r="A47" s="47"/>
      <c r="B47" s="29"/>
      <c r="C47" s="78"/>
      <c r="D47" s="112" t="s">
        <v>72</v>
      </c>
      <c r="E47" s="112"/>
      <c r="F47" s="112"/>
      <c r="G47" s="112"/>
      <c r="H47" s="112"/>
      <c r="I47" s="112"/>
      <c r="J47" s="112"/>
    </row>
    <row r="48" spans="1:10" ht="23.95" customHeight="1">
      <c r="A48" s="38" t="s">
        <v>112</v>
      </c>
      <c r="B48" s="29"/>
      <c r="C48" s="78"/>
      <c r="D48" s="39"/>
      <c r="E48" s="39"/>
      <c r="F48" s="39"/>
      <c r="G48" s="39"/>
      <c r="H48" s="39"/>
      <c r="I48" s="39"/>
      <c r="J48" s="39"/>
    </row>
    <row r="49" spans="1:11" ht="23.95" customHeight="1">
      <c r="A49" s="47" t="s">
        <v>113</v>
      </c>
      <c r="C49" s="39"/>
      <c r="D49" s="54"/>
      <c r="E49" s="43"/>
      <c r="F49" s="3"/>
      <c r="G49" s="8"/>
      <c r="H49" s="3"/>
      <c r="I49" s="8"/>
      <c r="J49" s="3"/>
    </row>
    <row r="50" spans="1:11" ht="23.95" customHeight="1">
      <c r="A50" s="34" t="s">
        <v>179</v>
      </c>
      <c r="C50" s="40"/>
      <c r="D50" s="54"/>
      <c r="E50" s="43"/>
      <c r="F50" s="3"/>
      <c r="G50" s="8"/>
      <c r="H50" s="3"/>
      <c r="I50" s="8"/>
      <c r="J50" s="3"/>
    </row>
    <row r="51" spans="1:11" ht="23.95" customHeight="1">
      <c r="A51" s="34" t="s">
        <v>63</v>
      </c>
      <c r="C51" s="40"/>
      <c r="D51" s="8">
        <v>610397</v>
      </c>
      <c r="E51" s="8"/>
      <c r="F51" s="8">
        <v>1202627</v>
      </c>
      <c r="G51" s="8"/>
      <c r="H51" s="8">
        <v>0</v>
      </c>
      <c r="I51" s="8"/>
      <c r="J51" s="8">
        <v>0</v>
      </c>
    </row>
    <row r="52" spans="1:11" ht="23.95" customHeight="1">
      <c r="A52" s="34" t="s">
        <v>114</v>
      </c>
      <c r="C52" s="40"/>
      <c r="D52" s="8"/>
      <c r="E52" s="8"/>
      <c r="F52" s="8"/>
      <c r="G52" s="8"/>
      <c r="H52" s="8"/>
      <c r="I52" s="8"/>
      <c r="J52" s="8"/>
    </row>
    <row r="53" spans="1:11" ht="23.95" customHeight="1">
      <c r="A53" s="34" t="s">
        <v>115</v>
      </c>
      <c r="C53" s="39"/>
      <c r="D53" s="20">
        <v>-122079</v>
      </c>
      <c r="E53" s="8"/>
      <c r="F53" s="20">
        <v>-240525</v>
      </c>
      <c r="G53" s="8"/>
      <c r="H53" s="20">
        <v>0</v>
      </c>
      <c r="I53" s="8"/>
      <c r="J53" s="20">
        <v>0</v>
      </c>
    </row>
    <row r="54" spans="1:11" s="38" customFormat="1" ht="23.95" customHeight="1">
      <c r="C54" s="61"/>
      <c r="D54" s="24">
        <f>SUM(D51:D53)</f>
        <v>488318</v>
      </c>
      <c r="E54" s="21"/>
      <c r="F54" s="24">
        <f>SUM(F51:F53)</f>
        <v>962102</v>
      </c>
      <c r="G54" s="21"/>
      <c r="H54" s="24">
        <f>SUM(H51:H53)</f>
        <v>0</v>
      </c>
      <c r="I54" s="21"/>
      <c r="J54" s="24">
        <f>SUM(J51:J53)</f>
        <v>0</v>
      </c>
      <c r="K54" s="34"/>
    </row>
    <row r="55" spans="1:11" s="38" customFormat="1" ht="23.95" customHeight="1">
      <c r="C55" s="61"/>
      <c r="D55" s="21"/>
      <c r="E55" s="21"/>
      <c r="F55" s="21"/>
      <c r="G55" s="21"/>
      <c r="H55" s="21"/>
      <c r="I55" s="21"/>
      <c r="J55" s="21"/>
      <c r="K55" s="34"/>
    </row>
    <row r="56" spans="1:11" ht="23.95" customHeight="1">
      <c r="A56" s="47" t="s">
        <v>116</v>
      </c>
      <c r="C56" s="39"/>
      <c r="D56" s="8"/>
      <c r="E56" s="8"/>
      <c r="F56" s="8"/>
      <c r="G56" s="8"/>
      <c r="H56" s="8"/>
      <c r="I56" s="8"/>
      <c r="J56" s="8"/>
    </row>
    <row r="57" spans="1:11" ht="23.95" customHeight="1">
      <c r="A57" s="34" t="s">
        <v>178</v>
      </c>
      <c r="C57" s="40"/>
      <c r="D57" s="8"/>
      <c r="E57" s="8"/>
      <c r="F57" s="8"/>
      <c r="G57" s="8"/>
      <c r="H57" s="8"/>
      <c r="I57" s="8"/>
      <c r="J57" s="8"/>
    </row>
    <row r="58" spans="1:11" ht="23.95" customHeight="1">
      <c r="A58" s="34" t="s">
        <v>117</v>
      </c>
      <c r="C58" s="40"/>
      <c r="D58" s="8">
        <v>1837170</v>
      </c>
      <c r="E58" s="8"/>
      <c r="F58" s="8">
        <v>391888</v>
      </c>
      <c r="G58" s="8"/>
      <c r="H58" s="8">
        <v>271857</v>
      </c>
      <c r="I58" s="8"/>
      <c r="J58" s="8">
        <v>163560</v>
      </c>
    </row>
    <row r="59" spans="1:11" ht="23.95" customHeight="1">
      <c r="A59" s="34" t="s">
        <v>182</v>
      </c>
      <c r="C59" s="40"/>
      <c r="D59" s="8">
        <v>-25919</v>
      </c>
      <c r="E59" s="8"/>
      <c r="F59" s="8">
        <v>-23695</v>
      </c>
      <c r="G59" s="8"/>
      <c r="H59" s="8">
        <v>-3278</v>
      </c>
      <c r="I59" s="8"/>
      <c r="J59" s="8">
        <v>-1900</v>
      </c>
    </row>
    <row r="60" spans="1:11" ht="23.95" customHeight="1">
      <c r="A60" s="34" t="s">
        <v>114</v>
      </c>
      <c r="C60" s="40"/>
      <c r="F60" s="8"/>
      <c r="J60" s="8"/>
    </row>
    <row r="61" spans="1:11" ht="23.95" customHeight="1">
      <c r="A61" s="34" t="s">
        <v>118</v>
      </c>
      <c r="C61" s="39"/>
      <c r="D61" s="20">
        <v>-265206</v>
      </c>
      <c r="E61" s="8"/>
      <c r="F61" s="20">
        <v>-58831</v>
      </c>
      <c r="G61" s="8"/>
      <c r="H61" s="20">
        <v>0</v>
      </c>
      <c r="I61" s="8"/>
      <c r="J61" s="20">
        <v>0</v>
      </c>
    </row>
    <row r="62" spans="1:11" s="38" customFormat="1" ht="23.95" customHeight="1">
      <c r="C62" s="61"/>
      <c r="D62" s="21">
        <f>SUM(D57:D61)</f>
        <v>1546045</v>
      </c>
      <c r="E62" s="21"/>
      <c r="F62" s="21">
        <f>SUM(F57:F61)</f>
        <v>309362</v>
      </c>
      <c r="G62" s="21"/>
      <c r="H62" s="21">
        <f>SUM(H57:H61)</f>
        <v>268579</v>
      </c>
      <c r="I62" s="21"/>
      <c r="J62" s="21">
        <f>SUM(J57:J61)</f>
        <v>161660</v>
      </c>
      <c r="K62" s="34"/>
    </row>
    <row r="63" spans="1:11" ht="23.95" customHeight="1">
      <c r="A63" s="38" t="s">
        <v>119</v>
      </c>
      <c r="C63" s="39"/>
      <c r="D63" s="13">
        <f>D62+D54</f>
        <v>2034363</v>
      </c>
      <c r="E63" s="79"/>
      <c r="F63" s="13">
        <f>F62+F54</f>
        <v>1271464</v>
      </c>
      <c r="G63" s="21"/>
      <c r="H63" s="13">
        <f>H62+H54</f>
        <v>268579</v>
      </c>
      <c r="I63" s="21"/>
      <c r="J63" s="13">
        <f>J62+J54</f>
        <v>161660</v>
      </c>
    </row>
    <row r="64" spans="1:11" ht="23.95" customHeight="1" thickBot="1">
      <c r="A64" s="38" t="s">
        <v>120</v>
      </c>
      <c r="C64" s="83"/>
      <c r="D64" s="15">
        <f>D63+D36</f>
        <v>4920232</v>
      </c>
      <c r="E64" s="79"/>
      <c r="F64" s="15">
        <f>F63+F36</f>
        <v>3318482</v>
      </c>
      <c r="G64" s="21"/>
      <c r="H64" s="15">
        <f>H63+H36</f>
        <v>1223001</v>
      </c>
      <c r="I64" s="21"/>
      <c r="J64" s="15">
        <f>J63+J36</f>
        <v>1136958</v>
      </c>
    </row>
    <row r="65" spans="1:11" ht="23.95" customHeight="1" thickTop="1">
      <c r="A65" s="38"/>
      <c r="C65" s="80"/>
    </row>
    <row r="66" spans="1:11" ht="23.95" customHeight="1">
      <c r="A66" s="38" t="s">
        <v>121</v>
      </c>
      <c r="C66" s="80"/>
      <c r="D66" s="3"/>
      <c r="E66" s="43"/>
      <c r="F66" s="3"/>
      <c r="G66" s="8"/>
      <c r="H66" s="3"/>
      <c r="I66" s="8"/>
      <c r="J66" s="3"/>
    </row>
    <row r="67" spans="1:11" ht="23.95" customHeight="1">
      <c r="A67" s="34" t="s">
        <v>122</v>
      </c>
      <c r="D67" s="110">
        <v>2885869</v>
      </c>
      <c r="E67" s="3"/>
      <c r="F67" s="3">
        <f>F36-F68</f>
        <v>2046992</v>
      </c>
      <c r="G67" s="8"/>
      <c r="H67" s="110">
        <v>954422</v>
      </c>
      <c r="I67" s="8"/>
      <c r="J67" s="3">
        <v>975298</v>
      </c>
    </row>
    <row r="68" spans="1:11" ht="23.95" customHeight="1">
      <c r="A68" s="34" t="s">
        <v>98</v>
      </c>
      <c r="D68" s="9">
        <v>0</v>
      </c>
      <c r="E68" s="3"/>
      <c r="F68" s="9">
        <v>26</v>
      </c>
      <c r="G68" s="8"/>
      <c r="H68" s="9">
        <v>0</v>
      </c>
      <c r="I68" s="3"/>
      <c r="J68" s="9">
        <v>0</v>
      </c>
    </row>
    <row r="69" spans="1:11" s="38" customFormat="1" ht="23.95" customHeight="1" thickBot="1">
      <c r="A69" s="38" t="s">
        <v>111</v>
      </c>
      <c r="D69" s="15">
        <f>SUM(D67:D68)</f>
        <v>2885869</v>
      </c>
      <c r="E69" s="79"/>
      <c r="F69" s="15">
        <f>SUM(F67:F68)</f>
        <v>2047018</v>
      </c>
      <c r="G69" s="21"/>
      <c r="H69" s="15">
        <f>SUM(H67:H68)</f>
        <v>954422</v>
      </c>
      <c r="I69" s="79"/>
      <c r="J69" s="15">
        <f>SUM(J67:J68)</f>
        <v>975298</v>
      </c>
      <c r="K69" s="34"/>
    </row>
    <row r="70" spans="1:11" ht="23.95" customHeight="1" thickTop="1">
      <c r="A70" s="38"/>
    </row>
    <row r="71" spans="1:11" ht="23.95" customHeight="1">
      <c r="A71" s="38" t="s">
        <v>123</v>
      </c>
      <c r="D71" s="60"/>
      <c r="E71" s="84"/>
      <c r="F71" s="60"/>
      <c r="G71" s="8"/>
      <c r="H71" s="3"/>
      <c r="I71" s="8"/>
      <c r="J71" s="3"/>
    </row>
    <row r="72" spans="1:11" ht="23.95" customHeight="1">
      <c r="A72" s="34" t="s">
        <v>122</v>
      </c>
      <c r="D72" s="110">
        <v>4920232</v>
      </c>
      <c r="E72" s="3"/>
      <c r="F72" s="3">
        <v>3318456</v>
      </c>
      <c r="G72" s="8"/>
      <c r="H72" s="110">
        <v>1223001</v>
      </c>
      <c r="I72" s="8"/>
      <c r="J72" s="3">
        <v>1136958</v>
      </c>
    </row>
    <row r="73" spans="1:11" ht="23.95" customHeight="1">
      <c r="A73" s="34" t="s">
        <v>98</v>
      </c>
      <c r="D73" s="9">
        <v>0</v>
      </c>
      <c r="E73" s="43"/>
      <c r="F73" s="9">
        <v>26</v>
      </c>
      <c r="G73" s="8"/>
      <c r="H73" s="9">
        <v>0</v>
      </c>
      <c r="I73" s="43"/>
      <c r="J73" s="9">
        <v>0</v>
      </c>
    </row>
    <row r="74" spans="1:11" s="38" customFormat="1" ht="23.95" customHeight="1" thickBot="1">
      <c r="A74" s="38" t="s">
        <v>120</v>
      </c>
      <c r="D74" s="15">
        <f>SUM(D72:D73)</f>
        <v>4920232</v>
      </c>
      <c r="E74" s="79"/>
      <c r="F74" s="15">
        <f>SUM(F72:F73)</f>
        <v>3318482</v>
      </c>
      <c r="G74" s="21"/>
      <c r="H74" s="15">
        <f>SUM(H72:H73)</f>
        <v>1223001</v>
      </c>
      <c r="I74" s="79"/>
      <c r="J74" s="15">
        <f>SUM(J72:J73)</f>
        <v>1136958</v>
      </c>
      <c r="K74" s="34"/>
    </row>
    <row r="75" spans="1:11" ht="23.95" customHeight="1" thickTop="1">
      <c r="A75" s="38"/>
    </row>
    <row r="76" spans="1:11" ht="23.95" customHeight="1">
      <c r="A76" s="38" t="s">
        <v>124</v>
      </c>
      <c r="C76" s="39"/>
      <c r="D76" s="60"/>
      <c r="E76" s="85"/>
      <c r="F76" s="60"/>
      <c r="G76" s="3"/>
      <c r="H76" s="3"/>
      <c r="I76" s="5"/>
      <c r="J76" s="3"/>
    </row>
    <row r="77" spans="1:11" ht="23.95" customHeight="1" thickBot="1">
      <c r="A77" s="34" t="s">
        <v>125</v>
      </c>
      <c r="B77" s="81"/>
      <c r="C77" s="39"/>
      <c r="D77" s="22">
        <v>0.13600000000000001</v>
      </c>
      <c r="E77" s="23"/>
      <c r="F77" s="22">
        <v>9.7000000000000003E-2</v>
      </c>
      <c r="G77" s="23"/>
      <c r="H77" s="22">
        <v>4.4999999999999998E-2</v>
      </c>
      <c r="I77" s="23"/>
      <c r="J77" s="22">
        <v>4.5999999999999999E-2</v>
      </c>
    </row>
    <row r="78" spans="1:11" ht="23.95" customHeight="1" thickTop="1">
      <c r="B78" s="81"/>
      <c r="C78" s="39"/>
      <c r="F78" s="86"/>
      <c r="J78" s="86"/>
    </row>
    <row r="79" spans="1:11" ht="23.95" customHeight="1">
      <c r="F79" s="34"/>
      <c r="G79" s="34"/>
      <c r="H79" s="34"/>
      <c r="J79" s="34"/>
    </row>
    <row r="80" spans="1:11" ht="23.95" customHeight="1">
      <c r="A80" s="41"/>
      <c r="F80" s="34"/>
      <c r="G80" s="34"/>
      <c r="H80" s="34"/>
      <c r="J80" s="34"/>
    </row>
    <row r="81" spans="4:10" ht="23.95" customHeight="1">
      <c r="F81" s="34"/>
      <c r="G81" s="34"/>
      <c r="H81" s="34"/>
      <c r="J81" s="34"/>
    </row>
    <row r="83" spans="4:10" ht="23.95" customHeight="1">
      <c r="D83" s="87"/>
    </row>
  </sheetData>
  <customSheetViews>
    <customSheetView guid="{A74BE8A6-8D9C-4185-A73D-A7B802F83B95}" scale="70" showPageBreaks="1" showGridLines="0" printArea="1" view="pageBreakPreview" topLeftCell="A55">
      <selection activeCell="A43" sqref="A43"/>
      <rowBreaks count="1" manualBreakCount="1">
        <brk id="36" max="16383" man="1"/>
      </rowBreaks>
      <pageMargins left="0.8" right="0.8" top="0.48" bottom="0.5" header="0.5" footer="0.5"/>
      <pageSetup paperSize="9" scale="65" firstPageNumber="8" orientation="portrait" useFirstPageNumber="1" r:id="rId1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  <customSheetView guid="{6EF2B98A-6161-493F-9B91-EAD61A0BF780}" scale="70" showPageBreaks="1" showGridLines="0" printArea="1" view="pageBreakPreview" topLeftCell="A61">
      <selection activeCell="C5" sqref="C5"/>
      <rowBreaks count="1" manualBreakCount="1">
        <brk id="36" max="16383" man="1"/>
      </rowBreaks>
      <pageMargins left="0.8" right="0.8" top="0.48" bottom="0.5" header="0.5" footer="0.5"/>
      <pageSetup paperSize="9" scale="65" firstPageNumber="8" orientation="portrait" useFirstPageNumber="1" r:id="rId2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  <customSheetView guid="{CF2FBE64-4A0E-4AE6-8C28-24903C1AE2E4}" scale="70" showPageBreaks="1" showGridLines="0" printArea="1" view="pageBreakPreview" topLeftCell="A58">
      <selection activeCell="C5" sqref="C5"/>
      <rowBreaks count="1" manualBreakCount="1">
        <brk id="36" max="16383" man="1"/>
      </rowBreaks>
      <pageMargins left="0.8" right="0.8" top="0.48" bottom="0.5" header="0.5" footer="0.5"/>
      <pageSetup paperSize="9" scale="65" firstPageNumber="8" orientation="portrait" useFirstPageNumber="1" r:id="rId3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  <customSheetView guid="{CB5C2BDC-A7CF-4817-955D-94D1BF91D2E1}" scale="70" showPageBreaks="1" showGridLines="0" printArea="1" view="pageBreakPreview" topLeftCell="A55">
      <selection activeCell="C5" sqref="C5"/>
      <rowBreaks count="1" manualBreakCount="1">
        <brk id="36" max="16383" man="1"/>
      </rowBreaks>
      <pageMargins left="0.8" right="0.8" top="0.48" bottom="0.5" header="0.5" footer="0.5"/>
      <pageSetup paperSize="9" scale="65" firstPageNumber="8" orientation="portrait" useFirstPageNumber="1" r:id="rId4"/>
      <headerFooter>
        <oddFooter>&amp;L&amp;"Times New Roman,Regular"&amp;11The accompanying notes are an integral part of these financial statements.&amp;"ApFont,Regular"&amp;10
&amp;C&amp;"Times New Roman,Regular"&amp;11&amp;P</oddFooter>
      </headerFooter>
    </customSheetView>
  </customSheetViews>
  <mergeCells count="14">
    <mergeCell ref="H5:J5"/>
    <mergeCell ref="D6:F6"/>
    <mergeCell ref="H6:J6"/>
    <mergeCell ref="D9:J9"/>
    <mergeCell ref="D4:F4"/>
    <mergeCell ref="H4:J4"/>
    <mergeCell ref="D5:F5"/>
    <mergeCell ref="D47:J47"/>
    <mergeCell ref="D42:F42"/>
    <mergeCell ref="H42:J42"/>
    <mergeCell ref="D43:F43"/>
    <mergeCell ref="H43:J43"/>
    <mergeCell ref="D44:F44"/>
    <mergeCell ref="H44:J44"/>
  </mergeCells>
  <printOptions gridLinesSet="0"/>
  <pageMargins left="0.8" right="0.8" top="0.48" bottom="0.5" header="0.5" footer="0.5"/>
  <pageSetup paperSize="9" scale="72" firstPageNumber="8" fitToHeight="0" orientation="portrait" useFirstPageNumber="1" r:id="rId5"/>
  <rowBreaks count="1" manualBreakCount="1">
    <brk id="38" max="16383" man="1"/>
  </rowBreaks>
  <customProperties>
    <customPr name="OrphanNamesChecked" r:id="rId6"/>
  </customProperties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N97"/>
  <sheetViews>
    <sheetView showGridLines="0" view="pageBreakPreview" zoomScale="85" zoomScaleNormal="70" zoomScaleSheetLayoutView="85" workbookViewId="0">
      <selection activeCell="I94" sqref="I94"/>
    </sheetView>
  </sheetViews>
  <sheetFormatPr defaultColWidth="10.5" defaultRowHeight="22.6" customHeight="1"/>
  <cols>
    <col min="1" max="1" width="49.5" style="34" customWidth="1"/>
    <col min="2" max="2" width="2.5" style="34" customWidth="1"/>
    <col min="3" max="3" width="5.5" style="34" customWidth="1"/>
    <col min="4" max="4" width="14" style="34" customWidth="1"/>
    <col min="5" max="5" width="5.5" style="40" bestFit="1" customWidth="1"/>
    <col min="6" max="6" width="1" style="34" customWidth="1"/>
    <col min="7" max="7" width="14.5" style="34" customWidth="1"/>
    <col min="8" max="8" width="0.5" style="34" customWidth="1"/>
    <col min="9" max="9" width="14.5" style="34" customWidth="1"/>
    <col min="10" max="10" width="1" style="46" customWidth="1"/>
    <col min="11" max="11" width="13.875" style="34" customWidth="1"/>
    <col min="12" max="12" width="1" style="34" customWidth="1"/>
    <col min="13" max="13" width="14.5" style="34" customWidth="1"/>
    <col min="14" max="16384" width="10.5" style="34"/>
  </cols>
  <sheetData>
    <row r="1" spans="1:13" ht="22.6" customHeight="1">
      <c r="A1" s="26" t="s">
        <v>126</v>
      </c>
      <c r="B1" s="38"/>
      <c r="C1" s="27"/>
      <c r="D1" s="29"/>
      <c r="F1" s="29"/>
      <c r="G1" s="29"/>
      <c r="H1" s="29"/>
      <c r="I1" s="29"/>
      <c r="J1" s="30"/>
      <c r="K1" s="29"/>
      <c r="L1" s="29"/>
      <c r="M1" s="29"/>
    </row>
    <row r="2" spans="1:13" ht="22.6" customHeight="1">
      <c r="A2" s="33" t="s">
        <v>36</v>
      </c>
      <c r="B2" s="38"/>
      <c r="C2" s="29"/>
      <c r="D2" s="29"/>
      <c r="F2" s="29"/>
      <c r="G2" s="29"/>
      <c r="H2" s="29"/>
      <c r="I2" s="29"/>
      <c r="J2" s="30"/>
      <c r="K2" s="29"/>
      <c r="L2" s="29"/>
      <c r="M2" s="29"/>
    </row>
    <row r="3" spans="1:13" ht="21.1" customHeight="1">
      <c r="A3" s="33"/>
      <c r="B3" s="38"/>
      <c r="C3" s="29"/>
      <c r="D3" s="29"/>
      <c r="F3" s="29"/>
      <c r="G3" s="29"/>
      <c r="H3" s="29"/>
      <c r="I3" s="29"/>
      <c r="J3" s="30"/>
      <c r="K3" s="29"/>
      <c r="L3" s="29"/>
      <c r="M3" s="29"/>
    </row>
    <row r="4" spans="1:13" ht="23.1" customHeight="1">
      <c r="A4" s="38"/>
      <c r="B4" s="38"/>
      <c r="G4" s="113" t="s">
        <v>75</v>
      </c>
      <c r="H4" s="113"/>
      <c r="I4" s="113"/>
      <c r="J4" s="37"/>
      <c r="K4" s="113" t="s">
        <v>76</v>
      </c>
      <c r="L4" s="113"/>
      <c r="M4" s="113"/>
    </row>
    <row r="5" spans="1:13" ht="23.1" customHeight="1">
      <c r="G5" s="113" t="s">
        <v>77</v>
      </c>
      <c r="H5" s="113"/>
      <c r="I5" s="113"/>
      <c r="J5" s="37"/>
      <c r="K5" s="113" t="s">
        <v>77</v>
      </c>
      <c r="L5" s="113"/>
      <c r="M5" s="113"/>
    </row>
    <row r="6" spans="1:13" ht="23.1" customHeight="1">
      <c r="C6" s="40"/>
      <c r="E6" s="34"/>
      <c r="G6" s="116" t="s">
        <v>148</v>
      </c>
      <c r="H6" s="117"/>
      <c r="I6" s="117"/>
      <c r="J6" s="37"/>
      <c r="K6" s="116" t="s">
        <v>148</v>
      </c>
      <c r="L6" s="117"/>
      <c r="M6" s="117"/>
    </row>
    <row r="7" spans="1:13" ht="23.1" customHeight="1">
      <c r="C7" s="40"/>
      <c r="E7" s="39"/>
      <c r="G7" s="40">
        <v>2025</v>
      </c>
      <c r="H7" s="40"/>
      <c r="I7" s="40">
        <v>2024</v>
      </c>
      <c r="J7" s="40"/>
      <c r="K7" s="40">
        <v>2025</v>
      </c>
      <c r="L7" s="40"/>
      <c r="M7" s="40">
        <v>2024</v>
      </c>
    </row>
    <row r="8" spans="1:13" ht="21.1" customHeight="1">
      <c r="C8" s="40"/>
      <c r="E8" s="34"/>
      <c r="G8" s="112" t="s">
        <v>72</v>
      </c>
      <c r="H8" s="112"/>
      <c r="I8" s="112"/>
      <c r="J8" s="112"/>
      <c r="K8" s="112"/>
      <c r="L8" s="112"/>
      <c r="M8" s="112"/>
    </row>
    <row r="9" spans="1:13" ht="23.1" customHeight="1">
      <c r="A9" s="47" t="s">
        <v>32</v>
      </c>
      <c r="B9" s="38"/>
      <c r="C9" s="38"/>
    </row>
    <row r="10" spans="1:13" ht="23.1" customHeight="1">
      <c r="A10" s="34" t="s">
        <v>110</v>
      </c>
      <c r="G10" s="54">
        <f>+'PL8-9'!D34</f>
        <v>3539044</v>
      </c>
      <c r="I10" s="54">
        <f>+'PL8-9'!F34</f>
        <v>2545460</v>
      </c>
      <c r="J10" s="54"/>
      <c r="K10" s="54">
        <f>+'PL8-9'!H34</f>
        <v>954422</v>
      </c>
      <c r="M10" s="54">
        <f>+'PL8-9'!J34</f>
        <v>975298</v>
      </c>
    </row>
    <row r="11" spans="1:13" s="35" customFormat="1" ht="23.1" customHeight="1">
      <c r="A11" s="63" t="s">
        <v>127</v>
      </c>
      <c r="B11" s="63"/>
      <c r="C11" s="63"/>
      <c r="E11" s="39"/>
      <c r="J11" s="64"/>
      <c r="L11" s="64"/>
    </row>
    <row r="12" spans="1:13" s="35" customFormat="1" ht="23.1" customHeight="1">
      <c r="A12" s="63" t="s">
        <v>128</v>
      </c>
      <c r="B12" s="63"/>
      <c r="C12" s="63"/>
      <c r="E12" s="39"/>
      <c r="J12" s="64"/>
      <c r="L12" s="64"/>
    </row>
    <row r="13" spans="1:13" ht="23.1" customHeight="1">
      <c r="A13" s="52" t="s">
        <v>18</v>
      </c>
      <c r="B13" s="52"/>
      <c r="C13" s="41"/>
      <c r="G13" s="54"/>
      <c r="H13" s="54"/>
      <c r="I13" s="54">
        <v>500590</v>
      </c>
      <c r="J13" s="54"/>
      <c r="K13" s="54"/>
      <c r="L13" s="65"/>
      <c r="M13" s="54">
        <v>10201</v>
      </c>
    </row>
    <row r="14" spans="1:13" ht="23.1" customHeight="1">
      <c r="A14" s="52" t="s">
        <v>129</v>
      </c>
      <c r="B14" s="52"/>
      <c r="C14" s="41"/>
      <c r="G14" s="54"/>
      <c r="H14" s="54"/>
      <c r="I14" s="54">
        <v>1329888</v>
      </c>
      <c r="J14" s="54"/>
      <c r="K14" s="54"/>
      <c r="L14" s="65"/>
      <c r="M14" s="54">
        <v>0</v>
      </c>
    </row>
    <row r="15" spans="1:13" ht="23.1" customHeight="1">
      <c r="A15" s="52" t="s">
        <v>167</v>
      </c>
      <c r="B15" s="52"/>
      <c r="C15" s="41"/>
      <c r="G15" s="54"/>
      <c r="H15" s="54"/>
      <c r="I15" s="54">
        <v>0</v>
      </c>
      <c r="J15" s="54"/>
      <c r="K15" s="54"/>
      <c r="L15" s="65"/>
      <c r="M15" s="54">
        <v>0</v>
      </c>
    </row>
    <row r="16" spans="1:13" ht="23.1" customHeight="1">
      <c r="A16" s="52" t="s">
        <v>160</v>
      </c>
      <c r="B16" s="52"/>
      <c r="C16" s="41"/>
      <c r="G16" s="54"/>
      <c r="H16" s="54"/>
      <c r="I16" s="54">
        <v>0</v>
      </c>
      <c r="J16" s="54"/>
      <c r="K16" s="54"/>
      <c r="L16" s="65"/>
      <c r="M16" s="54">
        <v>0</v>
      </c>
    </row>
    <row r="17" spans="1:14" ht="23.1" customHeight="1">
      <c r="A17" s="52" t="s">
        <v>67</v>
      </c>
      <c r="B17" s="52"/>
      <c r="C17" s="41"/>
      <c r="G17" s="54"/>
      <c r="H17" s="54"/>
      <c r="I17" s="54">
        <v>62795</v>
      </c>
      <c r="J17" s="54"/>
      <c r="K17" s="54"/>
      <c r="L17" s="65"/>
      <c r="M17" s="54">
        <v>9195</v>
      </c>
    </row>
    <row r="18" spans="1:14" ht="23.1" customHeight="1">
      <c r="A18" s="52" t="s">
        <v>151</v>
      </c>
      <c r="B18" s="52"/>
      <c r="C18" s="41"/>
      <c r="G18" s="54"/>
      <c r="H18" s="54"/>
      <c r="I18" s="54">
        <v>69015</v>
      </c>
      <c r="J18" s="54"/>
      <c r="K18" s="54"/>
      <c r="L18" s="65"/>
      <c r="M18" s="54">
        <v>0</v>
      </c>
    </row>
    <row r="19" spans="1:14" ht="23.1" customHeight="1">
      <c r="A19" s="52" t="s">
        <v>162</v>
      </c>
      <c r="B19" s="52"/>
      <c r="C19" s="41"/>
      <c r="G19" s="54"/>
      <c r="H19" s="54"/>
      <c r="I19" s="54">
        <v>271286</v>
      </c>
      <c r="J19" s="54"/>
      <c r="K19" s="54"/>
      <c r="L19" s="65"/>
      <c r="M19" s="54">
        <v>0</v>
      </c>
    </row>
    <row r="20" spans="1:14" ht="23.1" customHeight="1">
      <c r="A20" s="52" t="s">
        <v>168</v>
      </c>
      <c r="B20" s="52"/>
      <c r="C20" s="41"/>
      <c r="G20" s="54"/>
      <c r="H20" s="54"/>
      <c r="I20" s="54">
        <v>-8</v>
      </c>
      <c r="J20" s="54"/>
      <c r="K20" s="54"/>
      <c r="L20" s="65"/>
      <c r="M20" s="54">
        <v>21</v>
      </c>
    </row>
    <row r="21" spans="1:14" ht="23.1" customHeight="1">
      <c r="A21" s="52" t="s">
        <v>163</v>
      </c>
      <c r="B21" s="52"/>
      <c r="C21" s="41"/>
      <c r="G21" s="54"/>
      <c r="H21" s="54"/>
      <c r="I21" s="54">
        <v>-943</v>
      </c>
      <c r="J21" s="54"/>
      <c r="K21" s="54"/>
      <c r="L21" s="65"/>
      <c r="M21" s="54">
        <v>-1663</v>
      </c>
    </row>
    <row r="22" spans="1:14" ht="23.1" customHeight="1">
      <c r="A22" s="52" t="s">
        <v>164</v>
      </c>
      <c r="B22" s="52"/>
      <c r="C22" s="41"/>
      <c r="G22" s="54"/>
      <c r="H22" s="54"/>
      <c r="I22" s="54">
        <v>30680</v>
      </c>
      <c r="J22" s="54"/>
      <c r="K22" s="54"/>
      <c r="L22" s="54"/>
      <c r="M22" s="54">
        <v>0</v>
      </c>
    </row>
    <row r="23" spans="1:14" ht="23.1" customHeight="1">
      <c r="A23" s="52" t="s">
        <v>38</v>
      </c>
      <c r="B23" s="52"/>
      <c r="C23" s="41"/>
      <c r="G23" s="42"/>
      <c r="H23" s="42"/>
      <c r="I23" s="42">
        <v>-6807740</v>
      </c>
      <c r="J23" s="42"/>
      <c r="K23" s="42"/>
      <c r="L23" s="66"/>
      <c r="M23" s="42">
        <v>145373</v>
      </c>
    </row>
    <row r="24" spans="1:14" ht="23.1" customHeight="1">
      <c r="A24" s="52" t="s">
        <v>34</v>
      </c>
      <c r="B24" s="52"/>
      <c r="C24" s="41"/>
      <c r="G24" s="42"/>
      <c r="H24" s="42"/>
      <c r="I24" s="42">
        <v>-465414</v>
      </c>
      <c r="J24" s="42"/>
      <c r="K24" s="42"/>
      <c r="L24" s="66"/>
      <c r="M24" s="42">
        <v>-1153452</v>
      </c>
    </row>
    <row r="25" spans="1:14" ht="23.1" customHeight="1">
      <c r="A25" s="34" t="s">
        <v>24</v>
      </c>
      <c r="C25" s="41"/>
      <c r="G25" s="42"/>
      <c r="H25" s="42"/>
      <c r="I25" s="42">
        <v>11750219</v>
      </c>
      <c r="J25" s="42"/>
      <c r="K25" s="42"/>
      <c r="L25" s="66"/>
      <c r="M25" s="42">
        <v>0</v>
      </c>
    </row>
    <row r="26" spans="1:14" ht="23.1" customHeight="1">
      <c r="A26" s="52" t="s">
        <v>25</v>
      </c>
      <c r="B26" s="52"/>
      <c r="C26" s="41"/>
      <c r="D26" s="41"/>
      <c r="E26" s="77"/>
      <c r="G26" s="42"/>
      <c r="H26" s="42"/>
      <c r="I26" s="42">
        <v>-6021268</v>
      </c>
      <c r="J26" s="42"/>
      <c r="K26" s="42"/>
      <c r="L26" s="66"/>
      <c r="M26" s="42">
        <v>-383781</v>
      </c>
      <c r="N26" s="43"/>
    </row>
    <row r="27" spans="1:14" ht="23.1" customHeight="1">
      <c r="A27" s="52" t="s">
        <v>68</v>
      </c>
      <c r="B27" s="52"/>
      <c r="C27" s="41"/>
      <c r="G27" s="42"/>
      <c r="H27" s="42"/>
      <c r="I27" s="42">
        <v>11591</v>
      </c>
      <c r="J27" s="42"/>
      <c r="K27" s="42"/>
      <c r="L27" s="66"/>
      <c r="M27" s="42">
        <v>11591</v>
      </c>
    </row>
    <row r="28" spans="1:14" ht="23.1" customHeight="1">
      <c r="A28" s="52" t="s">
        <v>57</v>
      </c>
      <c r="B28" s="52"/>
      <c r="C28" s="41"/>
      <c r="G28" s="56"/>
      <c r="H28" s="42"/>
      <c r="I28" s="56">
        <v>-633280</v>
      </c>
      <c r="J28" s="42"/>
      <c r="K28" s="56"/>
      <c r="L28" s="66"/>
      <c r="M28" s="56">
        <v>-6579</v>
      </c>
    </row>
    <row r="29" spans="1:14" ht="23.1" customHeight="1">
      <c r="A29" s="41" t="s">
        <v>130</v>
      </c>
      <c r="B29" s="41"/>
      <c r="C29" s="41"/>
      <c r="G29" s="54">
        <f>SUM(G10:G28)</f>
        <v>3539044</v>
      </c>
      <c r="I29" s="54">
        <f>SUM(I10:I28)</f>
        <v>2642871</v>
      </c>
      <c r="J29" s="54"/>
      <c r="K29" s="54">
        <f>SUM(K10:K28)</f>
        <v>954422</v>
      </c>
      <c r="L29" s="54"/>
      <c r="M29" s="54">
        <f>SUM(M10:M28)</f>
        <v>-393796</v>
      </c>
    </row>
    <row r="30" spans="1:14" ht="11.9" customHeight="1">
      <c r="A30" s="41"/>
      <c r="B30" s="41"/>
      <c r="C30" s="41"/>
      <c r="G30" s="54"/>
      <c r="I30" s="54"/>
      <c r="J30" s="54"/>
      <c r="K30" s="54"/>
      <c r="L30" s="54"/>
      <c r="M30" s="54"/>
    </row>
    <row r="31" spans="1:14" ht="23.1" customHeight="1">
      <c r="A31" s="63" t="s">
        <v>146</v>
      </c>
      <c r="B31" s="41"/>
      <c r="C31" s="41"/>
      <c r="J31" s="54"/>
      <c r="L31" s="54"/>
    </row>
    <row r="32" spans="1:14" ht="23.1" customHeight="1">
      <c r="A32" s="52" t="s">
        <v>2</v>
      </c>
      <c r="B32" s="52"/>
      <c r="C32" s="53"/>
      <c r="G32" s="54"/>
      <c r="H32" s="54"/>
      <c r="I32" s="54">
        <v>-11132677</v>
      </c>
      <c r="J32" s="54"/>
      <c r="K32" s="54"/>
      <c r="L32" s="42"/>
      <c r="M32" s="54">
        <v>-5138603</v>
      </c>
    </row>
    <row r="33" spans="1:13" ht="23.1" customHeight="1">
      <c r="A33" s="41" t="s">
        <v>51</v>
      </c>
      <c r="B33" s="41"/>
      <c r="D33" s="41"/>
      <c r="E33" s="67"/>
      <c r="F33" s="41"/>
      <c r="G33" s="54"/>
      <c r="H33" s="54"/>
      <c r="I33" s="54">
        <v>41648</v>
      </c>
      <c r="J33" s="54"/>
      <c r="K33" s="54"/>
      <c r="L33" s="42"/>
      <c r="M33" s="54">
        <v>0</v>
      </c>
    </row>
    <row r="34" spans="1:13" ht="23.1" customHeight="1">
      <c r="A34" s="52" t="s">
        <v>31</v>
      </c>
      <c r="B34" s="52"/>
      <c r="C34" s="53"/>
      <c r="G34" s="54"/>
      <c r="H34" s="54"/>
      <c r="I34" s="54">
        <v>-15976437</v>
      </c>
      <c r="J34" s="54"/>
      <c r="K34" s="54"/>
      <c r="L34" s="42"/>
      <c r="M34" s="54">
        <v>0</v>
      </c>
    </row>
    <row r="35" spans="1:13" ht="23.1" customHeight="1">
      <c r="A35" s="52" t="s">
        <v>157</v>
      </c>
      <c r="B35" s="52"/>
      <c r="C35" s="53"/>
      <c r="G35" s="54"/>
      <c r="H35" s="54"/>
      <c r="I35" s="54">
        <v>180458</v>
      </c>
      <c r="J35" s="54"/>
      <c r="K35" s="54"/>
      <c r="L35" s="42"/>
      <c r="M35" s="54">
        <v>0</v>
      </c>
    </row>
    <row r="36" spans="1:13" ht="23.1" customHeight="1">
      <c r="A36" s="52" t="s">
        <v>131</v>
      </c>
      <c r="B36" s="52"/>
      <c r="C36" s="53"/>
      <c r="G36" s="54"/>
      <c r="H36" s="54"/>
      <c r="I36" s="54">
        <v>49451</v>
      </c>
      <c r="J36" s="54"/>
      <c r="K36" s="54"/>
      <c r="L36" s="42"/>
      <c r="M36" s="54">
        <v>0</v>
      </c>
    </row>
    <row r="37" spans="1:13" ht="23.1" customHeight="1">
      <c r="A37" s="52" t="s">
        <v>47</v>
      </c>
      <c r="B37" s="52"/>
      <c r="C37" s="53"/>
      <c r="G37" s="54"/>
      <c r="H37" s="54"/>
      <c r="I37" s="54">
        <v>59059</v>
      </c>
      <c r="J37" s="54"/>
      <c r="K37" s="54"/>
      <c r="L37" s="42"/>
      <c r="M37" s="54">
        <v>0</v>
      </c>
    </row>
    <row r="38" spans="1:13" ht="23.1" customHeight="1">
      <c r="A38" s="52" t="s">
        <v>4</v>
      </c>
      <c r="B38" s="52"/>
      <c r="C38" s="52"/>
      <c r="G38" s="54"/>
      <c r="H38" s="54"/>
      <c r="I38" s="54">
        <v>-197691</v>
      </c>
      <c r="J38" s="54"/>
      <c r="K38" s="54"/>
      <c r="L38" s="42"/>
      <c r="M38" s="54">
        <v>-5132</v>
      </c>
    </row>
    <row r="39" spans="1:13" ht="9.6999999999999993" customHeight="1">
      <c r="A39" s="52"/>
      <c r="B39" s="52"/>
      <c r="C39" s="52"/>
      <c r="G39" s="54"/>
      <c r="H39" s="54"/>
      <c r="I39" s="54"/>
      <c r="J39" s="54"/>
      <c r="K39" s="54"/>
      <c r="L39" s="42"/>
      <c r="M39" s="54"/>
    </row>
    <row r="40" spans="1:13" ht="23.1" customHeight="1">
      <c r="A40" s="68" t="s">
        <v>132</v>
      </c>
      <c r="B40" s="52"/>
      <c r="C40" s="52"/>
      <c r="D40" s="41"/>
      <c r="E40" s="67"/>
      <c r="F40" s="41"/>
      <c r="G40" s="42"/>
      <c r="H40" s="42"/>
      <c r="I40" s="42"/>
      <c r="J40" s="42"/>
      <c r="K40" s="42"/>
      <c r="L40" s="66"/>
      <c r="M40" s="42"/>
    </row>
    <row r="41" spans="1:13" ht="23.1" customHeight="1">
      <c r="A41" s="52" t="s">
        <v>3</v>
      </c>
      <c r="B41" s="52"/>
      <c r="C41" s="52"/>
      <c r="D41" s="41"/>
      <c r="E41" s="67"/>
      <c r="F41" s="41"/>
      <c r="G41" s="54"/>
      <c r="H41" s="54"/>
      <c r="I41" s="54">
        <v>23315962</v>
      </c>
      <c r="J41" s="43"/>
      <c r="K41" s="54"/>
      <c r="L41" s="69"/>
      <c r="M41" s="54">
        <v>0</v>
      </c>
    </row>
    <row r="42" spans="1:13" ht="23.1" customHeight="1">
      <c r="A42" s="52" t="s">
        <v>2</v>
      </c>
      <c r="B42" s="52"/>
      <c r="C42" s="52"/>
      <c r="D42" s="41"/>
      <c r="E42" s="67"/>
      <c r="F42" s="41"/>
      <c r="G42" s="54"/>
      <c r="H42" s="54"/>
      <c r="I42" s="54">
        <v>-55109</v>
      </c>
      <c r="J42" s="42"/>
      <c r="K42" s="54"/>
      <c r="L42" s="66"/>
      <c r="M42" s="54">
        <v>-80000</v>
      </c>
    </row>
    <row r="43" spans="1:13" ht="23.1" customHeight="1">
      <c r="A43" s="34" t="s">
        <v>20</v>
      </c>
      <c r="D43" s="41"/>
      <c r="E43" s="67"/>
      <c r="F43" s="41"/>
      <c r="G43" s="54"/>
      <c r="H43" s="54"/>
      <c r="I43" s="54">
        <v>-314874</v>
      </c>
      <c r="J43" s="54"/>
      <c r="K43" s="54"/>
      <c r="L43" s="65"/>
      <c r="M43" s="54">
        <v>0</v>
      </c>
    </row>
    <row r="44" spans="1:13" ht="23.1" customHeight="1">
      <c r="A44" s="34" t="s">
        <v>43</v>
      </c>
      <c r="C44" s="41"/>
      <c r="D44" s="41"/>
      <c r="E44" s="67"/>
      <c r="F44" s="41"/>
      <c r="G44" s="54"/>
      <c r="H44" s="54"/>
      <c r="I44" s="54">
        <v>-7552000</v>
      </c>
      <c r="J44" s="43"/>
      <c r="K44" s="54"/>
      <c r="L44" s="69"/>
      <c r="M44" s="54">
        <v>-1060000</v>
      </c>
    </row>
    <row r="45" spans="1:13" ht="23.1" customHeight="1">
      <c r="A45" s="52" t="s">
        <v>42</v>
      </c>
      <c r="B45" s="52"/>
      <c r="C45" s="41"/>
      <c r="G45" s="54"/>
      <c r="H45" s="54"/>
      <c r="I45" s="54">
        <v>36825</v>
      </c>
      <c r="J45" s="54"/>
      <c r="K45" s="54"/>
      <c r="L45" s="65"/>
      <c r="M45" s="54">
        <v>-4</v>
      </c>
    </row>
    <row r="46" spans="1:13" ht="23.1" customHeight="1">
      <c r="A46" s="52" t="s">
        <v>58</v>
      </c>
      <c r="C46" s="41"/>
      <c r="D46" s="41"/>
      <c r="E46" s="67"/>
      <c r="F46" s="41"/>
      <c r="G46" s="54"/>
      <c r="H46" s="54"/>
      <c r="I46" s="54">
        <v>-33652</v>
      </c>
      <c r="J46" s="43"/>
      <c r="K46" s="54"/>
      <c r="L46" s="69"/>
      <c r="M46" s="54">
        <v>-3052</v>
      </c>
    </row>
    <row r="47" spans="1:13" ht="23.1" customHeight="1">
      <c r="A47" s="52" t="s">
        <v>64</v>
      </c>
      <c r="C47" s="41"/>
      <c r="D47" s="41"/>
      <c r="E47" s="67"/>
      <c r="F47" s="41"/>
      <c r="G47" s="54"/>
      <c r="H47" s="54"/>
      <c r="I47" s="54">
        <v>105396</v>
      </c>
      <c r="J47" s="43"/>
      <c r="K47" s="54"/>
      <c r="L47" s="69"/>
      <c r="M47" s="54">
        <v>0</v>
      </c>
    </row>
    <row r="48" spans="1:13" ht="23.1" customHeight="1">
      <c r="A48" s="52" t="s">
        <v>161</v>
      </c>
      <c r="C48" s="41"/>
      <c r="D48" s="41"/>
      <c r="E48" s="67"/>
      <c r="F48" s="41"/>
      <c r="G48" s="54"/>
      <c r="H48" s="54"/>
      <c r="I48" s="54">
        <v>0</v>
      </c>
      <c r="J48" s="43"/>
      <c r="K48" s="54"/>
      <c r="L48" s="69"/>
      <c r="M48" s="54">
        <v>0</v>
      </c>
    </row>
    <row r="49" spans="1:13" ht="23.1" customHeight="1">
      <c r="A49" s="34" t="s">
        <v>71</v>
      </c>
      <c r="C49" s="41"/>
      <c r="D49" s="41"/>
      <c r="E49" s="67"/>
      <c r="F49" s="41"/>
      <c r="G49" s="54"/>
      <c r="H49" s="54"/>
      <c r="I49" s="54">
        <v>-126844</v>
      </c>
      <c r="J49" s="43"/>
      <c r="K49" s="54"/>
      <c r="L49" s="69"/>
      <c r="M49" s="54">
        <v>0</v>
      </c>
    </row>
    <row r="50" spans="1:13" ht="23.1" customHeight="1">
      <c r="A50" s="41" t="s">
        <v>5</v>
      </c>
      <c r="B50" s="41"/>
      <c r="C50" s="41"/>
      <c r="D50" s="41"/>
      <c r="E50" s="67"/>
      <c r="F50" s="41"/>
      <c r="G50" s="54"/>
      <c r="H50" s="54"/>
      <c r="I50" s="54">
        <v>-158719</v>
      </c>
      <c r="J50" s="43"/>
      <c r="K50" s="54"/>
      <c r="L50" s="69"/>
      <c r="M50" s="54">
        <v>785</v>
      </c>
    </row>
    <row r="51" spans="1:13" ht="23.1" customHeight="1">
      <c r="A51" s="100" t="s">
        <v>172</v>
      </c>
      <c r="B51" s="70"/>
      <c r="C51" s="70"/>
      <c r="D51" s="41"/>
      <c r="E51" s="67"/>
      <c r="F51" s="41"/>
      <c r="G51" s="57">
        <f>SUM(G29:G50)</f>
        <v>3539044</v>
      </c>
      <c r="H51" s="38"/>
      <c r="I51" s="57">
        <f>SUM(I29:I50)</f>
        <v>-9116333</v>
      </c>
      <c r="J51" s="48"/>
      <c r="K51" s="57">
        <f>SUM(K29:K50)</f>
        <v>954422</v>
      </c>
      <c r="L51" s="48"/>
      <c r="M51" s="57">
        <f>SUM(M29:M50)</f>
        <v>-6679802</v>
      </c>
    </row>
    <row r="52" spans="1:13" ht="21.1" customHeight="1">
      <c r="C52" s="41"/>
    </row>
    <row r="53" spans="1:13" ht="22.6" customHeight="1">
      <c r="A53" s="26" t="s">
        <v>126</v>
      </c>
      <c r="B53" s="38"/>
      <c r="C53" s="27"/>
      <c r="D53" s="29"/>
      <c r="F53" s="29"/>
      <c r="G53" s="29"/>
      <c r="H53" s="29"/>
      <c r="I53" s="29"/>
      <c r="J53" s="30"/>
      <c r="K53" s="29"/>
      <c r="L53" s="29"/>
      <c r="M53" s="29"/>
    </row>
    <row r="54" spans="1:13" ht="22.6" customHeight="1">
      <c r="A54" s="33" t="s">
        <v>36</v>
      </c>
      <c r="B54" s="38"/>
      <c r="C54" s="29"/>
      <c r="D54" s="29"/>
      <c r="F54" s="29"/>
      <c r="G54" s="29"/>
      <c r="H54" s="29"/>
      <c r="I54" s="29"/>
      <c r="J54" s="30"/>
      <c r="K54" s="29"/>
      <c r="L54" s="29"/>
      <c r="M54" s="29"/>
    </row>
    <row r="55" spans="1:13" ht="21.1" customHeight="1">
      <c r="A55" s="33"/>
      <c r="B55" s="38"/>
      <c r="C55" s="29"/>
      <c r="D55" s="29"/>
      <c r="F55" s="29"/>
      <c r="G55" s="29"/>
      <c r="H55" s="29"/>
      <c r="I55" s="29"/>
      <c r="J55" s="30"/>
      <c r="K55" s="29"/>
      <c r="L55" s="29"/>
      <c r="M55" s="29"/>
    </row>
    <row r="56" spans="1:13" ht="23.1" customHeight="1">
      <c r="A56" s="38"/>
      <c r="B56" s="38"/>
      <c r="G56" s="113" t="s">
        <v>75</v>
      </c>
      <c r="H56" s="113"/>
      <c r="I56" s="113"/>
      <c r="J56" s="37"/>
      <c r="K56" s="113" t="s">
        <v>76</v>
      </c>
      <c r="L56" s="113"/>
      <c r="M56" s="113"/>
    </row>
    <row r="57" spans="1:13" ht="23.1" customHeight="1">
      <c r="G57" s="113" t="s">
        <v>77</v>
      </c>
      <c r="H57" s="113"/>
      <c r="I57" s="113"/>
      <c r="J57" s="37"/>
      <c r="K57" s="113" t="s">
        <v>77</v>
      </c>
      <c r="L57" s="113"/>
      <c r="M57" s="113"/>
    </row>
    <row r="58" spans="1:13" ht="23.1" customHeight="1">
      <c r="C58" s="40"/>
      <c r="E58" s="34"/>
      <c r="G58" s="116" t="s">
        <v>148</v>
      </c>
      <c r="H58" s="117"/>
      <c r="I58" s="117"/>
      <c r="J58" s="37"/>
      <c r="K58" s="116" t="s">
        <v>148</v>
      </c>
      <c r="L58" s="117"/>
      <c r="M58" s="117"/>
    </row>
    <row r="59" spans="1:13" ht="23.1" customHeight="1">
      <c r="C59" s="40"/>
      <c r="E59" s="39"/>
      <c r="G59" s="40">
        <v>2025</v>
      </c>
      <c r="H59" s="40"/>
      <c r="I59" s="40">
        <v>2024</v>
      </c>
      <c r="J59" s="40"/>
      <c r="K59" s="40">
        <v>2025</v>
      </c>
      <c r="L59" s="40"/>
      <c r="M59" s="40">
        <v>2024</v>
      </c>
    </row>
    <row r="60" spans="1:13" ht="22.6" customHeight="1">
      <c r="C60" s="40"/>
      <c r="E60" s="34"/>
      <c r="G60" s="112" t="s">
        <v>72</v>
      </c>
      <c r="H60" s="112"/>
      <c r="I60" s="112"/>
      <c r="J60" s="112"/>
      <c r="K60" s="112"/>
      <c r="L60" s="112"/>
      <c r="M60" s="112"/>
    </row>
    <row r="61" spans="1:13" ht="23.1" customHeight="1">
      <c r="A61" s="47" t="s">
        <v>6</v>
      </c>
      <c r="B61" s="38"/>
      <c r="C61" s="41"/>
      <c r="D61" s="71"/>
      <c r="F61" s="71"/>
      <c r="G61" s="71"/>
      <c r="I61" s="71"/>
      <c r="J61" s="72"/>
      <c r="K61" s="71"/>
      <c r="L61" s="73"/>
      <c r="M61" s="71"/>
    </row>
    <row r="62" spans="1:13" ht="23.1" customHeight="1">
      <c r="A62" s="41" t="s">
        <v>133</v>
      </c>
      <c r="B62" s="41"/>
      <c r="C62" s="41"/>
      <c r="D62" s="71"/>
      <c r="E62" s="71"/>
      <c r="F62" s="71"/>
      <c r="G62" s="42"/>
      <c r="H62" s="42"/>
      <c r="I62" s="42">
        <v>978807</v>
      </c>
      <c r="J62" s="66"/>
      <c r="K62" s="42"/>
      <c r="L62" s="43"/>
      <c r="M62" s="42">
        <v>507</v>
      </c>
    </row>
    <row r="63" spans="1:13" ht="23.1" customHeight="1">
      <c r="A63" s="41" t="s">
        <v>134</v>
      </c>
      <c r="B63" s="41"/>
      <c r="C63" s="41"/>
      <c r="D63" s="71"/>
      <c r="E63" s="71"/>
      <c r="F63" s="71"/>
      <c r="G63" s="42"/>
      <c r="H63" s="42"/>
      <c r="I63" s="42">
        <v>465358</v>
      </c>
      <c r="J63" s="66"/>
      <c r="K63" s="42"/>
      <c r="L63" s="43"/>
      <c r="M63" s="42">
        <v>187960</v>
      </c>
    </row>
    <row r="64" spans="1:13" ht="23.1" customHeight="1">
      <c r="A64" s="41" t="s">
        <v>135</v>
      </c>
      <c r="B64" s="38"/>
      <c r="C64" s="41"/>
      <c r="D64" s="71"/>
      <c r="F64" s="71"/>
      <c r="G64" s="42"/>
      <c r="I64" s="42">
        <v>0</v>
      </c>
      <c r="J64" s="54"/>
      <c r="K64" s="74"/>
      <c r="L64" s="54"/>
      <c r="M64" s="74">
        <v>965492</v>
      </c>
    </row>
    <row r="65" spans="1:13" ht="23.1" customHeight="1">
      <c r="A65" s="41" t="s">
        <v>171</v>
      </c>
      <c r="B65" s="38"/>
      <c r="C65" s="41"/>
      <c r="D65" s="71"/>
      <c r="F65" s="71"/>
      <c r="G65" s="42"/>
      <c r="I65" s="42">
        <v>0</v>
      </c>
      <c r="J65" s="54"/>
      <c r="K65" s="74"/>
      <c r="L65" s="54"/>
      <c r="M65" s="42">
        <v>0</v>
      </c>
    </row>
    <row r="66" spans="1:13" ht="23.1" customHeight="1">
      <c r="A66" s="41" t="s">
        <v>136</v>
      </c>
      <c r="B66" s="38"/>
      <c r="C66" s="41"/>
      <c r="D66" s="71"/>
      <c r="F66" s="71"/>
      <c r="G66" s="42"/>
      <c r="H66" s="42"/>
      <c r="I66" s="42">
        <v>-50010</v>
      </c>
      <c r="J66" s="16"/>
      <c r="K66" s="42"/>
      <c r="L66" s="16"/>
      <c r="M66" s="42">
        <v>0</v>
      </c>
    </row>
    <row r="67" spans="1:13" ht="23.1" customHeight="1">
      <c r="A67" s="34" t="s">
        <v>137</v>
      </c>
      <c r="B67" s="38"/>
      <c r="C67" s="41"/>
      <c r="D67" s="71"/>
      <c r="F67" s="71"/>
      <c r="G67" s="42"/>
      <c r="H67" s="42"/>
      <c r="I67" s="42"/>
      <c r="J67" s="34"/>
      <c r="K67" s="42"/>
      <c r="M67" s="42"/>
    </row>
    <row r="68" spans="1:13" ht="23.1" customHeight="1">
      <c r="A68" s="34" t="s">
        <v>138</v>
      </c>
      <c r="B68" s="38"/>
      <c r="C68" s="41"/>
      <c r="D68" s="71"/>
      <c r="F68" s="71"/>
      <c r="G68" s="42"/>
      <c r="H68" s="42"/>
      <c r="I68" s="42">
        <v>135175</v>
      </c>
      <c r="J68" s="42"/>
      <c r="K68" s="42"/>
      <c r="L68" s="43"/>
      <c r="M68" s="42">
        <v>0</v>
      </c>
    </row>
    <row r="69" spans="1:13" ht="23.1" customHeight="1">
      <c r="A69" s="34" t="s">
        <v>139</v>
      </c>
      <c r="B69" s="41"/>
      <c r="C69" s="41"/>
      <c r="D69" s="71"/>
      <c r="E69" s="71"/>
      <c r="F69" s="71"/>
      <c r="G69" s="42"/>
      <c r="H69" s="42"/>
      <c r="I69" s="42"/>
      <c r="J69" s="66"/>
      <c r="K69" s="42"/>
      <c r="L69" s="43"/>
      <c r="M69" s="42"/>
    </row>
    <row r="70" spans="1:13" ht="23.1" customHeight="1">
      <c r="A70" s="41" t="s">
        <v>62</v>
      </c>
      <c r="B70" s="41"/>
      <c r="D70" s="41"/>
      <c r="E70" s="67"/>
      <c r="F70" s="41"/>
      <c r="G70" s="54"/>
      <c r="H70" s="42"/>
      <c r="I70" s="54">
        <v>-12560705</v>
      </c>
      <c r="J70" s="66"/>
      <c r="K70" s="42"/>
      <c r="L70" s="43"/>
      <c r="M70" s="42">
        <v>0</v>
      </c>
    </row>
    <row r="71" spans="1:13" ht="23.1" customHeight="1">
      <c r="A71" s="41" t="s">
        <v>140</v>
      </c>
      <c r="B71" s="41"/>
      <c r="D71" s="41"/>
      <c r="E71" s="58"/>
      <c r="F71" s="41"/>
      <c r="G71" s="54"/>
      <c r="H71" s="42"/>
      <c r="I71" s="54"/>
      <c r="J71" s="66"/>
      <c r="K71" s="54"/>
      <c r="L71" s="43"/>
      <c r="M71" s="54"/>
    </row>
    <row r="72" spans="1:13" ht="23.1" customHeight="1">
      <c r="A72" s="41" t="s">
        <v>65</v>
      </c>
      <c r="B72" s="41"/>
      <c r="D72" s="41"/>
      <c r="E72" s="58"/>
      <c r="F72" s="41"/>
      <c r="G72" s="54"/>
      <c r="H72" s="42"/>
      <c r="I72" s="54">
        <v>13722320</v>
      </c>
      <c r="J72" s="66"/>
      <c r="K72" s="42"/>
      <c r="L72" s="43"/>
      <c r="M72" s="42">
        <v>0</v>
      </c>
    </row>
    <row r="73" spans="1:13" ht="23.1" customHeight="1">
      <c r="A73" s="34" t="s">
        <v>152</v>
      </c>
      <c r="B73" s="41"/>
      <c r="D73" s="41"/>
      <c r="E73" s="58"/>
      <c r="F73" s="41"/>
      <c r="G73" s="54"/>
      <c r="H73" s="42"/>
      <c r="I73" s="54"/>
      <c r="J73" s="66"/>
      <c r="K73" s="54"/>
      <c r="L73" s="43"/>
      <c r="M73" s="42"/>
    </row>
    <row r="74" spans="1:13" ht="23.1" customHeight="1">
      <c r="A74" s="34" t="s">
        <v>63</v>
      </c>
      <c r="B74" s="41"/>
      <c r="D74" s="41"/>
      <c r="E74" s="58"/>
      <c r="F74" s="41"/>
      <c r="G74" s="54"/>
      <c r="H74" s="42"/>
      <c r="I74" s="54">
        <v>-11162</v>
      </c>
      <c r="J74" s="66"/>
      <c r="K74" s="54"/>
      <c r="L74" s="43"/>
      <c r="M74" s="42">
        <v>0</v>
      </c>
    </row>
    <row r="75" spans="1:13" ht="23.1" customHeight="1">
      <c r="A75" s="41" t="s">
        <v>141</v>
      </c>
      <c r="B75" s="41"/>
      <c r="D75" s="41"/>
      <c r="E75" s="67"/>
      <c r="F75" s="41"/>
      <c r="H75" s="42"/>
      <c r="J75" s="66"/>
      <c r="L75" s="43"/>
    </row>
    <row r="76" spans="1:13" ht="23.1" customHeight="1">
      <c r="A76" s="41" t="s">
        <v>60</v>
      </c>
      <c r="B76" s="41"/>
      <c r="D76" s="41"/>
      <c r="E76" s="67"/>
      <c r="F76" s="41"/>
      <c r="G76" s="54"/>
      <c r="H76" s="42"/>
      <c r="I76" s="54">
        <v>2611269</v>
      </c>
      <c r="J76" s="66"/>
      <c r="K76" s="54"/>
      <c r="L76" s="43"/>
      <c r="M76" s="54">
        <v>1421539</v>
      </c>
    </row>
    <row r="77" spans="1:13" ht="23.1" customHeight="1">
      <c r="A77" s="41" t="s">
        <v>153</v>
      </c>
      <c r="B77" s="41"/>
      <c r="D77" s="41"/>
      <c r="E77" s="67"/>
      <c r="F77" s="41"/>
      <c r="G77" s="54"/>
      <c r="H77" s="42"/>
      <c r="I77" s="54">
        <v>0</v>
      </c>
      <c r="J77" s="66"/>
      <c r="K77" s="54"/>
      <c r="L77" s="43"/>
      <c r="M77" s="54">
        <v>-318575</v>
      </c>
    </row>
    <row r="78" spans="1:13" ht="23.1" customHeight="1">
      <c r="A78" s="34" t="s">
        <v>147</v>
      </c>
      <c r="D78" s="41"/>
      <c r="E78" s="67"/>
      <c r="F78" s="41"/>
      <c r="G78" s="54"/>
      <c r="I78" s="54">
        <v>-196031</v>
      </c>
      <c r="J78" s="65"/>
      <c r="K78" s="54"/>
      <c r="L78" s="43"/>
      <c r="M78" s="42">
        <v>-22</v>
      </c>
    </row>
    <row r="79" spans="1:13" ht="23.1" customHeight="1">
      <c r="A79" s="34" t="s">
        <v>59</v>
      </c>
      <c r="D79" s="41"/>
      <c r="E79" s="67"/>
      <c r="F79" s="41"/>
      <c r="G79" s="54"/>
      <c r="H79" s="54"/>
      <c r="I79" s="54">
        <v>2438</v>
      </c>
      <c r="J79" s="65"/>
      <c r="K79" s="54"/>
      <c r="L79" s="43"/>
      <c r="M79" s="54">
        <v>0</v>
      </c>
    </row>
    <row r="80" spans="1:13" ht="23.1" customHeight="1">
      <c r="A80" s="41" t="s">
        <v>142</v>
      </c>
      <c r="B80" s="41"/>
      <c r="C80" s="41"/>
      <c r="D80" s="41"/>
      <c r="E80" s="67"/>
      <c r="F80" s="41"/>
      <c r="G80" s="54"/>
      <c r="H80" s="54"/>
      <c r="I80" s="54">
        <v>-202116</v>
      </c>
      <c r="J80" s="65"/>
      <c r="K80" s="54"/>
      <c r="L80" s="43"/>
      <c r="M80" s="54">
        <v>0</v>
      </c>
    </row>
    <row r="81" spans="1:13" ht="23.1" customHeight="1">
      <c r="A81" s="101" t="s">
        <v>169</v>
      </c>
      <c r="B81" s="38"/>
      <c r="C81" s="70"/>
      <c r="D81" s="41"/>
      <c r="E81" s="67"/>
      <c r="F81" s="41"/>
      <c r="G81" s="75">
        <f>SUM(G62:G80)</f>
        <v>0</v>
      </c>
      <c r="H81" s="38"/>
      <c r="I81" s="75">
        <f>SUM(I62:I80)</f>
        <v>4895343</v>
      </c>
      <c r="J81" s="59"/>
      <c r="K81" s="75">
        <f>SUM(K62:K80)</f>
        <v>0</v>
      </c>
      <c r="L81" s="48"/>
      <c r="M81" s="75">
        <f>SUM(M62:M80)</f>
        <v>2256901</v>
      </c>
    </row>
    <row r="82" spans="1:13" ht="21.1" customHeight="1">
      <c r="A82" s="38"/>
      <c r="B82" s="38"/>
      <c r="C82" s="70"/>
      <c r="D82" s="41"/>
      <c r="E82" s="67"/>
      <c r="F82" s="41"/>
      <c r="G82" s="54"/>
      <c r="I82" s="54"/>
      <c r="J82" s="54"/>
      <c r="K82" s="54"/>
      <c r="L82" s="42"/>
      <c r="M82" s="54"/>
    </row>
    <row r="83" spans="1:13" ht="23.1" customHeight="1">
      <c r="A83" s="47" t="s">
        <v>17</v>
      </c>
      <c r="B83" s="38"/>
      <c r="C83" s="70"/>
      <c r="D83" s="41"/>
      <c r="E83" s="67"/>
      <c r="F83" s="41"/>
      <c r="G83" s="41"/>
      <c r="I83" s="41"/>
      <c r="J83" s="54"/>
      <c r="K83" s="41"/>
      <c r="L83" s="42"/>
      <c r="M83" s="41"/>
    </row>
    <row r="84" spans="1:13" ht="23.1" customHeight="1">
      <c r="A84" s="34" t="s">
        <v>61</v>
      </c>
      <c r="B84" s="38"/>
      <c r="C84" s="70"/>
      <c r="D84" s="41"/>
      <c r="E84" s="67"/>
      <c r="F84" s="41"/>
      <c r="G84" s="54"/>
      <c r="H84" s="54"/>
      <c r="I84" s="54">
        <v>-256558</v>
      </c>
      <c r="J84" s="54"/>
      <c r="K84" s="54"/>
      <c r="L84" s="65"/>
      <c r="M84" s="54">
        <v>-6591</v>
      </c>
    </row>
    <row r="85" spans="1:13" ht="23.1" customHeight="1">
      <c r="A85" s="34" t="s">
        <v>155</v>
      </c>
      <c r="B85" s="38"/>
      <c r="C85" s="70"/>
      <c r="D85" s="41"/>
      <c r="E85" s="67"/>
      <c r="F85" s="41"/>
      <c r="G85" s="54"/>
      <c r="H85" s="54"/>
      <c r="I85" s="54">
        <v>5065000</v>
      </c>
      <c r="J85" s="54"/>
      <c r="K85" s="54"/>
      <c r="L85" s="65"/>
      <c r="M85" s="54">
        <v>5065000</v>
      </c>
    </row>
    <row r="86" spans="1:13" ht="23.1" customHeight="1">
      <c r="A86" s="34" t="s">
        <v>56</v>
      </c>
      <c r="B86" s="38"/>
      <c r="C86" s="70"/>
      <c r="D86" s="41"/>
      <c r="E86" s="58"/>
      <c r="F86" s="41"/>
      <c r="G86" s="42"/>
      <c r="H86" s="54"/>
      <c r="I86" s="42">
        <v>-635534</v>
      </c>
      <c r="J86" s="65"/>
      <c r="K86" s="42"/>
      <c r="L86" s="69"/>
      <c r="M86" s="42">
        <v>-635508</v>
      </c>
    </row>
    <row r="87" spans="1:13" ht="23.1" customHeight="1">
      <c r="A87" s="38" t="s">
        <v>154</v>
      </c>
      <c r="B87" s="38"/>
      <c r="C87" s="70"/>
      <c r="D87" s="41"/>
      <c r="E87" s="67"/>
      <c r="F87" s="41"/>
      <c r="G87" s="75">
        <f>SUM(G84:G86)</f>
        <v>0</v>
      </c>
      <c r="H87" s="38"/>
      <c r="I87" s="75">
        <f>SUM(I84:I86)</f>
        <v>4172908</v>
      </c>
      <c r="J87" s="59"/>
      <c r="K87" s="75">
        <f>SUM(K84:K86)</f>
        <v>0</v>
      </c>
      <c r="L87" s="48"/>
      <c r="M87" s="75">
        <f>SUM(M84:M86)</f>
        <v>4422901</v>
      </c>
    </row>
    <row r="88" spans="1:13" ht="21.1" customHeight="1">
      <c r="A88" s="38"/>
      <c r="B88" s="38"/>
      <c r="C88" s="70"/>
      <c r="D88" s="41"/>
      <c r="E88" s="67"/>
      <c r="F88" s="41"/>
      <c r="G88" s="59"/>
      <c r="H88" s="38"/>
      <c r="I88" s="59"/>
      <c r="J88" s="59"/>
      <c r="K88" s="59"/>
      <c r="L88" s="48"/>
      <c r="M88" s="59"/>
    </row>
    <row r="89" spans="1:13" ht="23.1" customHeight="1">
      <c r="A89" s="101" t="s">
        <v>170</v>
      </c>
      <c r="B89" s="38"/>
      <c r="C89" s="52"/>
      <c r="D89" s="71"/>
      <c r="E89" s="71"/>
      <c r="F89" s="71"/>
      <c r="G89" s="48">
        <f>SUM(G51+G81+G87)</f>
        <v>3539044</v>
      </c>
      <c r="H89" s="38"/>
      <c r="I89" s="48">
        <f>SUM(I51+I81+I87)</f>
        <v>-48082</v>
      </c>
      <c r="J89" s="48"/>
      <c r="K89" s="48">
        <f>SUM(K51+K81+K87)</f>
        <v>954422</v>
      </c>
      <c r="L89" s="48"/>
      <c r="M89" s="48">
        <f>SUM(M51+M81+M87)</f>
        <v>0</v>
      </c>
    </row>
    <row r="90" spans="1:13" ht="23.1" customHeight="1">
      <c r="A90" s="34" t="s">
        <v>143</v>
      </c>
      <c r="C90" s="41"/>
      <c r="D90" s="41"/>
      <c r="E90" s="67"/>
      <c r="F90" s="41"/>
      <c r="G90" s="56">
        <f>I91</f>
        <v>643423</v>
      </c>
      <c r="H90" s="42"/>
      <c r="I90" s="56">
        <v>691505</v>
      </c>
      <c r="J90" s="42"/>
      <c r="K90" s="56">
        <f>M91</f>
        <v>10</v>
      </c>
      <c r="L90" s="66"/>
      <c r="M90" s="56">
        <v>10</v>
      </c>
    </row>
    <row r="91" spans="1:13" ht="23.1" customHeight="1" thickBot="1">
      <c r="A91" s="38" t="s">
        <v>149</v>
      </c>
      <c r="B91" s="38"/>
      <c r="C91" s="41"/>
      <c r="D91" s="41"/>
      <c r="E91" s="67"/>
      <c r="F91" s="41"/>
      <c r="G91" s="76">
        <f>SUM(G89:G90)</f>
        <v>4182467</v>
      </c>
      <c r="H91" s="38"/>
      <c r="I91" s="76">
        <f>SUM(I89:I90)</f>
        <v>643423</v>
      </c>
      <c r="J91" s="48"/>
      <c r="K91" s="76">
        <f>SUM(K89:K90)</f>
        <v>954432</v>
      </c>
      <c r="L91" s="48"/>
      <c r="M91" s="76">
        <f>SUM(M89:M90)</f>
        <v>10</v>
      </c>
    </row>
    <row r="92" spans="1:13" ht="21.1" customHeight="1" thickTop="1">
      <c r="C92" s="70"/>
      <c r="D92" s="41"/>
      <c r="E92" s="67"/>
      <c r="F92" s="41"/>
      <c r="G92" s="88">
        <f>+G91-'BS6-7'!D10</f>
        <v>3596783</v>
      </c>
      <c r="H92" s="89"/>
      <c r="I92" s="62"/>
      <c r="J92" s="90"/>
      <c r="K92" s="88">
        <f>+K91-'BS6-7'!H10</f>
        <v>954422</v>
      </c>
      <c r="L92" s="60"/>
      <c r="M92" s="62"/>
    </row>
    <row r="93" spans="1:13" ht="23.1" customHeight="1">
      <c r="A93" s="38" t="s">
        <v>144</v>
      </c>
      <c r="B93" s="38"/>
      <c r="C93" s="53"/>
      <c r="D93" s="41"/>
      <c r="E93" s="67"/>
      <c r="F93" s="41"/>
      <c r="G93" s="41"/>
      <c r="I93" s="41"/>
      <c r="J93" s="44"/>
      <c r="K93" s="41"/>
      <c r="L93" s="73"/>
      <c r="M93" s="41"/>
    </row>
    <row r="94" spans="1:13" ht="23.1" customHeight="1">
      <c r="A94" s="34" t="s">
        <v>145</v>
      </c>
      <c r="C94" s="53"/>
      <c r="D94" s="41"/>
      <c r="E94" s="67"/>
      <c r="F94" s="41"/>
      <c r="G94" s="41"/>
      <c r="I94" s="41"/>
      <c r="J94" s="44"/>
      <c r="K94" s="41"/>
      <c r="L94" s="73"/>
      <c r="M94" s="41"/>
    </row>
    <row r="95" spans="1:13" ht="23.1" customHeight="1">
      <c r="A95" s="102" t="s">
        <v>174</v>
      </c>
      <c r="C95" s="52"/>
      <c r="D95" s="41"/>
      <c r="E95" s="67"/>
      <c r="F95" s="41"/>
      <c r="G95" s="2"/>
      <c r="H95" s="43"/>
      <c r="I95" s="2">
        <v>52035</v>
      </c>
      <c r="J95" s="43"/>
      <c r="K95" s="2"/>
      <c r="L95" s="43"/>
      <c r="M95" s="2">
        <v>0</v>
      </c>
    </row>
    <row r="96" spans="1:13" ht="22.6" customHeight="1">
      <c r="A96" s="34" t="s">
        <v>158</v>
      </c>
      <c r="C96" s="52"/>
      <c r="D96" s="41"/>
      <c r="E96" s="67"/>
      <c r="F96" s="41"/>
      <c r="G96" s="17"/>
      <c r="H96" s="69"/>
      <c r="I96" s="2">
        <v>567884</v>
      </c>
      <c r="J96" s="69"/>
      <c r="K96" s="2"/>
      <c r="L96" s="69"/>
      <c r="M96" s="2">
        <v>0</v>
      </c>
    </row>
    <row r="97" spans="1:13" ht="22.6" customHeight="1">
      <c r="A97" s="34" t="s">
        <v>173</v>
      </c>
      <c r="E97" s="34"/>
      <c r="I97" s="54">
        <v>0</v>
      </c>
      <c r="J97" s="34"/>
      <c r="M97" s="2">
        <v>0</v>
      </c>
    </row>
  </sheetData>
  <customSheetViews>
    <customSheetView guid="{A74BE8A6-8D9C-4185-A73D-A7B802F83B95}" scale="85" showPageBreaks="1" showGridLines="0" printArea="1" view="pageBreakPreview" topLeftCell="A27">
      <selection activeCell="A43" sqref="A43"/>
      <rowBreaks count="1" manualBreakCount="1">
        <brk id="49" max="12" man="1"/>
      </rowBreaks>
      <pageMargins left="0.7" right="0.7" top="0.5" bottom="0.5" header="0.5" footer="0.5"/>
      <pageSetup paperSize="9" scale="65" firstPageNumber="14" orientation="portrait" useFirstPageNumber="1" r:id="rId1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6EF2B98A-6161-493F-9B91-EAD61A0BF780}" scale="70" showPageBreaks="1" showGridLines="0" printArea="1" view="pageBreakPreview">
      <selection activeCell="A18" sqref="A18"/>
      <rowBreaks count="1" manualBreakCount="1">
        <brk id="49" max="12" man="1"/>
      </rowBreaks>
      <pageMargins left="0.7" right="0.7" top="0.5" bottom="0.5" header="0.5" footer="0.5"/>
      <pageSetup paperSize="9" scale="65" firstPageNumber="14" orientation="portrait" useFirstPageNumber="1" r:id="rId2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CF2FBE64-4A0E-4AE6-8C28-24903C1AE2E4}" scale="70" showPageBreaks="1" showGridLines="0" printArea="1" view="pageBreakPreview" topLeftCell="A59">
      <selection activeCell="K19" sqref="K19"/>
      <rowBreaks count="1" manualBreakCount="1">
        <brk id="49" max="12" man="1"/>
      </rowBreaks>
      <pageMargins left="0.7" right="0.7" top="0.5" bottom="0.5" header="0.5" footer="0.5"/>
      <pageSetup paperSize="9" scale="65" firstPageNumber="14" orientation="portrait" useFirstPageNumber="1" r:id="rId3"/>
      <headerFooter>
        <oddFooter>&amp;L&amp;"Times New Roman,Regular"&amp;11The accompanying notes are an integral part of these financial statements.
&amp;C&amp;"Times New Roman,Regular"&amp;11&amp;P</oddFooter>
      </headerFooter>
    </customSheetView>
    <customSheetView guid="{CB5C2BDC-A7CF-4817-955D-94D1BF91D2E1}" scale="85" showPageBreaks="1" showGridLines="0" printArea="1" view="pageBreakPreview" topLeftCell="A27">
      <selection activeCell="P33" sqref="P33"/>
      <rowBreaks count="1" manualBreakCount="1">
        <brk id="49" max="12" man="1"/>
      </rowBreaks>
      <pageMargins left="0.7" right="0.7" top="0.5" bottom="0.5" header="0.5" footer="0.5"/>
      <pageSetup paperSize="9" scale="65" firstPageNumber="14" orientation="portrait" useFirstPageNumber="1" r:id="rId4"/>
      <headerFooter>
        <oddFooter>&amp;L&amp;"Times New Roman,Regular"&amp;11The accompanying notes are an integral part of these financial statements.
&amp;C&amp;"Times New Roman,Regular"&amp;11&amp;P</oddFooter>
      </headerFooter>
    </customSheetView>
  </customSheetViews>
  <mergeCells count="14">
    <mergeCell ref="G58:I58"/>
    <mergeCell ref="K58:M58"/>
    <mergeCell ref="G60:M60"/>
    <mergeCell ref="G5:I5"/>
    <mergeCell ref="K5:M5"/>
    <mergeCell ref="G4:I4"/>
    <mergeCell ref="K4:M4"/>
    <mergeCell ref="G6:I6"/>
    <mergeCell ref="K6:M6"/>
    <mergeCell ref="G57:I57"/>
    <mergeCell ref="K57:M57"/>
    <mergeCell ref="G8:M8"/>
    <mergeCell ref="G56:I56"/>
    <mergeCell ref="K56:M56"/>
  </mergeCells>
  <printOptions gridLinesSet="0"/>
  <pageMargins left="0.7" right="0.7" top="0.5" bottom="0.5" header="0.5" footer="0.5"/>
  <pageSetup paperSize="9" scale="64" firstPageNumber="14" orientation="portrait" useFirstPageNumber="1" r:id="rId5"/>
  <headerFooter>
    <oddFooter>&amp;L&amp;"Times New Roman,Regular"&amp;11The accompanying notes form an integral part of the financial statements.
&amp;C&amp;"Times New Roman,Regular"&amp;11&amp;P</oddFooter>
  </headerFooter>
  <rowBreaks count="1" manualBreakCount="1">
    <brk id="52" max="12" man="1"/>
  </rowBreaks>
  <customProperties>
    <customPr name="OrphanNamesChecked" r:id="rId6"/>
  </customProperties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9384B-98B8-4637-909F-C868F13D38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6CF7C6-5A11-46B8-A1F4-5A30AB1EEAD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6ba49b0-bcda-4796-8236-5b5cc1493ace"/>
    <ds:schemaRef ds:uri="4243d5be-521d-4052-81ca-f0f31ea6f2da"/>
  </ds:schemaRefs>
</ds:datastoreItem>
</file>

<file path=customXml/itemProps3.xml><?xml version="1.0" encoding="utf-8"?>
<ds:datastoreItem xmlns:ds="http://schemas.openxmlformats.org/officeDocument/2006/customXml" ds:itemID="{A4ECAE21-A274-428A-AB5E-1DEFED40A4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BS6-7</vt:lpstr>
      <vt:lpstr>PL8-9</vt:lpstr>
      <vt:lpstr>CF14-15</vt:lpstr>
      <vt:lpstr>'BS6-7'!Print_Area</vt:lpstr>
      <vt:lpstr>'CF14-15'!Print_Area</vt:lpstr>
      <vt:lpstr>'PL8-9'!Print_Area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Kamolphorn, Soonthornwon</cp:lastModifiedBy>
  <cp:lastPrinted>2026-01-10T17:22:10Z</cp:lastPrinted>
  <dcterms:created xsi:type="dcterms:W3CDTF">1999-05-15T03:54:17Z</dcterms:created>
  <dcterms:modified xsi:type="dcterms:W3CDTF">2026-01-14T04:56:28Z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ContentTypeId">
    <vt:lpwstr>0x010100FC3C573FF70E394A86433F5E112C33AA</vt:lpwstr>
  </property>
</Properties>
</file>