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ABAS-Listed\Kijcharoen Engineering Electric Comapny Limited\Kijcharoen Engineering Electric_June2025 (Q2)\"/>
    </mc:Choice>
  </mc:AlternateContent>
  <xr:revisionPtr revIDLastSave="0" documentId="13_ncr:1_{61C71A76-4AE0-4998-9647-58EC65C8F50F}" xr6:coauthVersionLast="47" xr6:coauthVersionMax="47" xr10:uidLastSave="{00000000-0000-0000-0000-000000000000}"/>
  <bookViews>
    <workbookView xWindow="-120" yWindow="-120" windowWidth="21840" windowHeight="13020" tabRatio="654" xr2:uid="{00000000-000D-0000-FFFF-FFFF00000000}"/>
  </bookViews>
  <sheets>
    <sheet name="TH2-3" sheetId="14" r:id="rId1"/>
    <sheet name="TH4" sheetId="16" r:id="rId2"/>
    <sheet name="TH5" sheetId="20" r:id="rId3"/>
    <sheet name="TH6" sheetId="18" r:id="rId4"/>
    <sheet name="TH7-8" sheetId="19" r:id="rId5"/>
  </sheets>
  <definedNames>
    <definedName name="_xlnm.Print_Area" localSheetId="0">'TH2-3'!$A$1:$G$95</definedName>
    <definedName name="_xlnm.Print_Area" localSheetId="4">'TH7-8'!$A$1:$H$81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9" l="1"/>
  <c r="F56" i="19"/>
  <c r="F68" i="19" l="1"/>
  <c r="L23" i="18"/>
  <c r="H32" i="19" l="1"/>
  <c r="L15" i="18"/>
  <c r="A3" i="18"/>
  <c r="A3" i="19" s="1"/>
  <c r="G15" i="20"/>
  <c r="G23" i="20" s="1"/>
  <c r="G26" i="20" s="1"/>
  <c r="E15" i="20"/>
  <c r="E23" i="20" s="1"/>
  <c r="E26" i="20" l="1"/>
  <c r="E34" i="20" s="1"/>
  <c r="F10" i="19"/>
  <c r="F32" i="19" s="1"/>
  <c r="F36" i="19" s="1"/>
  <c r="F67" i="19" s="1"/>
  <c r="F70" i="19" s="1"/>
  <c r="G34" i="20"/>
  <c r="G30" i="20"/>
  <c r="J16" i="18" s="1"/>
  <c r="E28" i="14"/>
  <c r="E30" i="20" l="1"/>
  <c r="J24" i="18" s="1"/>
  <c r="G28" i="14"/>
  <c r="G90" i="14"/>
  <c r="G73" i="14"/>
  <c r="G65" i="14"/>
  <c r="A40" i="18"/>
  <c r="G75" i="14" l="1"/>
  <c r="G92" i="14" s="1"/>
  <c r="H65" i="19"/>
  <c r="H56" i="19"/>
  <c r="A43" i="19"/>
  <c r="A42" i="19"/>
  <c r="A41" i="19"/>
  <c r="H18" i="18"/>
  <c r="H20" i="18" s="1"/>
  <c r="H26" i="18" s="1"/>
  <c r="F18" i="18"/>
  <c r="F20" i="18" s="1"/>
  <c r="F26" i="18" s="1"/>
  <c r="D18" i="18"/>
  <c r="D20" i="18" s="1"/>
  <c r="L12" i="18"/>
  <c r="A40" i="19"/>
  <c r="A81" i="19" s="1"/>
  <c r="H36" i="19"/>
  <c r="G15" i="16"/>
  <c r="G23" i="16" s="1"/>
  <c r="G26" i="16" s="1"/>
  <c r="G34" i="16" s="1"/>
  <c r="E15" i="16"/>
  <c r="E23" i="16" s="1"/>
  <c r="E26" i="16" s="1"/>
  <c r="E34" i="16" s="1"/>
  <c r="L20" i="18" l="1"/>
  <c r="D26" i="18"/>
  <c r="E30" i="16"/>
  <c r="H67" i="19"/>
  <c r="H70" i="19" s="1"/>
  <c r="G30" i="16"/>
  <c r="J18" i="18" l="1"/>
  <c r="L16" i="18"/>
  <c r="L18" i="18" s="1"/>
  <c r="J26" i="18"/>
  <c r="L24" i="18"/>
  <c r="L26" i="18" s="1"/>
  <c r="A95" i="14"/>
  <c r="A46" i="14" l="1"/>
  <c r="G18" i="14" l="1"/>
  <c r="G30" i="14" l="1"/>
  <c r="E18" i="14" l="1"/>
  <c r="E30" i="14" s="1"/>
  <c r="E65" i="14"/>
  <c r="E73" i="14"/>
  <c r="E75" i="14" l="1"/>
  <c r="E90" i="14" l="1"/>
  <c r="E92" i="14" s="1"/>
</calcChain>
</file>

<file path=xl/sharedStrings.xml><?xml version="1.0" encoding="utf-8"?>
<sst xmlns="http://schemas.openxmlformats.org/spreadsheetml/2006/main" count="225" uniqueCount="133">
  <si>
    <t>บริษัท กิจเจริญ เอ็นจิเนียริ่ง อีเลคทริค จำกัด (มหาชน)</t>
  </si>
  <si>
    <t>งบฐานะการเงิน</t>
  </si>
  <si>
    <t>ณ วันที่ 30 มิถุนายน พ.ศ. 2568</t>
  </si>
  <si>
    <t>ยังไม่ได้ตรวจสอบ</t>
  </si>
  <si>
    <t>ตรวจสอบแล้ว</t>
  </si>
  <si>
    <t>30 มิถุนายน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</si>
  <si>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</si>
  <si>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</si>
  <si>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</si>
  <si>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</si>
  <si>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</si>
  <si>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</si>
  <si>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</si>
  <si>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</si>
  <si>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</si>
  <si>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 - สุทธิ</t>
  </si>
  <si>
    <t>สินค้าคงเหลือ - สุทธิ</t>
  </si>
  <si>
    <t>รวมสินทรัพย์หมุนเวียน</t>
  </si>
  <si>
    <t>สินทรัพย์ไม่หมุนเวียน</t>
  </si>
  <si>
    <t>เงินจ่ายล่วงหน้าค่าก่อสร้างอาคาร</t>
  </si>
  <si>
    <t>ที่ดิน อาคาร และอุปกรณ์ และสินทรัพย์สิทธิการใช้ - สุทธิ</t>
  </si>
  <si>
    <t>สินทรัพย์ไม่มีตัวตน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</si>
  <si>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</si>
  <si>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</si>
  <si>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</si>
  <si>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</si>
  <si>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......................................................................................  กรรมการ ..............................................................................................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</si>
  <si>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</si>
  <si>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</si>
  <si>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</si>
  <si>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</si>
  <si>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</si>
  <si>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หนี้สินระยะยาวส่วนที่ครบกำหนดชำระภายในหนึ่งปี</t>
  </si>
  <si>
    <t>- เงินกู้ยืมระยะยาวจากสถาบันการเงิน</t>
  </si>
  <si>
    <t>- หนี้สินตามสัญญาเช่า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</si>
  <si>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</si>
  <si>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</si>
  <si>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</si>
  <si>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</si>
  <si>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</si>
  <si>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</si>
  <si>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</si>
  <si>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</si>
  <si>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</si>
  <si>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</si>
  <si>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</si>
  <si>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</si>
  <si>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  หุ้นสามัญ จำนวน 231,997,800 หุ้น มูลค่าที่ตราไว้หุ้นละ 0.50 บาท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</si>
  <si>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</si>
  <si>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</si>
  <si>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</si>
  <si>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จัดสรรแล้ว - ทุนสำรองตามกฎหมาย</t>
  </si>
  <si>
    <t>ยังไม่ได้จัดสรร</t>
  </si>
  <si>
    <t>รวมส่วนของเจ้าของ</t>
  </si>
  <si>
    <t>รวมหนี้สินและส่วนของเจ้าของ</t>
  </si>
  <si>
    <t>บริษัท กิจเจริญ เอ็นจิเนียริ่ง อีเลคทริค จำกัด (มหาชน)</t>
  </si>
  <si>
    <t>งบกำไรขาดทุนเบ็ดเสร็จ</t>
  </si>
  <si>
    <t>สำหรับรอบระยะเวลาสามเดือนสิ้นสุดวันที่ 30 มิถุนายน พ.ศ. 2568</t>
  </si>
  <si>
    <t>รายได้</t>
  </si>
  <si>
    <t>รายได้จากการขาย</t>
  </si>
  <si>
    <t>ต้นทุนขาย</t>
  </si>
  <si>
    <t>กำไรขั้นต้น</t>
  </si>
  <si>
    <t>รายได้อื่น</t>
  </si>
  <si>
    <t>ค่าใช้จ่ายในการขายและต้นทุนในการจัดจำหน่าย</t>
  </si>
  <si>
    <t>ค่าใช้จ่ายในการบริหาร</t>
  </si>
  <si>
    <t>กำไร (ขาดทุน) อื่น - สุทธิ</t>
  </si>
  <si>
    <t>ต้นทุนทางการเงิน</t>
  </si>
  <si>
    <t>กำไรก่อนภาษีเงินได้</t>
  </si>
  <si>
    <t>ภาษีเงินได้</t>
  </si>
  <si>
    <t>กำไรสุทธิสำหรับรอบระยะเวลา</t>
  </si>
  <si>
    <t>กำไรเบ็ดเสร็จอื่น</t>
  </si>
  <si>
    <t>กำไรเบ็ดเสร็จรวมสำหรับรอบระยะเวลา</t>
  </si>
  <si>
    <t>กำไรต่อหุ้น</t>
  </si>
  <si>
    <t>กำไรต่อหุ้นขั้นพื้นฐาน</t>
  </si>
  <si>
    <t>สำหรับรอบระยะเวลาหกเดือนสิ้นสุดวันที่ 30 มิถุนายน พ.ศ. 2568</t>
  </si>
  <si>
    <t>งบการเปลี่ยนแปลงส่วนของเจ้าของ</t>
  </si>
  <si>
    <t>จัดสรรแล้ว</t>
  </si>
  <si>
    <t>ทุนที่ออก</t>
  </si>
  <si>
    <t>ส่วนเกินมูลค่า</t>
  </si>
  <si>
    <t>- ทุนสำรอง</t>
  </si>
  <si>
    <t>รวม</t>
  </si>
  <si>
    <t>และชำระแล้ว</t>
  </si>
  <si>
    <t>หุ้นสามัญ</t>
  </si>
  <si>
    <t>ตามกฎหมาย</t>
  </si>
  <si>
    <t>ยอดคงเหลือ ณ วันที่ 1 มกราคม พ.ศ. 2567</t>
  </si>
  <si>
    <t>การเปลี่ยนแปลงในส่วนของผู้เป็นเจ้าของ</t>
  </si>
  <si>
    <t xml:space="preserve">   สำหรับรอบระยะเวลา</t>
  </si>
  <si>
    <t>เงินปันผลจ่าย</t>
  </si>
  <si>
    <t>ยอดคงเหลือ ณ วันที่ 30 มิถุนายน พ.ศ. 2567</t>
  </si>
  <si>
    <t>ยอดคงเหลือ ณ วันที่ 1 มกราคม พ.ศ. 2568</t>
  </si>
  <si>
    <t>ยอดคงเหลือ ณ วันที่ 30 มิถุนายน พ.ศ. 2568</t>
  </si>
  <si>
    <t>งบกระแสเงินสด</t>
  </si>
  <si>
    <t>กระแสเงินสดจากกิจกรรมดำเนินงาน</t>
  </si>
  <si>
    <t>กำไรจากการดำเนินงานก่อนภาษีเงินได้</t>
  </si>
  <si>
    <t>รายการปรับกระทบกำไรจากการดำเนินงาน:</t>
  </si>
  <si>
    <t>ค่าเสื่อมราคาและค่าตัดจำหน่าย</t>
  </si>
  <si>
    <t>ตัดจำหน่ายอุปกรณ์</t>
  </si>
  <si>
    <t>ค่าตัดจำหน่าย - สินทรัพย์ไม่มีตัวตน</t>
  </si>
  <si>
    <t>รายได้ดอกเบี้ยรับ</t>
  </si>
  <si>
    <t>ขาดทุนจากอัตราแลกเปลี่ยนที่ยังไม่เกิดขึ้น</t>
  </si>
  <si>
    <t>การเปลี่ยนแปลงในเงินทุนหมุนเวียน:</t>
  </si>
  <si>
    <t>ลูกหนี้การค้าและลูกหนี้หมุนเวียนอื่น</t>
  </si>
  <si>
    <t>สินค้าคงเหลือ</t>
  </si>
  <si>
    <t>สินทรัพย์หมุนเวียนอื่น</t>
  </si>
  <si>
    <t>จ่ายผลประโยชน์พนักงาน</t>
  </si>
  <si>
    <t>เงินสดได้มาจากการดำเนินงาน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</si>
  <si>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</si>
  <si>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</si>
  <si>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</si>
  <si>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</si>
  <si>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เงินลงทุนระยะสั้นเพิ่มขึ้น</t>
  </si>
  <si>
    <t>เงินสดจ่ายเพื่อซื้ออาคารและอุปกรณ์</t>
  </si>
  <si>
    <t xml:space="preserve">เงินสดรับจากการขายอุปกรณ์ </t>
  </si>
  <si>
    <t>-</t>
  </si>
  <si>
    <t>เงินสดจ่ายเพื่อซื้อสินทรัพย์ไม่มีตัวตน</t>
  </si>
  <si>
    <t>เงินสดรับจากดอกเบี้ย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</si>
  <si>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</si>
  <si>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</si>
  <si>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</si>
  <si>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</si>
  <si>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เงินสดจ่ายคืนเงินต้นของหนี้สินตามสัญญาเช่า</t>
  </si>
  <si>
    <t>เงินสดสุทธิได้มาจากกิจกรรมจัดหาเงิน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</si>
  <si>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</si>
  <si>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</si>
  <si>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รายการที่ไม่ใช่เงินสด:</t>
  </si>
  <si>
    <t>ซื้ออาคารและอุปกรณ์</t>
  </si>
  <si>
    <t xml:space="preserve">   โดยที่ยังไม่ได้ชำระเงิน ณ วันที่ 30 มิถุนายน</t>
  </si>
  <si>
    <t>ซื้อสินทรัพย์ไม่มีตัวตน</t>
  </si>
  <si>
    <t>ผลขาดทุนด้านเครดิตที่คาดว่าจะเกิดขึ้น</t>
  </si>
  <si>
    <t>ขาดทุน (กลับรายการ) ค่าเผื่อสินค้าล้าสมัยและเสื่อมสภาพ</t>
  </si>
  <si>
    <t>เงินสดและรายการเทียบเท่าเงินสดลดลง สุทธิ</t>
  </si>
  <si>
    <t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t>
  </si>
  <si>
    <t>เงินสดรับจากเงินกู้ยืมระยะสั้นจากสถาบันการเงิน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</si>
</sst>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(#,##0\)"/>
    <numFmt numFmtId="165" formatCode="#,##0;\(#,##0\);\-"/>
    <numFmt numFmtId="166" formatCode="#,##0.0;\(#,##0.0\)"/>
    <numFmt numFmtId="167" formatCode="#,##0.00;\(#,##0.00\);\-"/>
  </numFmts>
  <fonts count="7">
    <font>
      <sz val="11"/>
      <color theme="1"/>
      <name val="Calibri"/>
      <family val="2"/>
      <scheme val="minor"/>
    </font>
    <font>
      <sz val="14"/>
      <name val="Browallia New"/>
      <family val="2"/>
    </font>
    <font>
      <b/>
      <sz val="14"/>
      <name val="Browallia New"/>
      <family val="2"/>
    </font>
    <font>
      <sz val="11"/>
      <color indexed="8"/>
      <name val="Calibri"/>
      <family val="2"/>
      <charset val="222"/>
    </font>
    <font>
      <sz val="12"/>
      <name val="Browallia New"/>
      <family val="2"/>
    </font>
    <font>
      <b/>
      <sz val="12"/>
      <name val="Browallia New"/>
      <family val="2"/>
    </font>
    <font>
      <sz val="14"/>
      <color rgb="FF000000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5">
    <xf numFmtId="0" fontId="0" fillId="0" borderId="0" xfId="0"/>
    <xf numFmtId="0" fontId="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5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 vertical="center" wrapText="1"/>
    </xf>
    <xf numFmtId="165" fontId="1" fillId="0" borderId="2" xfId="0" applyNumberFormat="1" applyFont="1" applyBorder="1" applyAlignment="1">
      <alignment horizontal="right" vertical="center" wrapText="1"/>
    </xf>
    <xf numFmtId="166" fontId="1" fillId="0" borderId="0" xfId="0" applyNumberFormat="1" applyFont="1" applyAlignment="1">
      <alignment horizontal="center" vertical="top" wrapText="1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5" fontId="1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165" fontId="1" fillId="0" borderId="1" xfId="1" applyNumberFormat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165" fontId="1" fillId="0" borderId="2" xfId="1" applyNumberFormat="1" applyFont="1" applyBorder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166" fontId="1" fillId="0" borderId="0" xfId="0" applyNumberFormat="1" applyFont="1" applyAlignment="1">
      <alignment horizontal="center" vertical="center"/>
    </xf>
    <xf numFmtId="165" fontId="1" fillId="0" borderId="3" xfId="0" applyNumberFormat="1" applyFont="1" applyBorder="1" applyAlignment="1">
      <alignment horizontal="right" vertical="center"/>
    </xf>
    <xf numFmtId="167" fontId="1" fillId="0" borderId="4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center" vertical="center" wrapText="1"/>
    </xf>
    <xf numFmtId="37" fontId="1" fillId="0" borderId="0" xfId="0" applyNumberFormat="1" applyFont="1" applyAlignment="1">
      <alignment horizontal="right" vertical="center"/>
    </xf>
    <xf numFmtId="165" fontId="1" fillId="0" borderId="0" xfId="1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0" xfId="1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0" fontId="1" fillId="0" borderId="0" xfId="0" quotePrefix="1" applyFont="1" applyAlignment="1">
      <alignment vertical="top" wrapText="1"/>
    </xf>
    <xf numFmtId="166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5" fontId="1" fillId="0" borderId="0" xfId="1" quotePrefix="1" applyNumberFormat="1" applyFont="1" applyAlignment="1">
      <alignment horizontal="right" vertical="top"/>
    </xf>
    <xf numFmtId="165" fontId="1" fillId="0" borderId="2" xfId="1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165" fontId="1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/>
    </xf>
    <xf numFmtId="165" fontId="1" fillId="0" borderId="0" xfId="0" applyNumberFormat="1" applyFont="1" applyAlignment="1">
      <alignment horizontal="center" vertical="top"/>
    </xf>
    <xf numFmtId="165" fontId="1" fillId="0" borderId="2" xfId="0" applyNumberFormat="1" applyFont="1" applyBorder="1" applyAlignment="1">
      <alignment horizontal="right" vertical="top" wrapText="1"/>
    </xf>
    <xf numFmtId="165" fontId="1" fillId="0" borderId="3" xfId="0" applyNumberFormat="1" applyFont="1" applyBorder="1" applyAlignment="1">
      <alignment horizontal="right" vertical="top" wrapText="1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 wrapText="1"/>
    </xf>
    <xf numFmtId="0" fontId="5" fillId="0" borderId="0" xfId="1" quotePrefix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5" fillId="0" borderId="1" xfId="1" applyFont="1" applyBorder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165" fontId="5" fillId="0" borderId="0" xfId="1" applyNumberFormat="1" applyFont="1" applyAlignment="1">
      <alignment horizontal="right" vertical="center" wrapText="1"/>
    </xf>
    <xf numFmtId="0" fontId="5" fillId="0" borderId="0" xfId="1" applyFont="1" applyAlignment="1">
      <alignment vertical="center"/>
    </xf>
    <xf numFmtId="3" fontId="4" fillId="0" borderId="0" xfId="1" applyNumberFormat="1" applyFont="1" applyAlignment="1">
      <alignment horizontal="right" vertical="center" wrapText="1"/>
    </xf>
    <xf numFmtId="165" fontId="4" fillId="0" borderId="0" xfId="1" applyNumberFormat="1" applyFont="1" applyAlignment="1">
      <alignment horizontal="right" vertical="center" wrapText="1"/>
    </xf>
    <xf numFmtId="165" fontId="4" fillId="0" borderId="2" xfId="1" applyNumberFormat="1" applyFont="1" applyBorder="1" applyAlignment="1">
      <alignment horizontal="right" vertical="center" wrapText="1"/>
    </xf>
    <xf numFmtId="165" fontId="4" fillId="0" borderId="4" xfId="1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2"/>
    </xf>
    <xf numFmtId="0" fontId="1" fillId="0" borderId="0" xfId="0" applyFont="1" applyAlignment="1">
      <alignment horizontal="left" vertical="center" wrapText="1" indent="2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165" fontId="1" fillId="0" borderId="0" xfId="0" applyNumberFormat="1" applyFont="1" applyAlignment="1">
      <alignment vertical="center" wrapText="1"/>
    </xf>
    <xf numFmtId="165" fontId="1" fillId="0" borderId="0" xfId="0" applyNumberFormat="1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2">
    <cellStyle name="Normal" xfId="0" builtinId="0"/>
    <cellStyle name="Normal 11" xfId="1" xr:uid="{1394DBB9-F94E-4F06-8B4A-282E0430548E}"/>
  </cellStyles>
  <dxfs count="0"/>
  <tableStyles count="0" defaultTableStyle="TableStyleMedium2" defaultPivotStyle="PivotStyleLight16"/>
  <colors>
    <mruColors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1A939-1C22-4127-BF11-5FB5FDEE1F83}">
  <sheetPr codeName="Sheet1"/>
  <dimension ref="A1:G95"/>
  <sheetViews>
    <sheetView tabSelected="1" zoomScaleNormal="100" zoomScaleSheetLayoutView="70" workbookViewId="0">
      <selection activeCell="J19" sqref="J19"/>
    </sheetView>
  </sheetViews>
  <sheetFormatPr defaultColWidth="9" defaultRowHeight="21" customHeight="1"/>
  <cols>
    <col min="1" max="1" width="1.42578125" style="11" customWidth="1"/>
    <col min="2" max="2" width="50.42578125" style="10" customWidth="1"/>
    <col min="3" max="3" width="8.28515625" style="2" customWidth="1"/>
    <col min="4" max="4" width="0.7109375" style="2" customWidth="1"/>
    <col min="5" max="5" width="14.7109375" style="4" customWidth="1"/>
    <col min="6" max="6" width="0.7109375" style="2" customWidth="1"/>
    <col min="7" max="7" width="14.7109375" style="4" customWidth="1"/>
    <col min="8" max="16384" width="9" style="2"/>
  </cols>
  <sheetData>
    <row r="1" spans="1:7" ht="21.75" customHeight="1">
      <c r="A1" s="1" t="s">
        <v>0</v>
      </c>
      <c r="B1" s="2"/>
      <c r="D1" s="3"/>
    </row>
    <row r="2" spans="1:7" ht="21.75" customHeight="1">
      <c r="A2" s="1" t="s">
        <v>1</v>
      </c>
      <c r="B2" s="2"/>
      <c r="D2" s="3"/>
    </row>
    <row r="3" spans="1:7" ht="21.75" customHeight="1">
      <c r="A3" s="5" t="s">
        <v>2</v>
      </c>
      <c r="B3" s="6"/>
      <c r="C3" s="6"/>
      <c r="D3" s="7"/>
      <c r="E3" s="8"/>
      <c r="F3" s="6"/>
      <c r="G3" s="8"/>
    </row>
    <row r="4" spans="1:7" ht="21.75" customHeight="1">
      <c r="A4" s="1"/>
      <c r="B4" s="2"/>
      <c r="D4" s="3"/>
    </row>
    <row r="5" spans="1:7" ht="21.75" customHeight="1">
      <c r="A5" s="1"/>
      <c r="B5" s="2"/>
      <c r="D5" s="3"/>
      <c r="E5" s="37" t="s">
        <v>3</v>
      </c>
      <c r="G5" s="37" t="s">
        <v>4</v>
      </c>
    </row>
    <row r="6" spans="1:7" ht="21.75" customHeight="1">
      <c r="A6" s="1"/>
      <c r="B6" s="2"/>
      <c r="D6" s="3"/>
      <c r="E6" s="22" t="s">
        <v>5</v>
      </c>
      <c r="G6" s="37" t="s">
        <v>6</v>
      </c>
    </row>
    <row r="7" spans="1:7" ht="21.75" customHeight="1">
      <c r="A7" s="9"/>
      <c r="C7" s="48"/>
      <c r="D7" s="38"/>
      <c r="E7" s="26" t="s">
        <v>7</v>
      </c>
      <c r="F7" s="39"/>
      <c r="G7" s="26" t="s">
        <v>8</v>
      </c>
    </row>
    <row r="8" spans="1:7" ht="21.75" customHeight="1">
      <c r="A8" s="9"/>
      <c r="C8" s="49" t="s">
        <v>9</v>
      </c>
      <c r="D8" s="50"/>
      <c r="E8" s="41" t="s">
        <v>10</v>
      </c>
      <c r="F8" s="42"/>
      <c r="G8" s="41" t="s">
        <v>10</v>
      </c>
    </row>
    <row r="9" spans="1:7" ht="21.75" customHeight="1">
      <c r="A9" s="23" t="s">
        <v>11</v>
      </c>
      <c r="C9" s="51"/>
      <c r="D9" s="39"/>
      <c r="E9" s="24"/>
      <c r="F9" s="39"/>
      <c r="G9" s="24"/>
    </row>
    <row r="10" spans="1:7" ht="8.25" customHeight="1">
      <c r="A10" s="23"/>
      <c r="C10" s="51"/>
      <c r="D10" s="39"/>
      <c r="E10" s="24"/>
      <c r="F10" s="39"/>
      <c r="G10" s="24"/>
    </row>
    <row r="11" spans="1:7" ht="21.75" customHeight="1">
      <c r="A11" s="23" t="s">
        <v>12</v>
      </c>
      <c r="C11" s="51"/>
      <c r="D11" s="39"/>
      <c r="E11" s="24"/>
      <c r="F11" s="50"/>
      <c r="G11" s="24"/>
    </row>
    <row r="12" spans="1:7" ht="8.25" customHeight="1">
      <c r="A12" s="23"/>
      <c r="C12" s="51"/>
      <c r="D12" s="39"/>
      <c r="E12" s="24"/>
      <c r="F12" s="39"/>
      <c r="G12" s="24"/>
    </row>
    <row r="13" spans="1:7" ht="21.75" customHeight="1">
      <c r="A13" s="9" t="s">
        <v>13</v>
      </c>
      <c r="C13" s="51">
        <v>6</v>
      </c>
      <c r="D13" s="51"/>
      <c r="E13" s="24">
        <v>40969680</v>
      </c>
      <c r="F13" s="52"/>
      <c r="G13" s="53">
        <v>58308987</v>
      </c>
    </row>
    <row r="14" spans="1:7" ht="21.75" customHeight="1">
      <c r="A14" s="9" t="s">
        <v>14</v>
      </c>
      <c r="C14" s="51"/>
      <c r="D14" s="51"/>
      <c r="E14" s="24">
        <v>2038</v>
      </c>
      <c r="F14" s="52"/>
      <c r="G14" s="53">
        <v>2031</v>
      </c>
    </row>
    <row r="15" spans="1:7" ht="21.75" customHeight="1">
      <c r="A15" s="9" t="s">
        <v>15</v>
      </c>
      <c r="C15" s="51">
        <v>7</v>
      </c>
      <c r="D15" s="51"/>
      <c r="E15" s="24">
        <v>305755632</v>
      </c>
      <c r="F15" s="52"/>
      <c r="G15" s="53">
        <v>328340784</v>
      </c>
    </row>
    <row r="16" spans="1:7" ht="21.75" customHeight="1">
      <c r="A16" s="9" t="s">
        <v>16</v>
      </c>
      <c r="C16" s="51">
        <v>8</v>
      </c>
      <c r="D16" s="51"/>
      <c r="E16" s="55">
        <v>93487165</v>
      </c>
      <c r="F16" s="52"/>
      <c r="G16" s="55">
        <v>78057478</v>
      </c>
    </row>
    <row r="17" spans="1:7" ht="8.25" customHeight="1">
      <c r="A17" s="9"/>
      <c r="C17" s="51"/>
      <c r="D17" s="51"/>
      <c r="F17" s="39"/>
    </row>
    <row r="18" spans="1:7" ht="21.75" customHeight="1">
      <c r="A18" s="23" t="s">
        <v>17</v>
      </c>
      <c r="C18" s="51"/>
      <c r="D18" s="39"/>
      <c r="E18" s="47">
        <f>SUM(E13:E17)</f>
        <v>440214515</v>
      </c>
      <c r="F18" s="39"/>
      <c r="G18" s="47">
        <f>SUM(G13:G17)</f>
        <v>464709280</v>
      </c>
    </row>
    <row r="19" spans="1:7" ht="21.75" customHeight="1">
      <c r="A19" s="9"/>
      <c r="C19" s="51"/>
      <c r="D19" s="39"/>
      <c r="E19" s="24"/>
      <c r="F19" s="39"/>
      <c r="G19" s="24"/>
    </row>
    <row r="20" spans="1:7" ht="21.75" customHeight="1">
      <c r="A20" s="23" t="s">
        <v>18</v>
      </c>
      <c r="C20" s="51"/>
      <c r="D20" s="39"/>
      <c r="E20" s="24"/>
      <c r="F20" s="39"/>
      <c r="G20" s="24"/>
    </row>
    <row r="21" spans="1:7" ht="8.25" customHeight="1">
      <c r="A21" s="23"/>
      <c r="C21" s="51"/>
      <c r="D21" s="39"/>
      <c r="E21" s="24"/>
      <c r="F21" s="39"/>
      <c r="G21" s="24"/>
    </row>
    <row r="22" spans="1:7" ht="21.75" customHeight="1">
      <c r="A22" s="9" t="s">
        <v>19</v>
      </c>
      <c r="C22" s="51"/>
      <c r="D22" s="39"/>
      <c r="E22" s="24">
        <v>7876811</v>
      </c>
      <c r="F22" s="39"/>
      <c r="G22" s="54">
        <v>8474996</v>
      </c>
    </row>
    <row r="23" spans="1:7" ht="21.75" customHeight="1">
      <c r="A23" s="9" t="s">
        <v>20</v>
      </c>
      <c r="C23" s="51">
        <v>9</v>
      </c>
      <c r="D23" s="51"/>
      <c r="E23" s="54">
        <v>911414757</v>
      </c>
      <c r="F23" s="52"/>
      <c r="G23" s="54">
        <v>769097525</v>
      </c>
    </row>
    <row r="24" spans="1:7" ht="21.75" customHeight="1">
      <c r="A24" s="9" t="s">
        <v>21</v>
      </c>
      <c r="C24" s="51"/>
      <c r="D24" s="51"/>
      <c r="E24" s="54">
        <v>4658469</v>
      </c>
      <c r="F24" s="52"/>
      <c r="G24" s="54">
        <v>4602600</v>
      </c>
    </row>
    <row r="25" spans="1:7" ht="21.75" customHeight="1">
      <c r="A25" s="9" t="s">
        <v>22</v>
      </c>
      <c r="C25" s="51"/>
      <c r="D25" s="51"/>
      <c r="E25" s="54">
        <v>8007229</v>
      </c>
      <c r="F25" s="52"/>
      <c r="G25" s="54">
        <v>8331400</v>
      </c>
    </row>
    <row r="26" spans="1:7" ht="21.75" customHeight="1">
      <c r="A26" s="9" t="s">
        <v>23</v>
      </c>
      <c r="C26" s="51"/>
      <c r="D26" s="51"/>
      <c r="E26" s="55">
        <v>1964700</v>
      </c>
      <c r="F26" s="52"/>
      <c r="G26" s="55">
        <v>1964700</v>
      </c>
    </row>
    <row r="27" spans="1:7" ht="8.25" customHeight="1">
      <c r="A27" s="9"/>
      <c r="C27" s="51"/>
      <c r="D27" s="51"/>
      <c r="E27" s="24"/>
      <c r="F27" s="39"/>
      <c r="G27" s="24"/>
    </row>
    <row r="28" spans="1:7" ht="21.75" customHeight="1">
      <c r="A28" s="23" t="s">
        <v>24</v>
      </c>
      <c r="C28" s="51"/>
      <c r="D28" s="39"/>
      <c r="E28" s="47">
        <f>SUM(E22:E27)</f>
        <v>933921966</v>
      </c>
      <c r="F28" s="39"/>
      <c r="G28" s="47">
        <f>SUM(G22:G27)</f>
        <v>792471221</v>
      </c>
    </row>
    <row r="29" spans="1:7" ht="8.25" customHeight="1">
      <c r="A29" s="9"/>
      <c r="C29" s="51"/>
      <c r="D29" s="39"/>
      <c r="E29" s="24"/>
      <c r="F29" s="39"/>
      <c r="G29" s="24"/>
    </row>
    <row r="30" spans="1:7" ht="21.75" customHeight="1" thickBot="1">
      <c r="A30" s="23" t="s">
        <v>25</v>
      </c>
      <c r="C30" s="51"/>
      <c r="D30" s="39"/>
      <c r="E30" s="56">
        <f>+E18+E28</f>
        <v>1374136481</v>
      </c>
      <c r="F30" s="39"/>
      <c r="G30" s="56">
        <f>+G18+G28</f>
        <v>1257180501</v>
      </c>
    </row>
    <row r="31" spans="1:7" ht="21.75" customHeight="1" thickTop="1">
      <c r="A31" s="9"/>
    </row>
    <row r="32" spans="1:7" ht="21.75" customHeight="1">
      <c r="A32" s="9"/>
    </row>
    <row r="33" spans="1:7" ht="21.75" customHeight="1">
      <c r="A33" s="9"/>
    </row>
    <row r="34" spans="1:7" ht="21.75" customHeight="1">
      <c r="A34" s="9"/>
    </row>
    <row r="35" spans="1:7" ht="21.75" customHeight="1">
      <c r="A35" s="9"/>
    </row>
    <row r="36" spans="1:7" ht="21.75" customHeight="1">
      <c r="A36" s="9"/>
    </row>
    <row r="37" spans="1:7" ht="21.75" customHeight="1">
      <c r="A37" s="9"/>
    </row>
    <row r="38" spans="1:7" ht="17.25" customHeight="1">
      <c r="A38" s="9"/>
    </row>
    <row r="39" spans="1:7" ht="21.75" customHeight="1">
      <c r="A39" s="9" t="s">
        <v>26</v>
      </c>
      <c r="B39" s="9"/>
      <c r="C39" s="11"/>
      <c r="D39" s="9"/>
      <c r="E39" s="9"/>
      <c r="F39" s="9"/>
      <c r="G39" s="9"/>
    </row>
    <row r="40" spans="1:7" ht="21.75" customHeight="1">
      <c r="A40" s="9"/>
      <c r="B40" s="9"/>
      <c r="C40" s="11"/>
      <c r="D40" s="9"/>
      <c r="E40" s="9"/>
      <c r="F40" s="9"/>
      <c r="G40" s="9"/>
    </row>
    <row r="41" spans="1:7" ht="21.75" customHeight="1">
      <c r="A41" s="9"/>
      <c r="B41" s="9"/>
      <c r="C41" s="11"/>
      <c r="D41" s="9"/>
      <c r="E41" s="9"/>
      <c r="F41" s="9"/>
      <c r="G41" s="9"/>
    </row>
    <row r="42" spans="1:7" ht="6.75" customHeight="1">
      <c r="A42" s="9"/>
      <c r="B42" s="9"/>
      <c r="C42" s="11"/>
      <c r="D42" s="9"/>
      <c r="E42" s="9"/>
      <c r="F42" s="9"/>
      <c r="G42" s="9"/>
    </row>
    <row r="43" spans="1:7" ht="21.95" customHeight="1">
      <c r="A43" s="12" t="s">
        <v>131</v>
      </c>
      <c r="B43" s="13"/>
      <c r="C43" s="6"/>
      <c r="D43" s="6"/>
      <c r="E43" s="8"/>
      <c r="F43" s="6"/>
      <c r="G43" s="8"/>
    </row>
    <row r="44" spans="1:7" ht="21" customHeight="1">
      <c r="A44" s="1" t="s">
        <v>0</v>
      </c>
      <c r="B44" s="2"/>
      <c r="D44" s="3"/>
    </row>
    <row r="45" spans="1:7" ht="21" customHeight="1">
      <c r="A45" s="1" t="s">
        <v>1</v>
      </c>
      <c r="B45" s="2"/>
      <c r="D45" s="3"/>
    </row>
    <row r="46" spans="1:7" ht="21" customHeight="1">
      <c r="A46" s="5" t="str">
        <f>A3</f>
        <v>ณ วันที่ 30 มิถุนายน พ.ศ. 2568</v>
      </c>
      <c r="B46" s="6"/>
      <c r="C46" s="6"/>
      <c r="D46" s="7"/>
      <c r="E46" s="8"/>
      <c r="F46" s="6"/>
      <c r="G46" s="8"/>
    </row>
    <row r="47" spans="1:7" ht="9.75" customHeight="1">
      <c r="A47" s="1"/>
      <c r="B47" s="2"/>
      <c r="D47" s="3"/>
    </row>
    <row r="48" spans="1:7" ht="20.100000000000001" customHeight="1">
      <c r="A48" s="1"/>
      <c r="B48" s="2"/>
      <c r="D48" s="3"/>
      <c r="E48" s="37" t="s">
        <v>3</v>
      </c>
      <c r="G48" s="37" t="s">
        <v>4</v>
      </c>
    </row>
    <row r="49" spans="1:7" ht="20.100000000000001" customHeight="1">
      <c r="A49" s="1"/>
      <c r="B49" s="2"/>
      <c r="C49" s="11"/>
      <c r="D49" s="25"/>
      <c r="E49" s="22" t="s">
        <v>5</v>
      </c>
      <c r="G49" s="37" t="s">
        <v>6</v>
      </c>
    </row>
    <row r="50" spans="1:7" s="18" customFormat="1" ht="20.100000000000001" customHeight="1">
      <c r="A50" s="57"/>
      <c r="B50" s="58"/>
      <c r="C50" s="59"/>
      <c r="D50" s="60"/>
      <c r="E50" s="26" t="s">
        <v>7</v>
      </c>
      <c r="F50" s="39"/>
      <c r="G50" s="26" t="s">
        <v>8</v>
      </c>
    </row>
    <row r="51" spans="1:7" s="18" customFormat="1" ht="20.100000000000001" customHeight="1">
      <c r="A51" s="57"/>
      <c r="C51" s="61" t="s">
        <v>9</v>
      </c>
      <c r="D51" s="60"/>
      <c r="E51" s="62" t="s">
        <v>10</v>
      </c>
      <c r="F51" s="63"/>
      <c r="G51" s="62" t="s">
        <v>10</v>
      </c>
    </row>
    <row r="52" spans="1:7" s="18" customFormat="1" ht="20.100000000000001" customHeight="1">
      <c r="A52" s="60" t="s">
        <v>27</v>
      </c>
      <c r="B52" s="16"/>
      <c r="C52" s="64"/>
      <c r="D52" s="65"/>
      <c r="E52" s="66"/>
      <c r="F52" s="65"/>
      <c r="G52" s="66"/>
    </row>
    <row r="53" spans="1:7" s="18" customFormat="1" ht="3" customHeight="1">
      <c r="A53" s="60"/>
      <c r="B53" s="16"/>
      <c r="C53" s="64"/>
      <c r="D53" s="65"/>
      <c r="E53" s="66"/>
      <c r="F53" s="65"/>
      <c r="G53" s="66"/>
    </row>
    <row r="54" spans="1:7" s="18" customFormat="1" ht="20.100000000000001" customHeight="1">
      <c r="A54" s="60" t="s">
        <v>28</v>
      </c>
      <c r="B54" s="16"/>
      <c r="C54" s="64"/>
      <c r="D54" s="65"/>
      <c r="E54" s="66"/>
      <c r="F54" s="65"/>
      <c r="G54" s="66"/>
    </row>
    <row r="55" spans="1:7" s="18" customFormat="1" ht="3" customHeight="1">
      <c r="A55" s="60"/>
      <c r="B55" s="16"/>
      <c r="C55" s="64"/>
      <c r="D55" s="65"/>
      <c r="E55" s="66"/>
      <c r="F55" s="65"/>
      <c r="G55" s="66"/>
    </row>
    <row r="56" spans="1:7" s="18" customFormat="1" ht="20.100000000000001" customHeight="1">
      <c r="A56" s="57" t="s">
        <v>29</v>
      </c>
      <c r="B56" s="57"/>
      <c r="C56" s="28">
        <v>10.1</v>
      </c>
      <c r="D56" s="28"/>
      <c r="E56" s="4">
        <v>245660808</v>
      </c>
      <c r="F56" s="52"/>
      <c r="G56" s="67">
        <v>170000000</v>
      </c>
    </row>
    <row r="57" spans="1:7" s="18" customFormat="1" ht="20.100000000000001" customHeight="1">
      <c r="A57" s="57" t="s">
        <v>30</v>
      </c>
      <c r="B57" s="57"/>
      <c r="C57" s="64"/>
      <c r="D57" s="64"/>
      <c r="E57" s="4">
        <v>222959253</v>
      </c>
      <c r="F57" s="52"/>
      <c r="G57" s="67">
        <v>209872059</v>
      </c>
    </row>
    <row r="58" spans="1:7" s="18" customFormat="1" ht="20.100000000000001" customHeight="1">
      <c r="A58" s="57" t="s">
        <v>31</v>
      </c>
      <c r="B58" s="57"/>
      <c r="C58" s="64"/>
      <c r="D58" s="64"/>
      <c r="E58" s="4">
        <v>34140804</v>
      </c>
      <c r="F58" s="52"/>
      <c r="G58" s="67">
        <v>35272379</v>
      </c>
    </row>
    <row r="59" spans="1:7" s="18" customFormat="1" ht="20.100000000000001" customHeight="1">
      <c r="A59" s="57" t="s">
        <v>32</v>
      </c>
      <c r="B59" s="16"/>
      <c r="C59" s="64"/>
      <c r="D59" s="64"/>
      <c r="E59" s="68"/>
      <c r="F59" s="65"/>
      <c r="G59" s="68"/>
    </row>
    <row r="60" spans="1:7" s="18" customFormat="1" ht="20.100000000000001" customHeight="1">
      <c r="A60" s="57"/>
      <c r="B60" s="69" t="s">
        <v>33</v>
      </c>
      <c r="C60" s="28">
        <v>10.199999999999999</v>
      </c>
      <c r="D60" s="28"/>
      <c r="E60" s="4">
        <v>57434993</v>
      </c>
      <c r="F60" s="52"/>
      <c r="G60" s="67">
        <v>63826281</v>
      </c>
    </row>
    <row r="61" spans="1:7" s="18" customFormat="1" ht="20.100000000000001" customHeight="1">
      <c r="A61" s="57"/>
      <c r="B61" s="69" t="s">
        <v>34</v>
      </c>
      <c r="C61" s="70"/>
      <c r="D61" s="70"/>
      <c r="E61" s="4">
        <v>209587</v>
      </c>
      <c r="F61" s="52"/>
      <c r="G61" s="67">
        <v>255097</v>
      </c>
    </row>
    <row r="62" spans="1:7" s="18" customFormat="1" ht="20.100000000000001" customHeight="1">
      <c r="A62" s="71" t="s">
        <v>35</v>
      </c>
      <c r="B62" s="72"/>
      <c r="C62" s="64"/>
      <c r="D62" s="64"/>
      <c r="E62" s="4">
        <v>19534019</v>
      </c>
      <c r="F62" s="52"/>
      <c r="G62" s="73">
        <v>12638720</v>
      </c>
    </row>
    <row r="63" spans="1:7" s="18" customFormat="1" ht="20.100000000000001" customHeight="1">
      <c r="A63" s="57" t="s">
        <v>36</v>
      </c>
      <c r="B63" s="57"/>
      <c r="C63" s="64"/>
      <c r="D63" s="64"/>
      <c r="E63" s="21">
        <v>3612910</v>
      </c>
      <c r="F63" s="52"/>
      <c r="G63" s="74">
        <v>3468520</v>
      </c>
    </row>
    <row r="64" spans="1:7" s="18" customFormat="1" ht="3" customHeight="1">
      <c r="A64" s="60"/>
      <c r="B64" s="16"/>
      <c r="C64" s="64"/>
      <c r="D64" s="65"/>
      <c r="E64" s="17"/>
      <c r="F64" s="65"/>
      <c r="G64" s="17"/>
    </row>
    <row r="65" spans="1:7" s="18" customFormat="1" ht="20.100000000000001" customHeight="1">
      <c r="A65" s="60" t="s">
        <v>37</v>
      </c>
      <c r="B65" s="16"/>
      <c r="C65" s="64"/>
      <c r="D65" s="65"/>
      <c r="E65" s="75">
        <f>SUM(E56:E63)</f>
        <v>583552374</v>
      </c>
      <c r="G65" s="75">
        <f>SUM(G56:G63)</f>
        <v>495333056</v>
      </c>
    </row>
    <row r="66" spans="1:7" s="18" customFormat="1" ht="8.1" customHeight="1">
      <c r="A66" s="57"/>
      <c r="B66" s="16"/>
      <c r="C66" s="64"/>
      <c r="D66" s="65"/>
      <c r="E66" s="17"/>
      <c r="G66" s="17"/>
    </row>
    <row r="67" spans="1:7" s="18" customFormat="1" ht="20.100000000000001" customHeight="1">
      <c r="A67" s="60" t="s">
        <v>38</v>
      </c>
      <c r="B67" s="16"/>
      <c r="C67" s="64"/>
      <c r="D67" s="65"/>
      <c r="E67" s="17"/>
      <c r="G67" s="17"/>
    </row>
    <row r="68" spans="1:7" s="18" customFormat="1" ht="3" customHeight="1">
      <c r="A68" s="60"/>
      <c r="B68" s="16"/>
      <c r="C68" s="64"/>
      <c r="D68" s="65"/>
      <c r="E68" s="66"/>
      <c r="F68" s="65"/>
      <c r="G68" s="66"/>
    </row>
    <row r="69" spans="1:7" s="18" customFormat="1" ht="20.100000000000001" customHeight="1">
      <c r="A69" s="57" t="s">
        <v>39</v>
      </c>
      <c r="B69" s="16"/>
      <c r="C69" s="28">
        <v>10.199999999999999</v>
      </c>
      <c r="D69" s="28"/>
      <c r="E69" s="4">
        <v>74394344</v>
      </c>
      <c r="F69" s="52"/>
      <c r="G69" s="67">
        <v>45027932</v>
      </c>
    </row>
    <row r="70" spans="1:7" s="18" customFormat="1" ht="20.100000000000001" customHeight="1">
      <c r="A70" s="57" t="s">
        <v>40</v>
      </c>
      <c r="B70" s="16"/>
      <c r="C70" s="28"/>
      <c r="D70" s="28"/>
      <c r="E70" s="4">
        <v>135647</v>
      </c>
      <c r="F70" s="52"/>
      <c r="G70" s="67">
        <v>235338</v>
      </c>
    </row>
    <row r="71" spans="1:7" s="18" customFormat="1" ht="20.100000000000001" customHeight="1">
      <c r="A71" s="57" t="s">
        <v>41</v>
      </c>
      <c r="B71" s="15"/>
      <c r="C71" s="64">
        <v>11</v>
      </c>
      <c r="D71" s="64"/>
      <c r="E71" s="21">
        <v>28671952</v>
      </c>
      <c r="F71" s="52"/>
      <c r="G71" s="74">
        <v>27583142</v>
      </c>
    </row>
    <row r="72" spans="1:7" s="18" customFormat="1" ht="3" customHeight="1">
      <c r="A72" s="60"/>
      <c r="B72" s="16"/>
      <c r="C72" s="64"/>
      <c r="D72" s="65"/>
      <c r="E72" s="66"/>
      <c r="F72" s="65"/>
      <c r="G72" s="66"/>
    </row>
    <row r="73" spans="1:7" s="18" customFormat="1" ht="20.100000000000001" customHeight="1">
      <c r="A73" s="60" t="s">
        <v>42</v>
      </c>
      <c r="B73" s="16"/>
      <c r="C73" s="64"/>
      <c r="D73" s="65"/>
      <c r="E73" s="75">
        <f>SUM(E69:E72)</f>
        <v>103201943</v>
      </c>
      <c r="G73" s="75">
        <f>SUM(G69:G72)</f>
        <v>72846412</v>
      </c>
    </row>
    <row r="74" spans="1:7" s="18" customFormat="1" ht="3" customHeight="1">
      <c r="A74" s="60"/>
      <c r="B74" s="16"/>
      <c r="C74" s="64"/>
      <c r="D74" s="65"/>
      <c r="E74" s="66"/>
      <c r="F74" s="65"/>
      <c r="G74" s="66"/>
    </row>
    <row r="75" spans="1:7" s="18" customFormat="1" ht="20.100000000000001" customHeight="1">
      <c r="A75" s="60" t="s">
        <v>43</v>
      </c>
      <c r="B75" s="16"/>
      <c r="C75" s="64"/>
      <c r="D75" s="65"/>
      <c r="E75" s="75">
        <f>+E65+E73</f>
        <v>686754317</v>
      </c>
      <c r="G75" s="75">
        <f>SUM(G65+G73)</f>
        <v>568179468</v>
      </c>
    </row>
    <row r="76" spans="1:7" s="18" customFormat="1" ht="8.1" customHeight="1">
      <c r="A76" s="60"/>
      <c r="B76" s="16"/>
      <c r="C76" s="64"/>
      <c r="D76" s="65"/>
      <c r="E76" s="17"/>
      <c r="G76" s="17"/>
    </row>
    <row r="77" spans="1:7" s="18" customFormat="1" ht="20.100000000000001" customHeight="1">
      <c r="A77" s="131" t="s">
        <v>44</v>
      </c>
      <c r="B77" s="131"/>
      <c r="C77" s="15"/>
      <c r="D77" s="16"/>
      <c r="E77" s="66"/>
      <c r="F77" s="16"/>
      <c r="G77" s="66"/>
    </row>
    <row r="78" spans="1:7" s="18" customFormat="1" ht="3" customHeight="1">
      <c r="A78" s="14"/>
      <c r="B78" s="14"/>
      <c r="C78" s="15"/>
      <c r="D78" s="16"/>
      <c r="E78" s="66"/>
      <c r="F78" s="16"/>
      <c r="G78" s="66"/>
    </row>
    <row r="79" spans="1:7" s="18" customFormat="1" ht="20.100000000000001" customHeight="1">
      <c r="A79" s="132" t="s">
        <v>45</v>
      </c>
      <c r="B79" s="132"/>
      <c r="C79" s="15"/>
      <c r="D79" s="15"/>
      <c r="E79" s="66"/>
      <c r="G79" s="66"/>
    </row>
    <row r="80" spans="1:7" s="18" customFormat="1" ht="20.100000000000001" customHeight="1">
      <c r="A80" s="76"/>
      <c r="B80" s="72" t="s">
        <v>46</v>
      </c>
      <c r="C80" s="15"/>
      <c r="D80" s="16"/>
      <c r="E80" s="66"/>
      <c r="G80" s="66"/>
    </row>
    <row r="81" spans="1:7" s="18" customFormat="1" ht="20.100000000000001" customHeight="1" thickBot="1">
      <c r="A81" s="76"/>
      <c r="B81" s="72" t="s">
        <v>47</v>
      </c>
      <c r="E81" s="77">
        <v>115998900</v>
      </c>
      <c r="G81" s="77">
        <v>115998900</v>
      </c>
    </row>
    <row r="82" spans="1:7" s="18" customFormat="1" ht="3" customHeight="1" thickTop="1">
      <c r="A82" s="72"/>
      <c r="B82" s="72"/>
      <c r="C82" s="15"/>
      <c r="D82" s="15"/>
      <c r="E82" s="17"/>
      <c r="G82" s="17"/>
    </row>
    <row r="83" spans="1:7" s="18" customFormat="1" ht="20.100000000000001" customHeight="1">
      <c r="A83" s="76"/>
      <c r="B83" s="72" t="s">
        <v>48</v>
      </c>
      <c r="C83" s="15"/>
      <c r="D83" s="15"/>
      <c r="E83" s="66"/>
      <c r="G83" s="66"/>
    </row>
    <row r="84" spans="1:7" s="18" customFormat="1" ht="20.100000000000001" customHeight="1">
      <c r="A84" s="76"/>
      <c r="B84" s="72" t="s">
        <v>47</v>
      </c>
      <c r="E84" s="68">
        <v>115998900</v>
      </c>
      <c r="G84" s="66">
        <v>115998900</v>
      </c>
    </row>
    <row r="85" spans="1:7" s="18" customFormat="1" ht="20.100000000000001" customHeight="1">
      <c r="A85" s="78" t="s">
        <v>49</v>
      </c>
      <c r="B85" s="72"/>
      <c r="E85" s="68">
        <v>379967680</v>
      </c>
      <c r="G85" s="68">
        <v>379967680</v>
      </c>
    </row>
    <row r="86" spans="1:7" s="18" customFormat="1" ht="20.100000000000001" customHeight="1">
      <c r="A86" s="78" t="s">
        <v>50</v>
      </c>
      <c r="B86" s="72"/>
      <c r="E86" s="68"/>
      <c r="G86" s="68"/>
    </row>
    <row r="87" spans="1:7" s="18" customFormat="1" ht="20.100000000000001" customHeight="1">
      <c r="A87" s="76"/>
      <c r="B87" s="72" t="s">
        <v>51</v>
      </c>
      <c r="E87" s="68">
        <v>11600000</v>
      </c>
      <c r="G87" s="67">
        <v>11600000</v>
      </c>
    </row>
    <row r="88" spans="1:7" s="18" customFormat="1" ht="20.100000000000001" customHeight="1">
      <c r="A88" s="78"/>
      <c r="B88" s="78" t="s">
        <v>52</v>
      </c>
      <c r="C88" s="15"/>
      <c r="D88" s="16"/>
      <c r="E88" s="74">
        <v>179815584</v>
      </c>
      <c r="G88" s="74">
        <v>181434453</v>
      </c>
    </row>
    <row r="89" spans="1:7" s="18" customFormat="1" ht="3" customHeight="1">
      <c r="A89" s="72"/>
      <c r="B89" s="72"/>
      <c r="C89" s="15"/>
      <c r="D89" s="16"/>
      <c r="E89" s="79"/>
      <c r="G89" s="79"/>
    </row>
    <row r="90" spans="1:7" s="18" customFormat="1" ht="20.100000000000001" customHeight="1">
      <c r="A90" s="131" t="s">
        <v>53</v>
      </c>
      <c r="B90" s="131"/>
      <c r="C90" s="15"/>
      <c r="D90" s="16"/>
      <c r="E90" s="80">
        <f>SUM(E84:E88)</f>
        <v>687382164</v>
      </c>
      <c r="G90" s="80">
        <f>SUM(G84:G88)</f>
        <v>689001033</v>
      </c>
    </row>
    <row r="91" spans="1:7" s="18" customFormat="1" ht="3" customHeight="1">
      <c r="A91" s="132"/>
      <c r="B91" s="132"/>
      <c r="C91" s="15"/>
      <c r="D91" s="16"/>
      <c r="E91" s="79"/>
      <c r="G91" s="79"/>
    </row>
    <row r="92" spans="1:7" s="18" customFormat="1" ht="20.100000000000001" customHeight="1" thickBot="1">
      <c r="A92" s="131" t="s">
        <v>54</v>
      </c>
      <c r="B92" s="131"/>
      <c r="C92" s="15"/>
      <c r="D92" s="16"/>
      <c r="E92" s="81">
        <f>+E75+E90</f>
        <v>1374136481</v>
      </c>
      <c r="G92" s="81">
        <f>+G75+G90</f>
        <v>1257180501</v>
      </c>
    </row>
    <row r="93" spans="1:7" s="18" customFormat="1" ht="18" customHeight="1" thickTop="1">
      <c r="A93" s="14"/>
      <c r="B93" s="14"/>
      <c r="C93" s="15"/>
      <c r="D93" s="16"/>
      <c r="E93" s="17"/>
      <c r="G93" s="17"/>
    </row>
    <row r="94" spans="1:7" s="18" customFormat="1" ht="15" customHeight="1">
      <c r="A94" s="14"/>
      <c r="B94" s="14"/>
      <c r="C94" s="15"/>
      <c r="D94" s="16"/>
      <c r="E94" s="17"/>
      <c r="G94" s="17"/>
    </row>
    <row r="95" spans="1:7" ht="21.95" customHeight="1">
      <c r="A95" s="19" t="str">
        <f>A43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95" s="19"/>
      <c r="C95" s="20"/>
      <c r="D95" s="20"/>
      <c r="E95" s="21"/>
      <c r="F95" s="20"/>
      <c r="G95" s="21"/>
    </row>
  </sheetData>
  <mergeCells count="5">
    <mergeCell ref="A77:B77"/>
    <mergeCell ref="A79:B79"/>
    <mergeCell ref="A90:B90"/>
    <mergeCell ref="A91:B91"/>
    <mergeCell ref="A92:B92"/>
  </mergeCells>
  <pageMargins left="0.8" right="0.75" top="0.5" bottom="0.6" header="0.49" footer="0.4"/>
  <pageSetup paperSize="9" scale="95" firstPageNumber="2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A0C28-C794-4BC0-9309-60A127E6BAF6}">
  <sheetPr codeName="Sheet2"/>
  <dimension ref="A1:G43"/>
  <sheetViews>
    <sheetView zoomScaleNormal="100" zoomScaleSheetLayoutView="100" workbookViewId="0">
      <selection activeCell="H40" sqref="H40"/>
    </sheetView>
  </sheetViews>
  <sheetFormatPr defaultColWidth="9" defaultRowHeight="21.75" customHeight="1"/>
  <cols>
    <col min="1" max="1" width="1.42578125" style="11" customWidth="1"/>
    <col min="2" max="2" width="40.28515625" style="10" customWidth="1"/>
    <col min="3" max="3" width="8.42578125" style="2" customWidth="1"/>
    <col min="4" max="4" width="1.42578125" style="2" customWidth="1"/>
    <col min="5" max="5" width="15.42578125" style="4" customWidth="1"/>
    <col min="6" max="6" width="1.42578125" style="2" customWidth="1"/>
    <col min="7" max="7" width="15.42578125" style="4" customWidth="1"/>
    <col min="8" max="16384" width="9" style="2"/>
  </cols>
  <sheetData>
    <row r="1" spans="1:7" ht="21.75" customHeight="1">
      <c r="A1" s="1" t="s">
        <v>55</v>
      </c>
      <c r="B1" s="2"/>
      <c r="C1" s="3"/>
      <c r="D1" s="3"/>
    </row>
    <row r="2" spans="1:7" ht="21.75" customHeight="1">
      <c r="A2" s="1" t="s">
        <v>56</v>
      </c>
      <c r="B2" s="2"/>
      <c r="C2" s="3"/>
      <c r="D2" s="3"/>
    </row>
    <row r="3" spans="1:7" ht="21.75" customHeight="1">
      <c r="A3" s="5" t="s">
        <v>57</v>
      </c>
      <c r="B3" s="6"/>
      <c r="C3" s="7"/>
      <c r="D3" s="7"/>
      <c r="E3" s="8"/>
      <c r="F3" s="6"/>
      <c r="G3" s="8"/>
    </row>
    <row r="4" spans="1:7" ht="21.75" customHeight="1">
      <c r="A4" s="1"/>
      <c r="B4" s="2"/>
      <c r="C4" s="3"/>
      <c r="D4" s="3"/>
    </row>
    <row r="5" spans="1:7" ht="21.75" customHeight="1">
      <c r="A5" s="1"/>
      <c r="B5" s="2"/>
      <c r="C5" s="3"/>
      <c r="D5" s="3"/>
      <c r="E5" s="37" t="s">
        <v>3</v>
      </c>
      <c r="G5" s="37" t="s">
        <v>3</v>
      </c>
    </row>
    <row r="6" spans="1:7" ht="21.75" customHeight="1">
      <c r="A6" s="1"/>
      <c r="B6" s="2"/>
      <c r="C6" s="3"/>
      <c r="D6" s="3"/>
      <c r="E6" s="22" t="s">
        <v>5</v>
      </c>
      <c r="G6" s="22" t="s">
        <v>5</v>
      </c>
    </row>
    <row r="7" spans="1:7" ht="21.75" customHeight="1">
      <c r="A7" s="9"/>
      <c r="C7" s="38"/>
      <c r="D7" s="38"/>
      <c r="E7" s="26" t="s">
        <v>7</v>
      </c>
      <c r="F7" s="39"/>
      <c r="G7" s="26" t="s">
        <v>8</v>
      </c>
    </row>
    <row r="8" spans="1:7" ht="21.75" customHeight="1">
      <c r="A8" s="9"/>
      <c r="C8" s="38"/>
      <c r="D8" s="38"/>
      <c r="E8" s="41" t="s">
        <v>10</v>
      </c>
      <c r="F8" s="42"/>
      <c r="G8" s="41" t="s">
        <v>10</v>
      </c>
    </row>
    <row r="9" spans="1:7" ht="6" customHeight="1">
      <c r="A9" s="23"/>
      <c r="B9" s="2"/>
      <c r="D9" s="38"/>
    </row>
    <row r="10" spans="1:7" ht="21.75" customHeight="1">
      <c r="A10" s="23" t="s">
        <v>58</v>
      </c>
      <c r="B10" s="2"/>
      <c r="D10" s="38"/>
    </row>
    <row r="11" spans="1:7" ht="6" customHeight="1">
      <c r="A11" s="23"/>
      <c r="B11" s="2"/>
    </row>
    <row r="12" spans="1:7" ht="21.75" customHeight="1">
      <c r="A12" s="9" t="s">
        <v>59</v>
      </c>
      <c r="B12" s="2"/>
      <c r="C12" s="43"/>
      <c r="D12" s="43"/>
      <c r="E12" s="24">
        <v>308728586</v>
      </c>
      <c r="G12" s="24">
        <v>298879576</v>
      </c>
    </row>
    <row r="13" spans="1:7" ht="21.75" customHeight="1">
      <c r="A13" s="9" t="s">
        <v>60</v>
      </c>
      <c r="B13" s="2"/>
      <c r="E13" s="27">
        <v>-208498206</v>
      </c>
      <c r="G13" s="27">
        <v>-205996909</v>
      </c>
    </row>
    <row r="14" spans="1:7" ht="8.1" customHeight="1">
      <c r="A14" s="9"/>
      <c r="B14" s="2"/>
      <c r="E14" s="24"/>
      <c r="G14" s="24"/>
    </row>
    <row r="15" spans="1:7" ht="21.75" customHeight="1">
      <c r="A15" s="23" t="s">
        <v>61</v>
      </c>
      <c r="B15" s="2"/>
      <c r="C15" s="43"/>
      <c r="D15" s="43"/>
      <c r="E15" s="27">
        <f>SUM(E12:E13)</f>
        <v>100230380</v>
      </c>
      <c r="G15" s="27">
        <f>SUM(G12:G13)</f>
        <v>92882667</v>
      </c>
    </row>
    <row r="16" spans="1:7" ht="6" customHeight="1">
      <c r="A16" s="9"/>
      <c r="B16" s="2"/>
    </row>
    <row r="17" spans="1:7" ht="21.75" customHeight="1">
      <c r="A17" s="9" t="s">
        <v>62</v>
      </c>
      <c r="B17" s="2"/>
      <c r="E17" s="24">
        <v>1100848</v>
      </c>
      <c r="G17" s="24">
        <v>1466827</v>
      </c>
    </row>
    <row r="18" spans="1:7" ht="21.75" customHeight="1">
      <c r="A18" s="9" t="s">
        <v>63</v>
      </c>
      <c r="B18" s="2"/>
      <c r="E18" s="24">
        <v>-15975356</v>
      </c>
      <c r="G18" s="24">
        <v>-17796018</v>
      </c>
    </row>
    <row r="19" spans="1:7" ht="21.75" customHeight="1">
      <c r="A19" s="9" t="s">
        <v>64</v>
      </c>
      <c r="B19" s="2"/>
      <c r="E19" s="4">
        <v>-22084886</v>
      </c>
      <c r="G19" s="4">
        <v>-19070205</v>
      </c>
    </row>
    <row r="20" spans="1:7" ht="21.75" customHeight="1">
      <c r="A20" s="9" t="s">
        <v>65</v>
      </c>
      <c r="B20" s="2"/>
      <c r="E20" s="24">
        <v>-131286</v>
      </c>
      <c r="G20" s="24">
        <v>-31638</v>
      </c>
    </row>
    <row r="21" spans="1:7" ht="21.75" customHeight="1">
      <c r="A21" s="9" t="s">
        <v>66</v>
      </c>
      <c r="B21" s="2"/>
      <c r="E21" s="27">
        <v>-2116684</v>
      </c>
      <c r="G21" s="27">
        <v>-1860482</v>
      </c>
    </row>
    <row r="22" spans="1:7" ht="6" customHeight="1">
      <c r="A22" s="9"/>
      <c r="B22" s="2"/>
    </row>
    <row r="23" spans="1:7" ht="21.75" customHeight="1">
      <c r="A23" s="23" t="s">
        <v>67</v>
      </c>
      <c r="B23" s="23"/>
      <c r="E23" s="4">
        <f>SUM(E15:E22)</f>
        <v>61023016</v>
      </c>
      <c r="G23" s="4">
        <f>SUM(G15:G22)</f>
        <v>55591151</v>
      </c>
    </row>
    <row r="24" spans="1:7" ht="21.75" customHeight="1">
      <c r="A24" s="9" t="s">
        <v>68</v>
      </c>
      <c r="B24" s="2"/>
      <c r="E24" s="47">
        <v>-12370888</v>
      </c>
      <c r="G24" s="47">
        <v>-5524422</v>
      </c>
    </row>
    <row r="25" spans="1:7" ht="6" customHeight="1">
      <c r="A25" s="9"/>
      <c r="B25" s="2"/>
    </row>
    <row r="26" spans="1:7" ht="21.75" customHeight="1">
      <c r="A26" s="23" t="s">
        <v>69</v>
      </c>
      <c r="B26" s="2"/>
      <c r="E26" s="21">
        <f>SUM(E23:E24)</f>
        <v>48652128</v>
      </c>
      <c r="G26" s="21">
        <f>SUM(G23:G24)</f>
        <v>50066729</v>
      </c>
    </row>
    <row r="27" spans="1:7" ht="21.75" customHeight="1">
      <c r="A27" s="23"/>
      <c r="B27" s="2"/>
    </row>
    <row r="28" spans="1:7" ht="21.75" customHeight="1">
      <c r="A28" s="23" t="s">
        <v>70</v>
      </c>
      <c r="B28" s="2"/>
      <c r="E28" s="21">
        <v>0</v>
      </c>
      <c r="G28" s="21">
        <v>0</v>
      </c>
    </row>
    <row r="29" spans="1:7" ht="6" customHeight="1">
      <c r="A29" s="23"/>
      <c r="B29" s="2"/>
    </row>
    <row r="30" spans="1:7" ht="21.75" customHeight="1" thickBot="1">
      <c r="A30" s="23" t="s">
        <v>71</v>
      </c>
      <c r="B30" s="2"/>
      <c r="E30" s="44">
        <f>SUM(E26:E28)</f>
        <v>48652128</v>
      </c>
      <c r="G30" s="44">
        <f>SUM(G26:G28)</f>
        <v>50066729</v>
      </c>
    </row>
    <row r="31" spans="1:7" ht="21.75" customHeight="1" thickTop="1">
      <c r="A31" s="9"/>
      <c r="B31" s="2"/>
    </row>
    <row r="32" spans="1:7" ht="21.75" customHeight="1">
      <c r="A32" s="23" t="s">
        <v>72</v>
      </c>
      <c r="B32" s="2"/>
    </row>
    <row r="33" spans="1:7" ht="6" customHeight="1">
      <c r="A33" s="23"/>
      <c r="B33" s="2"/>
    </row>
    <row r="34" spans="1:7" ht="21.75" customHeight="1" thickBot="1">
      <c r="A34" s="3" t="s">
        <v>73</v>
      </c>
      <c r="B34" s="2"/>
      <c r="E34" s="45">
        <f>E26/231997800</f>
        <v>0.20970943689983268</v>
      </c>
      <c r="G34" s="45">
        <f>G26/231997800</f>
        <v>0.21580691282417333</v>
      </c>
    </row>
    <row r="35" spans="1:7" ht="21.75" customHeight="1" thickTop="1">
      <c r="A35" s="3"/>
      <c r="B35" s="2"/>
      <c r="E35" s="46"/>
      <c r="G35" s="46"/>
    </row>
    <row r="36" spans="1:7" ht="21.75" customHeight="1">
      <c r="A36" s="3"/>
      <c r="B36" s="2"/>
      <c r="E36" s="46"/>
      <c r="G36" s="46"/>
    </row>
    <row r="37" spans="1:7" ht="21.75" customHeight="1">
      <c r="A37" s="3"/>
      <c r="B37" s="2"/>
      <c r="E37" s="46"/>
      <c r="G37" s="46"/>
    </row>
    <row r="38" spans="1:7" ht="21.75" customHeight="1">
      <c r="A38" s="3"/>
      <c r="B38" s="2"/>
      <c r="E38" s="46"/>
      <c r="G38" s="46"/>
    </row>
    <row r="39" spans="1:7" ht="21.75" customHeight="1">
      <c r="A39" s="3"/>
      <c r="B39" s="2"/>
      <c r="E39" s="46"/>
      <c r="G39" s="46"/>
    </row>
    <row r="40" spans="1:7" ht="21.75" customHeight="1">
      <c r="A40" s="3"/>
      <c r="B40" s="2"/>
      <c r="E40" s="46"/>
      <c r="G40" s="46"/>
    </row>
    <row r="41" spans="1:7" ht="20.25" customHeight="1">
      <c r="A41" s="3"/>
      <c r="B41" s="2"/>
      <c r="E41" s="46"/>
      <c r="G41" s="46"/>
    </row>
    <row r="42" spans="1:7" ht="5.25" customHeight="1">
      <c r="A42" s="3"/>
      <c r="B42" s="2"/>
    </row>
    <row r="43" spans="1:7" ht="21.95" customHeight="1">
      <c r="A43" s="12" t="s">
        <v>131</v>
      </c>
      <c r="B43" s="6"/>
      <c r="C43" s="6"/>
      <c r="D43" s="6"/>
      <c r="E43" s="8"/>
      <c r="F43" s="6"/>
      <c r="G43" s="8"/>
    </row>
  </sheetData>
  <pageMargins left="1" right="0.75" top="0.5" bottom="0.6" header="0.49" footer="0.4"/>
  <pageSetup paperSize="9" firstPageNumber="4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F0BBD-AE9D-423E-A65F-EDCB9B488835}">
  <sheetPr codeName="Sheet3"/>
  <dimension ref="A1:G43"/>
  <sheetViews>
    <sheetView zoomScaleNormal="100" zoomScaleSheetLayoutView="100" workbookViewId="0">
      <selection activeCell="E30" sqref="E30"/>
    </sheetView>
  </sheetViews>
  <sheetFormatPr defaultColWidth="9" defaultRowHeight="21.75" customHeight="1"/>
  <cols>
    <col min="1" max="1" width="1.42578125" style="11" customWidth="1"/>
    <col min="2" max="2" width="40.28515625" style="10" customWidth="1"/>
    <col min="3" max="3" width="8.42578125" style="2" customWidth="1"/>
    <col min="4" max="4" width="1.42578125" style="2" customWidth="1"/>
    <col min="5" max="5" width="15.42578125" style="4" customWidth="1"/>
    <col min="6" max="6" width="1.42578125" style="2" customWidth="1"/>
    <col min="7" max="7" width="15.42578125" style="4" customWidth="1"/>
    <col min="8" max="16384" width="9" style="2"/>
  </cols>
  <sheetData>
    <row r="1" spans="1:7" ht="21.75" customHeight="1">
      <c r="A1" s="1" t="s">
        <v>55</v>
      </c>
      <c r="B1" s="2"/>
      <c r="C1" s="3"/>
      <c r="D1" s="3"/>
    </row>
    <row r="2" spans="1:7" ht="21.75" customHeight="1">
      <c r="A2" s="1" t="s">
        <v>56</v>
      </c>
      <c r="B2" s="2"/>
      <c r="C2" s="3"/>
      <c r="D2" s="3"/>
    </row>
    <row r="3" spans="1:7" ht="21.75" customHeight="1">
      <c r="A3" s="5" t="s">
        <v>74</v>
      </c>
      <c r="B3" s="6"/>
      <c r="C3" s="7"/>
      <c r="D3" s="7"/>
      <c r="E3" s="8"/>
      <c r="F3" s="6"/>
      <c r="G3" s="8"/>
    </row>
    <row r="4" spans="1:7" ht="21.75" customHeight="1">
      <c r="A4" s="1"/>
      <c r="B4" s="2"/>
      <c r="C4" s="3"/>
      <c r="D4" s="3"/>
    </row>
    <row r="5" spans="1:7" ht="21.75" customHeight="1">
      <c r="A5" s="1"/>
      <c r="B5" s="2"/>
      <c r="C5" s="3"/>
      <c r="D5" s="3"/>
      <c r="E5" s="37" t="s">
        <v>3</v>
      </c>
      <c r="G5" s="37" t="s">
        <v>3</v>
      </c>
    </row>
    <row r="6" spans="1:7" ht="21.75" customHeight="1">
      <c r="A6" s="1"/>
      <c r="B6" s="2"/>
      <c r="C6" s="3"/>
      <c r="D6" s="3"/>
      <c r="E6" s="22" t="s">
        <v>5</v>
      </c>
      <c r="G6" s="22" t="s">
        <v>5</v>
      </c>
    </row>
    <row r="7" spans="1:7" ht="21.75" customHeight="1">
      <c r="A7" s="9"/>
      <c r="C7" s="38"/>
      <c r="D7" s="38"/>
      <c r="E7" s="26" t="s">
        <v>7</v>
      </c>
      <c r="F7" s="39"/>
      <c r="G7" s="26" t="s">
        <v>8</v>
      </c>
    </row>
    <row r="8" spans="1:7" ht="21.75" customHeight="1">
      <c r="A8" s="9"/>
      <c r="C8" s="40" t="s">
        <v>9</v>
      </c>
      <c r="D8" s="38"/>
      <c r="E8" s="41" t="s">
        <v>10</v>
      </c>
      <c r="F8" s="42"/>
      <c r="G8" s="41" t="s">
        <v>10</v>
      </c>
    </row>
    <row r="9" spans="1:7" ht="6" customHeight="1">
      <c r="A9" s="23"/>
      <c r="B9" s="2"/>
      <c r="D9" s="38"/>
    </row>
    <row r="10" spans="1:7" ht="21.75" customHeight="1">
      <c r="A10" s="23" t="s">
        <v>58</v>
      </c>
      <c r="B10" s="2"/>
      <c r="D10" s="38"/>
    </row>
    <row r="11" spans="1:7" ht="6" customHeight="1">
      <c r="A11" s="23"/>
      <c r="B11" s="2"/>
    </row>
    <row r="12" spans="1:7" ht="21.75" customHeight="1">
      <c r="A12" s="9" t="s">
        <v>59</v>
      </c>
      <c r="B12" s="2"/>
      <c r="C12" s="43"/>
      <c r="D12" s="43"/>
      <c r="E12" s="24">
        <v>573600578</v>
      </c>
      <c r="G12" s="24">
        <v>583376002</v>
      </c>
    </row>
    <row r="13" spans="1:7" ht="21.75" customHeight="1">
      <c r="A13" s="9" t="s">
        <v>60</v>
      </c>
      <c r="B13" s="2"/>
      <c r="E13" s="27">
        <v>-391725280</v>
      </c>
      <c r="G13" s="27">
        <v>-408590124</v>
      </c>
    </row>
    <row r="14" spans="1:7" ht="8.1" customHeight="1">
      <c r="A14" s="9"/>
      <c r="B14" s="2"/>
      <c r="E14" s="24"/>
      <c r="G14" s="24"/>
    </row>
    <row r="15" spans="1:7" ht="21.75" customHeight="1">
      <c r="A15" s="23" t="s">
        <v>61</v>
      </c>
      <c r="B15" s="2"/>
      <c r="C15" s="43"/>
      <c r="D15" s="43"/>
      <c r="E15" s="27">
        <f>SUM(E12:E13)</f>
        <v>181875298</v>
      </c>
      <c r="G15" s="27">
        <f>SUM(G12:G13)</f>
        <v>174785878</v>
      </c>
    </row>
    <row r="16" spans="1:7" ht="6" customHeight="1">
      <c r="A16" s="9"/>
      <c r="B16" s="2"/>
    </row>
    <row r="17" spans="1:7" ht="21.75" customHeight="1">
      <c r="A17" s="9" t="s">
        <v>62</v>
      </c>
      <c r="B17" s="2"/>
      <c r="E17" s="24">
        <v>2192380</v>
      </c>
      <c r="G17" s="24">
        <v>2522665</v>
      </c>
    </row>
    <row r="18" spans="1:7" ht="21.75" customHeight="1">
      <c r="A18" s="9" t="s">
        <v>63</v>
      </c>
      <c r="B18" s="2"/>
      <c r="E18" s="24">
        <v>-34842412</v>
      </c>
      <c r="G18" s="24">
        <v>-37302563</v>
      </c>
    </row>
    <row r="19" spans="1:7" ht="21.75" customHeight="1">
      <c r="A19" s="9" t="s">
        <v>64</v>
      </c>
      <c r="B19" s="2"/>
      <c r="E19" s="4">
        <v>-45051858</v>
      </c>
      <c r="G19" s="4">
        <v>-42550207</v>
      </c>
    </row>
    <row r="20" spans="1:7" ht="21.75" customHeight="1">
      <c r="A20" s="9" t="s">
        <v>65</v>
      </c>
      <c r="B20" s="2"/>
      <c r="E20" s="24">
        <v>-131807</v>
      </c>
      <c r="G20" s="24">
        <v>-31037</v>
      </c>
    </row>
    <row r="21" spans="1:7" ht="21.75" customHeight="1">
      <c r="A21" s="9" t="s">
        <v>66</v>
      </c>
      <c r="B21" s="2"/>
      <c r="E21" s="27">
        <v>-4354297</v>
      </c>
      <c r="G21" s="27">
        <v>-3419047</v>
      </c>
    </row>
    <row r="22" spans="1:7" ht="6" customHeight="1">
      <c r="A22" s="9"/>
      <c r="B22" s="2"/>
    </row>
    <row r="23" spans="1:7" ht="21.75" customHeight="1">
      <c r="A23" s="23" t="s">
        <v>67</v>
      </c>
      <c r="B23" s="23"/>
      <c r="E23" s="4">
        <f>SUM(E15:E22)</f>
        <v>99687304</v>
      </c>
      <c r="G23" s="4">
        <f>SUM(G15:G22)</f>
        <v>94005689</v>
      </c>
    </row>
    <row r="24" spans="1:7" ht="21.75" customHeight="1">
      <c r="A24" s="9" t="s">
        <v>68</v>
      </c>
      <c r="B24" s="2"/>
      <c r="C24" s="2">
        <v>12</v>
      </c>
      <c r="E24" s="47">
        <v>-20106943</v>
      </c>
      <c r="G24" s="47">
        <v>-9317433</v>
      </c>
    </row>
    <row r="25" spans="1:7" ht="6" customHeight="1">
      <c r="A25" s="9"/>
      <c r="B25" s="2"/>
    </row>
    <row r="26" spans="1:7" ht="21.75" customHeight="1">
      <c r="A26" s="23" t="s">
        <v>69</v>
      </c>
      <c r="B26" s="2"/>
      <c r="E26" s="21">
        <f>SUM(E23:E24)</f>
        <v>79580361</v>
      </c>
      <c r="G26" s="21">
        <f>SUM(G23:G24)</f>
        <v>84688256</v>
      </c>
    </row>
    <row r="27" spans="1:7" ht="21.75" customHeight="1">
      <c r="A27" s="23"/>
      <c r="B27" s="2"/>
    </row>
    <row r="28" spans="1:7" ht="21.75" customHeight="1">
      <c r="A28" s="23" t="s">
        <v>70</v>
      </c>
      <c r="B28" s="2"/>
      <c r="E28" s="21">
        <v>0</v>
      </c>
      <c r="G28" s="21">
        <v>0</v>
      </c>
    </row>
    <row r="29" spans="1:7" ht="6" customHeight="1">
      <c r="A29" s="23"/>
      <c r="B29" s="2"/>
    </row>
    <row r="30" spans="1:7" ht="21.75" customHeight="1" thickBot="1">
      <c r="A30" s="23" t="s">
        <v>71</v>
      </c>
      <c r="B30" s="2"/>
      <c r="E30" s="44">
        <f>SUM(E26:E28)</f>
        <v>79580361</v>
      </c>
      <c r="G30" s="44">
        <f>SUM(G26:G28)</f>
        <v>84688256</v>
      </c>
    </row>
    <row r="31" spans="1:7" ht="21.75" customHeight="1" thickTop="1">
      <c r="A31" s="9"/>
      <c r="B31" s="2"/>
    </row>
    <row r="32" spans="1:7" ht="21.75" customHeight="1">
      <c r="A32" s="23" t="s">
        <v>72</v>
      </c>
      <c r="B32" s="2"/>
    </row>
    <row r="33" spans="1:7" ht="6" customHeight="1">
      <c r="A33" s="23"/>
      <c r="B33" s="2"/>
    </row>
    <row r="34" spans="1:7" ht="21.75" customHeight="1" thickBot="1">
      <c r="A34" s="3" t="s">
        <v>73</v>
      </c>
      <c r="B34" s="2"/>
      <c r="E34" s="45">
        <f>E26/231997800</f>
        <v>0.34302205020909682</v>
      </c>
      <c r="G34" s="45">
        <f>G26/231997800</f>
        <v>0.36503904778407381</v>
      </c>
    </row>
    <row r="35" spans="1:7" ht="21.75" customHeight="1" thickTop="1">
      <c r="A35" s="3"/>
      <c r="B35" s="2"/>
      <c r="E35" s="46"/>
      <c r="G35" s="46"/>
    </row>
    <row r="36" spans="1:7" ht="21.75" customHeight="1">
      <c r="A36" s="3"/>
      <c r="B36" s="2"/>
      <c r="E36" s="46"/>
      <c r="G36" s="46"/>
    </row>
    <row r="37" spans="1:7" ht="21.75" customHeight="1">
      <c r="A37" s="3"/>
      <c r="B37" s="2"/>
      <c r="E37" s="46"/>
      <c r="G37" s="46"/>
    </row>
    <row r="38" spans="1:7" ht="21.75" customHeight="1">
      <c r="A38" s="3"/>
      <c r="B38" s="2"/>
      <c r="E38" s="46"/>
      <c r="G38" s="46"/>
    </row>
    <row r="39" spans="1:7" ht="21.75" customHeight="1">
      <c r="A39" s="3"/>
      <c r="B39" s="2"/>
      <c r="E39" s="46"/>
      <c r="G39" s="46"/>
    </row>
    <row r="40" spans="1:7" ht="21.75" customHeight="1">
      <c r="A40" s="3"/>
      <c r="B40" s="2"/>
      <c r="E40" s="46"/>
      <c r="G40" s="46"/>
    </row>
    <row r="41" spans="1:7" ht="21" customHeight="1">
      <c r="A41" s="3"/>
      <c r="B41" s="2"/>
      <c r="E41" s="46"/>
      <c r="G41" s="46"/>
    </row>
    <row r="42" spans="1:7" ht="5.25" customHeight="1">
      <c r="A42" s="3"/>
      <c r="B42" s="2"/>
    </row>
    <row r="43" spans="1:7" ht="21.95" customHeight="1">
      <c r="A43" s="12" t="s">
        <v>131</v>
      </c>
      <c r="B43" s="6"/>
      <c r="C43" s="6"/>
      <c r="D43" s="6"/>
      <c r="E43" s="8"/>
      <c r="F43" s="6"/>
      <c r="G43" s="8"/>
    </row>
  </sheetData>
  <pageMargins left="1" right="0.75" top="0.5" bottom="0.6" header="0.49" footer="0.4"/>
  <pageSetup paperSize="9" firstPageNumber="5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62E6-54E3-4945-8F61-B33845F55BB1}">
  <sheetPr codeName="Sheet4"/>
  <dimension ref="A1:L40"/>
  <sheetViews>
    <sheetView zoomScaleNormal="100" zoomScaleSheetLayoutView="115" workbookViewId="0">
      <selection activeCell="N15" sqref="N15"/>
    </sheetView>
  </sheetViews>
  <sheetFormatPr defaultRowHeight="21.75" customHeight="1"/>
  <cols>
    <col min="1" max="1" width="29.42578125" style="30" customWidth="1"/>
    <col min="2" max="2" width="7.7109375" style="30" customWidth="1"/>
    <col min="3" max="3" width="0.42578125" style="30" customWidth="1"/>
    <col min="4" max="4" width="10.28515625" style="31" customWidth="1"/>
    <col min="5" max="5" width="0.42578125" style="30" customWidth="1"/>
    <col min="6" max="6" width="10.28515625" style="30" customWidth="1"/>
    <col min="7" max="7" width="0.42578125" style="30" customWidth="1"/>
    <col min="8" max="8" width="9.42578125" style="31" customWidth="1"/>
    <col min="9" max="9" width="0.42578125" style="31" customWidth="1"/>
    <col min="10" max="10" width="10.42578125" style="31" customWidth="1"/>
    <col min="11" max="11" width="0.42578125" style="31" customWidth="1"/>
    <col min="12" max="12" width="11.28515625" style="31" customWidth="1"/>
    <col min="13" max="254" width="9.28515625" style="30"/>
    <col min="255" max="255" width="48.28515625" style="30" customWidth="1"/>
    <col min="256" max="256" width="8.42578125" style="30" customWidth="1"/>
    <col min="257" max="257" width="1" style="30" customWidth="1"/>
    <col min="258" max="258" width="11.7109375" style="30" customWidth="1"/>
    <col min="259" max="259" width="1" style="30" customWidth="1"/>
    <col min="260" max="260" width="12.42578125" style="30" customWidth="1"/>
    <col min="261" max="261" width="1" style="30" customWidth="1"/>
    <col min="262" max="262" width="13.7109375" style="30" customWidth="1"/>
    <col min="263" max="510" width="9.28515625" style="30"/>
    <col min="511" max="511" width="48.28515625" style="30" customWidth="1"/>
    <col min="512" max="512" width="8.42578125" style="30" customWidth="1"/>
    <col min="513" max="513" width="1" style="30" customWidth="1"/>
    <col min="514" max="514" width="11.7109375" style="30" customWidth="1"/>
    <col min="515" max="515" width="1" style="30" customWidth="1"/>
    <col min="516" max="516" width="12.42578125" style="30" customWidth="1"/>
    <col min="517" max="517" width="1" style="30" customWidth="1"/>
    <col min="518" max="518" width="13.7109375" style="30" customWidth="1"/>
    <col min="519" max="766" width="9.28515625" style="30"/>
    <col min="767" max="767" width="48.28515625" style="30" customWidth="1"/>
    <col min="768" max="768" width="8.42578125" style="30" customWidth="1"/>
    <col min="769" max="769" width="1" style="30" customWidth="1"/>
    <col min="770" max="770" width="11.7109375" style="30" customWidth="1"/>
    <col min="771" max="771" width="1" style="30" customWidth="1"/>
    <col min="772" max="772" width="12.42578125" style="30" customWidth="1"/>
    <col min="773" max="773" width="1" style="30" customWidth="1"/>
    <col min="774" max="774" width="13.7109375" style="30" customWidth="1"/>
    <col min="775" max="1022" width="9.28515625" style="30"/>
    <col min="1023" max="1023" width="48.28515625" style="30" customWidth="1"/>
    <col min="1024" max="1024" width="8.42578125" style="30" customWidth="1"/>
    <col min="1025" max="1025" width="1" style="30" customWidth="1"/>
    <col min="1026" max="1026" width="11.7109375" style="30" customWidth="1"/>
    <col min="1027" max="1027" width="1" style="30" customWidth="1"/>
    <col min="1028" max="1028" width="12.42578125" style="30" customWidth="1"/>
    <col min="1029" max="1029" width="1" style="30" customWidth="1"/>
    <col min="1030" max="1030" width="13.7109375" style="30" customWidth="1"/>
    <col min="1031" max="1278" width="9.28515625" style="30"/>
    <col min="1279" max="1279" width="48.28515625" style="30" customWidth="1"/>
    <col min="1280" max="1280" width="8.42578125" style="30" customWidth="1"/>
    <col min="1281" max="1281" width="1" style="30" customWidth="1"/>
    <col min="1282" max="1282" width="11.7109375" style="30" customWidth="1"/>
    <col min="1283" max="1283" width="1" style="30" customWidth="1"/>
    <col min="1284" max="1284" width="12.42578125" style="30" customWidth="1"/>
    <col min="1285" max="1285" width="1" style="30" customWidth="1"/>
    <col min="1286" max="1286" width="13.7109375" style="30" customWidth="1"/>
    <col min="1287" max="1534" width="9.28515625" style="30"/>
    <col min="1535" max="1535" width="48.28515625" style="30" customWidth="1"/>
    <col min="1536" max="1536" width="8.42578125" style="30" customWidth="1"/>
    <col min="1537" max="1537" width="1" style="30" customWidth="1"/>
    <col min="1538" max="1538" width="11.7109375" style="30" customWidth="1"/>
    <col min="1539" max="1539" width="1" style="30" customWidth="1"/>
    <col min="1540" max="1540" width="12.42578125" style="30" customWidth="1"/>
    <col min="1541" max="1541" width="1" style="30" customWidth="1"/>
    <col min="1542" max="1542" width="13.7109375" style="30" customWidth="1"/>
    <col min="1543" max="1790" width="9.28515625" style="30"/>
    <col min="1791" max="1791" width="48.28515625" style="30" customWidth="1"/>
    <col min="1792" max="1792" width="8.42578125" style="30" customWidth="1"/>
    <col min="1793" max="1793" width="1" style="30" customWidth="1"/>
    <col min="1794" max="1794" width="11.7109375" style="30" customWidth="1"/>
    <col min="1795" max="1795" width="1" style="30" customWidth="1"/>
    <col min="1796" max="1796" width="12.42578125" style="30" customWidth="1"/>
    <col min="1797" max="1797" width="1" style="30" customWidth="1"/>
    <col min="1798" max="1798" width="13.7109375" style="30" customWidth="1"/>
    <col min="1799" max="2046" width="9.28515625" style="30"/>
    <col min="2047" max="2047" width="48.28515625" style="30" customWidth="1"/>
    <col min="2048" max="2048" width="8.42578125" style="30" customWidth="1"/>
    <col min="2049" max="2049" width="1" style="30" customWidth="1"/>
    <col min="2050" max="2050" width="11.7109375" style="30" customWidth="1"/>
    <col min="2051" max="2051" width="1" style="30" customWidth="1"/>
    <col min="2052" max="2052" width="12.42578125" style="30" customWidth="1"/>
    <col min="2053" max="2053" width="1" style="30" customWidth="1"/>
    <col min="2054" max="2054" width="13.7109375" style="30" customWidth="1"/>
    <col min="2055" max="2302" width="9.28515625" style="30"/>
    <col min="2303" max="2303" width="48.28515625" style="30" customWidth="1"/>
    <col min="2304" max="2304" width="8.42578125" style="30" customWidth="1"/>
    <col min="2305" max="2305" width="1" style="30" customWidth="1"/>
    <col min="2306" max="2306" width="11.7109375" style="30" customWidth="1"/>
    <col min="2307" max="2307" width="1" style="30" customWidth="1"/>
    <col min="2308" max="2308" width="12.42578125" style="30" customWidth="1"/>
    <col min="2309" max="2309" width="1" style="30" customWidth="1"/>
    <col min="2310" max="2310" width="13.7109375" style="30" customWidth="1"/>
    <col min="2311" max="2558" width="9.28515625" style="30"/>
    <col min="2559" max="2559" width="48.28515625" style="30" customWidth="1"/>
    <col min="2560" max="2560" width="8.42578125" style="30" customWidth="1"/>
    <col min="2561" max="2561" width="1" style="30" customWidth="1"/>
    <col min="2562" max="2562" width="11.7109375" style="30" customWidth="1"/>
    <col min="2563" max="2563" width="1" style="30" customWidth="1"/>
    <col min="2564" max="2564" width="12.42578125" style="30" customWidth="1"/>
    <col min="2565" max="2565" width="1" style="30" customWidth="1"/>
    <col min="2566" max="2566" width="13.7109375" style="30" customWidth="1"/>
    <col min="2567" max="2814" width="9.28515625" style="30"/>
    <col min="2815" max="2815" width="48.28515625" style="30" customWidth="1"/>
    <col min="2816" max="2816" width="8.42578125" style="30" customWidth="1"/>
    <col min="2817" max="2817" width="1" style="30" customWidth="1"/>
    <col min="2818" max="2818" width="11.7109375" style="30" customWidth="1"/>
    <col min="2819" max="2819" width="1" style="30" customWidth="1"/>
    <col min="2820" max="2820" width="12.42578125" style="30" customWidth="1"/>
    <col min="2821" max="2821" width="1" style="30" customWidth="1"/>
    <col min="2822" max="2822" width="13.7109375" style="30" customWidth="1"/>
    <col min="2823" max="3070" width="9.28515625" style="30"/>
    <col min="3071" max="3071" width="48.28515625" style="30" customWidth="1"/>
    <col min="3072" max="3072" width="8.42578125" style="30" customWidth="1"/>
    <col min="3073" max="3073" width="1" style="30" customWidth="1"/>
    <col min="3074" max="3074" width="11.7109375" style="30" customWidth="1"/>
    <col min="3075" max="3075" width="1" style="30" customWidth="1"/>
    <col min="3076" max="3076" width="12.42578125" style="30" customWidth="1"/>
    <col min="3077" max="3077" width="1" style="30" customWidth="1"/>
    <col min="3078" max="3078" width="13.7109375" style="30" customWidth="1"/>
    <col min="3079" max="3326" width="9.28515625" style="30"/>
    <col min="3327" max="3327" width="48.28515625" style="30" customWidth="1"/>
    <col min="3328" max="3328" width="8.42578125" style="30" customWidth="1"/>
    <col min="3329" max="3329" width="1" style="30" customWidth="1"/>
    <col min="3330" max="3330" width="11.7109375" style="30" customWidth="1"/>
    <col min="3331" max="3331" width="1" style="30" customWidth="1"/>
    <col min="3332" max="3332" width="12.42578125" style="30" customWidth="1"/>
    <col min="3333" max="3333" width="1" style="30" customWidth="1"/>
    <col min="3334" max="3334" width="13.7109375" style="30" customWidth="1"/>
    <col min="3335" max="3582" width="9.28515625" style="30"/>
    <col min="3583" max="3583" width="48.28515625" style="30" customWidth="1"/>
    <col min="3584" max="3584" width="8.42578125" style="30" customWidth="1"/>
    <col min="3585" max="3585" width="1" style="30" customWidth="1"/>
    <col min="3586" max="3586" width="11.7109375" style="30" customWidth="1"/>
    <col min="3587" max="3587" width="1" style="30" customWidth="1"/>
    <col min="3588" max="3588" width="12.42578125" style="30" customWidth="1"/>
    <col min="3589" max="3589" width="1" style="30" customWidth="1"/>
    <col min="3590" max="3590" width="13.7109375" style="30" customWidth="1"/>
    <col min="3591" max="3838" width="9.28515625" style="30"/>
    <col min="3839" max="3839" width="48.28515625" style="30" customWidth="1"/>
    <col min="3840" max="3840" width="8.42578125" style="30" customWidth="1"/>
    <col min="3841" max="3841" width="1" style="30" customWidth="1"/>
    <col min="3842" max="3842" width="11.7109375" style="30" customWidth="1"/>
    <col min="3843" max="3843" width="1" style="30" customWidth="1"/>
    <col min="3844" max="3844" width="12.42578125" style="30" customWidth="1"/>
    <col min="3845" max="3845" width="1" style="30" customWidth="1"/>
    <col min="3846" max="3846" width="13.7109375" style="30" customWidth="1"/>
    <col min="3847" max="4094" width="9.28515625" style="30"/>
    <col min="4095" max="4095" width="48.28515625" style="30" customWidth="1"/>
    <col min="4096" max="4096" width="8.42578125" style="30" customWidth="1"/>
    <col min="4097" max="4097" width="1" style="30" customWidth="1"/>
    <col min="4098" max="4098" width="11.7109375" style="30" customWidth="1"/>
    <col min="4099" max="4099" width="1" style="30" customWidth="1"/>
    <col min="4100" max="4100" width="12.42578125" style="30" customWidth="1"/>
    <col min="4101" max="4101" width="1" style="30" customWidth="1"/>
    <col min="4102" max="4102" width="13.7109375" style="30" customWidth="1"/>
    <col min="4103" max="4350" width="9.28515625" style="30"/>
    <col min="4351" max="4351" width="48.28515625" style="30" customWidth="1"/>
    <col min="4352" max="4352" width="8.42578125" style="30" customWidth="1"/>
    <col min="4353" max="4353" width="1" style="30" customWidth="1"/>
    <col min="4354" max="4354" width="11.7109375" style="30" customWidth="1"/>
    <col min="4355" max="4355" width="1" style="30" customWidth="1"/>
    <col min="4356" max="4356" width="12.42578125" style="30" customWidth="1"/>
    <col min="4357" max="4357" width="1" style="30" customWidth="1"/>
    <col min="4358" max="4358" width="13.7109375" style="30" customWidth="1"/>
    <col min="4359" max="4606" width="9.28515625" style="30"/>
    <col min="4607" max="4607" width="48.28515625" style="30" customWidth="1"/>
    <col min="4608" max="4608" width="8.42578125" style="30" customWidth="1"/>
    <col min="4609" max="4609" width="1" style="30" customWidth="1"/>
    <col min="4610" max="4610" width="11.7109375" style="30" customWidth="1"/>
    <col min="4611" max="4611" width="1" style="30" customWidth="1"/>
    <col min="4612" max="4612" width="12.42578125" style="30" customWidth="1"/>
    <col min="4613" max="4613" width="1" style="30" customWidth="1"/>
    <col min="4614" max="4614" width="13.7109375" style="30" customWidth="1"/>
    <col min="4615" max="4862" width="9.28515625" style="30"/>
    <col min="4863" max="4863" width="48.28515625" style="30" customWidth="1"/>
    <col min="4864" max="4864" width="8.42578125" style="30" customWidth="1"/>
    <col min="4865" max="4865" width="1" style="30" customWidth="1"/>
    <col min="4866" max="4866" width="11.7109375" style="30" customWidth="1"/>
    <col min="4867" max="4867" width="1" style="30" customWidth="1"/>
    <col min="4868" max="4868" width="12.42578125" style="30" customWidth="1"/>
    <col min="4869" max="4869" width="1" style="30" customWidth="1"/>
    <col min="4870" max="4870" width="13.7109375" style="30" customWidth="1"/>
    <col min="4871" max="5118" width="9.28515625" style="30"/>
    <col min="5119" max="5119" width="48.28515625" style="30" customWidth="1"/>
    <col min="5120" max="5120" width="8.42578125" style="30" customWidth="1"/>
    <col min="5121" max="5121" width="1" style="30" customWidth="1"/>
    <col min="5122" max="5122" width="11.7109375" style="30" customWidth="1"/>
    <col min="5123" max="5123" width="1" style="30" customWidth="1"/>
    <col min="5124" max="5124" width="12.42578125" style="30" customWidth="1"/>
    <col min="5125" max="5125" width="1" style="30" customWidth="1"/>
    <col min="5126" max="5126" width="13.7109375" style="30" customWidth="1"/>
    <col min="5127" max="5374" width="9.28515625" style="30"/>
    <col min="5375" max="5375" width="48.28515625" style="30" customWidth="1"/>
    <col min="5376" max="5376" width="8.42578125" style="30" customWidth="1"/>
    <col min="5377" max="5377" width="1" style="30" customWidth="1"/>
    <col min="5378" max="5378" width="11.7109375" style="30" customWidth="1"/>
    <col min="5379" max="5379" width="1" style="30" customWidth="1"/>
    <col min="5380" max="5380" width="12.42578125" style="30" customWidth="1"/>
    <col min="5381" max="5381" width="1" style="30" customWidth="1"/>
    <col min="5382" max="5382" width="13.7109375" style="30" customWidth="1"/>
    <col min="5383" max="5630" width="9.28515625" style="30"/>
    <col min="5631" max="5631" width="48.28515625" style="30" customWidth="1"/>
    <col min="5632" max="5632" width="8.42578125" style="30" customWidth="1"/>
    <col min="5633" max="5633" width="1" style="30" customWidth="1"/>
    <col min="5634" max="5634" width="11.7109375" style="30" customWidth="1"/>
    <col min="5635" max="5635" width="1" style="30" customWidth="1"/>
    <col min="5636" max="5636" width="12.42578125" style="30" customWidth="1"/>
    <col min="5637" max="5637" width="1" style="30" customWidth="1"/>
    <col min="5638" max="5638" width="13.7109375" style="30" customWidth="1"/>
    <col min="5639" max="5886" width="9.28515625" style="30"/>
    <col min="5887" max="5887" width="48.28515625" style="30" customWidth="1"/>
    <col min="5888" max="5888" width="8.42578125" style="30" customWidth="1"/>
    <col min="5889" max="5889" width="1" style="30" customWidth="1"/>
    <col min="5890" max="5890" width="11.7109375" style="30" customWidth="1"/>
    <col min="5891" max="5891" width="1" style="30" customWidth="1"/>
    <col min="5892" max="5892" width="12.42578125" style="30" customWidth="1"/>
    <col min="5893" max="5893" width="1" style="30" customWidth="1"/>
    <col min="5894" max="5894" width="13.7109375" style="30" customWidth="1"/>
    <col min="5895" max="6142" width="9.28515625" style="30"/>
    <col min="6143" max="6143" width="48.28515625" style="30" customWidth="1"/>
    <col min="6144" max="6144" width="8.42578125" style="30" customWidth="1"/>
    <col min="6145" max="6145" width="1" style="30" customWidth="1"/>
    <col min="6146" max="6146" width="11.7109375" style="30" customWidth="1"/>
    <col min="6147" max="6147" width="1" style="30" customWidth="1"/>
    <col min="6148" max="6148" width="12.42578125" style="30" customWidth="1"/>
    <col min="6149" max="6149" width="1" style="30" customWidth="1"/>
    <col min="6150" max="6150" width="13.7109375" style="30" customWidth="1"/>
    <col min="6151" max="6398" width="9.28515625" style="30"/>
    <col min="6399" max="6399" width="48.28515625" style="30" customWidth="1"/>
    <col min="6400" max="6400" width="8.42578125" style="30" customWidth="1"/>
    <col min="6401" max="6401" width="1" style="30" customWidth="1"/>
    <col min="6402" max="6402" width="11.7109375" style="30" customWidth="1"/>
    <col min="6403" max="6403" width="1" style="30" customWidth="1"/>
    <col min="6404" max="6404" width="12.42578125" style="30" customWidth="1"/>
    <col min="6405" max="6405" width="1" style="30" customWidth="1"/>
    <col min="6406" max="6406" width="13.7109375" style="30" customWidth="1"/>
    <col min="6407" max="6654" width="9.28515625" style="30"/>
    <col min="6655" max="6655" width="48.28515625" style="30" customWidth="1"/>
    <col min="6656" max="6656" width="8.42578125" style="30" customWidth="1"/>
    <col min="6657" max="6657" width="1" style="30" customWidth="1"/>
    <col min="6658" max="6658" width="11.7109375" style="30" customWidth="1"/>
    <col min="6659" max="6659" width="1" style="30" customWidth="1"/>
    <col min="6660" max="6660" width="12.42578125" style="30" customWidth="1"/>
    <col min="6661" max="6661" width="1" style="30" customWidth="1"/>
    <col min="6662" max="6662" width="13.7109375" style="30" customWidth="1"/>
    <col min="6663" max="6910" width="9.28515625" style="30"/>
    <col min="6911" max="6911" width="48.28515625" style="30" customWidth="1"/>
    <col min="6912" max="6912" width="8.42578125" style="30" customWidth="1"/>
    <col min="6913" max="6913" width="1" style="30" customWidth="1"/>
    <col min="6914" max="6914" width="11.7109375" style="30" customWidth="1"/>
    <col min="6915" max="6915" width="1" style="30" customWidth="1"/>
    <col min="6916" max="6916" width="12.42578125" style="30" customWidth="1"/>
    <col min="6917" max="6917" width="1" style="30" customWidth="1"/>
    <col min="6918" max="6918" width="13.7109375" style="30" customWidth="1"/>
    <col min="6919" max="7166" width="9.28515625" style="30"/>
    <col min="7167" max="7167" width="48.28515625" style="30" customWidth="1"/>
    <col min="7168" max="7168" width="8.42578125" style="30" customWidth="1"/>
    <col min="7169" max="7169" width="1" style="30" customWidth="1"/>
    <col min="7170" max="7170" width="11.7109375" style="30" customWidth="1"/>
    <col min="7171" max="7171" width="1" style="30" customWidth="1"/>
    <col min="7172" max="7172" width="12.42578125" style="30" customWidth="1"/>
    <col min="7173" max="7173" width="1" style="30" customWidth="1"/>
    <col min="7174" max="7174" width="13.7109375" style="30" customWidth="1"/>
    <col min="7175" max="7422" width="9.28515625" style="30"/>
    <col min="7423" max="7423" width="48.28515625" style="30" customWidth="1"/>
    <col min="7424" max="7424" width="8.42578125" style="30" customWidth="1"/>
    <col min="7425" max="7425" width="1" style="30" customWidth="1"/>
    <col min="7426" max="7426" width="11.7109375" style="30" customWidth="1"/>
    <col min="7427" max="7427" width="1" style="30" customWidth="1"/>
    <col min="7428" max="7428" width="12.42578125" style="30" customWidth="1"/>
    <col min="7429" max="7429" width="1" style="30" customWidth="1"/>
    <col min="7430" max="7430" width="13.7109375" style="30" customWidth="1"/>
    <col min="7431" max="7678" width="9.28515625" style="30"/>
    <col min="7679" max="7679" width="48.28515625" style="30" customWidth="1"/>
    <col min="7680" max="7680" width="8.42578125" style="30" customWidth="1"/>
    <col min="7681" max="7681" width="1" style="30" customWidth="1"/>
    <col min="7682" max="7682" width="11.7109375" style="30" customWidth="1"/>
    <col min="7683" max="7683" width="1" style="30" customWidth="1"/>
    <col min="7684" max="7684" width="12.42578125" style="30" customWidth="1"/>
    <col min="7685" max="7685" width="1" style="30" customWidth="1"/>
    <col min="7686" max="7686" width="13.7109375" style="30" customWidth="1"/>
    <col min="7687" max="7934" width="9.28515625" style="30"/>
    <col min="7935" max="7935" width="48.28515625" style="30" customWidth="1"/>
    <col min="7936" max="7936" width="8.42578125" style="30" customWidth="1"/>
    <col min="7937" max="7937" width="1" style="30" customWidth="1"/>
    <col min="7938" max="7938" width="11.7109375" style="30" customWidth="1"/>
    <col min="7939" max="7939" width="1" style="30" customWidth="1"/>
    <col min="7940" max="7940" width="12.42578125" style="30" customWidth="1"/>
    <col min="7941" max="7941" width="1" style="30" customWidth="1"/>
    <col min="7942" max="7942" width="13.7109375" style="30" customWidth="1"/>
    <col min="7943" max="8190" width="9.28515625" style="30"/>
    <col min="8191" max="8191" width="48.28515625" style="30" customWidth="1"/>
    <col min="8192" max="8192" width="8.42578125" style="30" customWidth="1"/>
    <col min="8193" max="8193" width="1" style="30" customWidth="1"/>
    <col min="8194" max="8194" width="11.7109375" style="30" customWidth="1"/>
    <col min="8195" max="8195" width="1" style="30" customWidth="1"/>
    <col min="8196" max="8196" width="12.42578125" style="30" customWidth="1"/>
    <col min="8197" max="8197" width="1" style="30" customWidth="1"/>
    <col min="8198" max="8198" width="13.7109375" style="30" customWidth="1"/>
    <col min="8199" max="8446" width="9.28515625" style="30"/>
    <col min="8447" max="8447" width="48.28515625" style="30" customWidth="1"/>
    <col min="8448" max="8448" width="8.42578125" style="30" customWidth="1"/>
    <col min="8449" max="8449" width="1" style="30" customWidth="1"/>
    <col min="8450" max="8450" width="11.7109375" style="30" customWidth="1"/>
    <col min="8451" max="8451" width="1" style="30" customWidth="1"/>
    <col min="8452" max="8452" width="12.42578125" style="30" customWidth="1"/>
    <col min="8453" max="8453" width="1" style="30" customWidth="1"/>
    <col min="8454" max="8454" width="13.7109375" style="30" customWidth="1"/>
    <col min="8455" max="8702" width="9.28515625" style="30"/>
    <col min="8703" max="8703" width="48.28515625" style="30" customWidth="1"/>
    <col min="8704" max="8704" width="8.42578125" style="30" customWidth="1"/>
    <col min="8705" max="8705" width="1" style="30" customWidth="1"/>
    <col min="8706" max="8706" width="11.7109375" style="30" customWidth="1"/>
    <col min="8707" max="8707" width="1" style="30" customWidth="1"/>
    <col min="8708" max="8708" width="12.42578125" style="30" customWidth="1"/>
    <col min="8709" max="8709" width="1" style="30" customWidth="1"/>
    <col min="8710" max="8710" width="13.7109375" style="30" customWidth="1"/>
    <col min="8711" max="8958" width="9.28515625" style="30"/>
    <col min="8959" max="8959" width="48.28515625" style="30" customWidth="1"/>
    <col min="8960" max="8960" width="8.42578125" style="30" customWidth="1"/>
    <col min="8961" max="8961" width="1" style="30" customWidth="1"/>
    <col min="8962" max="8962" width="11.7109375" style="30" customWidth="1"/>
    <col min="8963" max="8963" width="1" style="30" customWidth="1"/>
    <col min="8964" max="8964" width="12.42578125" style="30" customWidth="1"/>
    <col min="8965" max="8965" width="1" style="30" customWidth="1"/>
    <col min="8966" max="8966" width="13.7109375" style="30" customWidth="1"/>
    <col min="8967" max="9214" width="9.28515625" style="30"/>
    <col min="9215" max="9215" width="48.28515625" style="30" customWidth="1"/>
    <col min="9216" max="9216" width="8.42578125" style="30" customWidth="1"/>
    <col min="9217" max="9217" width="1" style="30" customWidth="1"/>
    <col min="9218" max="9218" width="11.7109375" style="30" customWidth="1"/>
    <col min="9219" max="9219" width="1" style="30" customWidth="1"/>
    <col min="9220" max="9220" width="12.42578125" style="30" customWidth="1"/>
    <col min="9221" max="9221" width="1" style="30" customWidth="1"/>
    <col min="9222" max="9222" width="13.7109375" style="30" customWidth="1"/>
    <col min="9223" max="9470" width="9.28515625" style="30"/>
    <col min="9471" max="9471" width="48.28515625" style="30" customWidth="1"/>
    <col min="9472" max="9472" width="8.42578125" style="30" customWidth="1"/>
    <col min="9473" max="9473" width="1" style="30" customWidth="1"/>
    <col min="9474" max="9474" width="11.7109375" style="30" customWidth="1"/>
    <col min="9475" max="9475" width="1" style="30" customWidth="1"/>
    <col min="9476" max="9476" width="12.42578125" style="30" customWidth="1"/>
    <col min="9477" max="9477" width="1" style="30" customWidth="1"/>
    <col min="9478" max="9478" width="13.7109375" style="30" customWidth="1"/>
    <col min="9479" max="9726" width="9.28515625" style="30"/>
    <col min="9727" max="9727" width="48.28515625" style="30" customWidth="1"/>
    <col min="9728" max="9728" width="8.42578125" style="30" customWidth="1"/>
    <col min="9729" max="9729" width="1" style="30" customWidth="1"/>
    <col min="9730" max="9730" width="11.7109375" style="30" customWidth="1"/>
    <col min="9731" max="9731" width="1" style="30" customWidth="1"/>
    <col min="9732" max="9732" width="12.42578125" style="30" customWidth="1"/>
    <col min="9733" max="9733" width="1" style="30" customWidth="1"/>
    <col min="9734" max="9734" width="13.7109375" style="30" customWidth="1"/>
    <col min="9735" max="9982" width="9.28515625" style="30"/>
    <col min="9983" max="9983" width="48.28515625" style="30" customWidth="1"/>
    <col min="9984" max="9984" width="8.42578125" style="30" customWidth="1"/>
    <col min="9985" max="9985" width="1" style="30" customWidth="1"/>
    <col min="9986" max="9986" width="11.7109375" style="30" customWidth="1"/>
    <col min="9987" max="9987" width="1" style="30" customWidth="1"/>
    <col min="9988" max="9988" width="12.42578125" style="30" customWidth="1"/>
    <col min="9989" max="9989" width="1" style="30" customWidth="1"/>
    <col min="9990" max="9990" width="13.7109375" style="30" customWidth="1"/>
    <col min="9991" max="10238" width="9.28515625" style="30"/>
    <col min="10239" max="10239" width="48.28515625" style="30" customWidth="1"/>
    <col min="10240" max="10240" width="8.42578125" style="30" customWidth="1"/>
    <col min="10241" max="10241" width="1" style="30" customWidth="1"/>
    <col min="10242" max="10242" width="11.7109375" style="30" customWidth="1"/>
    <col min="10243" max="10243" width="1" style="30" customWidth="1"/>
    <col min="10244" max="10244" width="12.42578125" style="30" customWidth="1"/>
    <col min="10245" max="10245" width="1" style="30" customWidth="1"/>
    <col min="10246" max="10246" width="13.7109375" style="30" customWidth="1"/>
    <col min="10247" max="10494" width="9.28515625" style="30"/>
    <col min="10495" max="10495" width="48.28515625" style="30" customWidth="1"/>
    <col min="10496" max="10496" width="8.42578125" style="30" customWidth="1"/>
    <col min="10497" max="10497" width="1" style="30" customWidth="1"/>
    <col min="10498" max="10498" width="11.7109375" style="30" customWidth="1"/>
    <col min="10499" max="10499" width="1" style="30" customWidth="1"/>
    <col min="10500" max="10500" width="12.42578125" style="30" customWidth="1"/>
    <col min="10501" max="10501" width="1" style="30" customWidth="1"/>
    <col min="10502" max="10502" width="13.7109375" style="30" customWidth="1"/>
    <col min="10503" max="10750" width="9.28515625" style="30"/>
    <col min="10751" max="10751" width="48.28515625" style="30" customWidth="1"/>
    <col min="10752" max="10752" width="8.42578125" style="30" customWidth="1"/>
    <col min="10753" max="10753" width="1" style="30" customWidth="1"/>
    <col min="10754" max="10754" width="11.7109375" style="30" customWidth="1"/>
    <col min="10755" max="10755" width="1" style="30" customWidth="1"/>
    <col min="10756" max="10756" width="12.42578125" style="30" customWidth="1"/>
    <col min="10757" max="10757" width="1" style="30" customWidth="1"/>
    <col min="10758" max="10758" width="13.7109375" style="30" customWidth="1"/>
    <col min="10759" max="11006" width="9.28515625" style="30"/>
    <col min="11007" max="11007" width="48.28515625" style="30" customWidth="1"/>
    <col min="11008" max="11008" width="8.42578125" style="30" customWidth="1"/>
    <col min="11009" max="11009" width="1" style="30" customWidth="1"/>
    <col min="11010" max="11010" width="11.7109375" style="30" customWidth="1"/>
    <col min="11011" max="11011" width="1" style="30" customWidth="1"/>
    <col min="11012" max="11012" width="12.42578125" style="30" customWidth="1"/>
    <col min="11013" max="11013" width="1" style="30" customWidth="1"/>
    <col min="11014" max="11014" width="13.7109375" style="30" customWidth="1"/>
    <col min="11015" max="11262" width="9.28515625" style="30"/>
    <col min="11263" max="11263" width="48.28515625" style="30" customWidth="1"/>
    <col min="11264" max="11264" width="8.42578125" style="30" customWidth="1"/>
    <col min="11265" max="11265" width="1" style="30" customWidth="1"/>
    <col min="11266" max="11266" width="11.7109375" style="30" customWidth="1"/>
    <col min="11267" max="11267" width="1" style="30" customWidth="1"/>
    <col min="11268" max="11268" width="12.42578125" style="30" customWidth="1"/>
    <col min="11269" max="11269" width="1" style="30" customWidth="1"/>
    <col min="11270" max="11270" width="13.7109375" style="30" customWidth="1"/>
    <col min="11271" max="11518" width="9.28515625" style="30"/>
    <col min="11519" max="11519" width="48.28515625" style="30" customWidth="1"/>
    <col min="11520" max="11520" width="8.42578125" style="30" customWidth="1"/>
    <col min="11521" max="11521" width="1" style="30" customWidth="1"/>
    <col min="11522" max="11522" width="11.7109375" style="30" customWidth="1"/>
    <col min="11523" max="11523" width="1" style="30" customWidth="1"/>
    <col min="11524" max="11524" width="12.42578125" style="30" customWidth="1"/>
    <col min="11525" max="11525" width="1" style="30" customWidth="1"/>
    <col min="11526" max="11526" width="13.7109375" style="30" customWidth="1"/>
    <col min="11527" max="11774" width="9.28515625" style="30"/>
    <col min="11775" max="11775" width="48.28515625" style="30" customWidth="1"/>
    <col min="11776" max="11776" width="8.42578125" style="30" customWidth="1"/>
    <col min="11777" max="11777" width="1" style="30" customWidth="1"/>
    <col min="11778" max="11778" width="11.7109375" style="30" customWidth="1"/>
    <col min="11779" max="11779" width="1" style="30" customWidth="1"/>
    <col min="11780" max="11780" width="12.42578125" style="30" customWidth="1"/>
    <col min="11781" max="11781" width="1" style="30" customWidth="1"/>
    <col min="11782" max="11782" width="13.7109375" style="30" customWidth="1"/>
    <col min="11783" max="12030" width="9.28515625" style="30"/>
    <col min="12031" max="12031" width="48.28515625" style="30" customWidth="1"/>
    <col min="12032" max="12032" width="8.42578125" style="30" customWidth="1"/>
    <col min="12033" max="12033" width="1" style="30" customWidth="1"/>
    <col min="12034" max="12034" width="11.7109375" style="30" customWidth="1"/>
    <col min="12035" max="12035" width="1" style="30" customWidth="1"/>
    <col min="12036" max="12036" width="12.42578125" style="30" customWidth="1"/>
    <col min="12037" max="12037" width="1" style="30" customWidth="1"/>
    <col min="12038" max="12038" width="13.7109375" style="30" customWidth="1"/>
    <col min="12039" max="12286" width="9.28515625" style="30"/>
    <col min="12287" max="12287" width="48.28515625" style="30" customWidth="1"/>
    <col min="12288" max="12288" width="8.42578125" style="30" customWidth="1"/>
    <col min="12289" max="12289" width="1" style="30" customWidth="1"/>
    <col min="12290" max="12290" width="11.7109375" style="30" customWidth="1"/>
    <col min="12291" max="12291" width="1" style="30" customWidth="1"/>
    <col min="12292" max="12292" width="12.42578125" style="30" customWidth="1"/>
    <col min="12293" max="12293" width="1" style="30" customWidth="1"/>
    <col min="12294" max="12294" width="13.7109375" style="30" customWidth="1"/>
    <col min="12295" max="12542" width="9.28515625" style="30"/>
    <col min="12543" max="12543" width="48.28515625" style="30" customWidth="1"/>
    <col min="12544" max="12544" width="8.42578125" style="30" customWidth="1"/>
    <col min="12545" max="12545" width="1" style="30" customWidth="1"/>
    <col min="12546" max="12546" width="11.7109375" style="30" customWidth="1"/>
    <col min="12547" max="12547" width="1" style="30" customWidth="1"/>
    <col min="12548" max="12548" width="12.42578125" style="30" customWidth="1"/>
    <col min="12549" max="12549" width="1" style="30" customWidth="1"/>
    <col min="12550" max="12550" width="13.7109375" style="30" customWidth="1"/>
    <col min="12551" max="12798" width="9.28515625" style="30"/>
    <col min="12799" max="12799" width="48.28515625" style="30" customWidth="1"/>
    <col min="12800" max="12800" width="8.42578125" style="30" customWidth="1"/>
    <col min="12801" max="12801" width="1" style="30" customWidth="1"/>
    <col min="12802" max="12802" width="11.7109375" style="30" customWidth="1"/>
    <col min="12803" max="12803" width="1" style="30" customWidth="1"/>
    <col min="12804" max="12804" width="12.42578125" style="30" customWidth="1"/>
    <col min="12805" max="12805" width="1" style="30" customWidth="1"/>
    <col min="12806" max="12806" width="13.7109375" style="30" customWidth="1"/>
    <col min="12807" max="13054" width="9.28515625" style="30"/>
    <col min="13055" max="13055" width="48.28515625" style="30" customWidth="1"/>
    <col min="13056" max="13056" width="8.42578125" style="30" customWidth="1"/>
    <col min="13057" max="13057" width="1" style="30" customWidth="1"/>
    <col min="13058" max="13058" width="11.7109375" style="30" customWidth="1"/>
    <col min="13059" max="13059" width="1" style="30" customWidth="1"/>
    <col min="13060" max="13060" width="12.42578125" style="30" customWidth="1"/>
    <col min="13061" max="13061" width="1" style="30" customWidth="1"/>
    <col min="13062" max="13062" width="13.7109375" style="30" customWidth="1"/>
    <col min="13063" max="13310" width="9.28515625" style="30"/>
    <col min="13311" max="13311" width="48.28515625" style="30" customWidth="1"/>
    <col min="13312" max="13312" width="8.42578125" style="30" customWidth="1"/>
    <col min="13313" max="13313" width="1" style="30" customWidth="1"/>
    <col min="13314" max="13314" width="11.7109375" style="30" customWidth="1"/>
    <col min="13315" max="13315" width="1" style="30" customWidth="1"/>
    <col min="13316" max="13316" width="12.42578125" style="30" customWidth="1"/>
    <col min="13317" max="13317" width="1" style="30" customWidth="1"/>
    <col min="13318" max="13318" width="13.7109375" style="30" customWidth="1"/>
    <col min="13319" max="13566" width="9.28515625" style="30"/>
    <col min="13567" max="13567" width="48.28515625" style="30" customWidth="1"/>
    <col min="13568" max="13568" width="8.42578125" style="30" customWidth="1"/>
    <col min="13569" max="13569" width="1" style="30" customWidth="1"/>
    <col min="13570" max="13570" width="11.7109375" style="30" customWidth="1"/>
    <col min="13571" max="13571" width="1" style="30" customWidth="1"/>
    <col min="13572" max="13572" width="12.42578125" style="30" customWidth="1"/>
    <col min="13573" max="13573" width="1" style="30" customWidth="1"/>
    <col min="13574" max="13574" width="13.7109375" style="30" customWidth="1"/>
    <col min="13575" max="13822" width="9.28515625" style="30"/>
    <col min="13823" max="13823" width="48.28515625" style="30" customWidth="1"/>
    <col min="13824" max="13824" width="8.42578125" style="30" customWidth="1"/>
    <col min="13825" max="13825" width="1" style="30" customWidth="1"/>
    <col min="13826" max="13826" width="11.7109375" style="30" customWidth="1"/>
    <col min="13827" max="13827" width="1" style="30" customWidth="1"/>
    <col min="13828" max="13828" width="12.42578125" style="30" customWidth="1"/>
    <col min="13829" max="13829" width="1" style="30" customWidth="1"/>
    <col min="13830" max="13830" width="13.7109375" style="30" customWidth="1"/>
    <col min="13831" max="14078" width="9.28515625" style="30"/>
    <col min="14079" max="14079" width="48.28515625" style="30" customWidth="1"/>
    <col min="14080" max="14080" width="8.42578125" style="30" customWidth="1"/>
    <col min="14081" max="14081" width="1" style="30" customWidth="1"/>
    <col min="14082" max="14082" width="11.7109375" style="30" customWidth="1"/>
    <col min="14083" max="14083" width="1" style="30" customWidth="1"/>
    <col min="14084" max="14084" width="12.42578125" style="30" customWidth="1"/>
    <col min="14085" max="14085" width="1" style="30" customWidth="1"/>
    <col min="14086" max="14086" width="13.7109375" style="30" customWidth="1"/>
    <col min="14087" max="14334" width="9.28515625" style="30"/>
    <col min="14335" max="14335" width="48.28515625" style="30" customWidth="1"/>
    <col min="14336" max="14336" width="8.42578125" style="30" customWidth="1"/>
    <col min="14337" max="14337" width="1" style="30" customWidth="1"/>
    <col min="14338" max="14338" width="11.7109375" style="30" customWidth="1"/>
    <col min="14339" max="14339" width="1" style="30" customWidth="1"/>
    <col min="14340" max="14340" width="12.42578125" style="30" customWidth="1"/>
    <col min="14341" max="14341" width="1" style="30" customWidth="1"/>
    <col min="14342" max="14342" width="13.7109375" style="30" customWidth="1"/>
    <col min="14343" max="14590" width="9.28515625" style="30"/>
    <col min="14591" max="14591" width="48.28515625" style="30" customWidth="1"/>
    <col min="14592" max="14592" width="8.42578125" style="30" customWidth="1"/>
    <col min="14593" max="14593" width="1" style="30" customWidth="1"/>
    <col min="14594" max="14594" width="11.7109375" style="30" customWidth="1"/>
    <col min="14595" max="14595" width="1" style="30" customWidth="1"/>
    <col min="14596" max="14596" width="12.42578125" style="30" customWidth="1"/>
    <col min="14597" max="14597" width="1" style="30" customWidth="1"/>
    <col min="14598" max="14598" width="13.7109375" style="30" customWidth="1"/>
    <col min="14599" max="14846" width="9.28515625" style="30"/>
    <col min="14847" max="14847" width="48.28515625" style="30" customWidth="1"/>
    <col min="14848" max="14848" width="8.42578125" style="30" customWidth="1"/>
    <col min="14849" max="14849" width="1" style="30" customWidth="1"/>
    <col min="14850" max="14850" width="11.7109375" style="30" customWidth="1"/>
    <col min="14851" max="14851" width="1" style="30" customWidth="1"/>
    <col min="14852" max="14852" width="12.42578125" style="30" customWidth="1"/>
    <col min="14853" max="14853" width="1" style="30" customWidth="1"/>
    <col min="14854" max="14854" width="13.7109375" style="30" customWidth="1"/>
    <col min="14855" max="15102" width="9.28515625" style="30"/>
    <col min="15103" max="15103" width="48.28515625" style="30" customWidth="1"/>
    <col min="15104" max="15104" width="8.42578125" style="30" customWidth="1"/>
    <col min="15105" max="15105" width="1" style="30" customWidth="1"/>
    <col min="15106" max="15106" width="11.7109375" style="30" customWidth="1"/>
    <col min="15107" max="15107" width="1" style="30" customWidth="1"/>
    <col min="15108" max="15108" width="12.42578125" style="30" customWidth="1"/>
    <col min="15109" max="15109" width="1" style="30" customWidth="1"/>
    <col min="15110" max="15110" width="13.7109375" style="30" customWidth="1"/>
    <col min="15111" max="15358" width="9.28515625" style="30"/>
    <col min="15359" max="15359" width="48.28515625" style="30" customWidth="1"/>
    <col min="15360" max="15360" width="8.42578125" style="30" customWidth="1"/>
    <col min="15361" max="15361" width="1" style="30" customWidth="1"/>
    <col min="15362" max="15362" width="11.7109375" style="30" customWidth="1"/>
    <col min="15363" max="15363" width="1" style="30" customWidth="1"/>
    <col min="15364" max="15364" width="12.42578125" style="30" customWidth="1"/>
    <col min="15365" max="15365" width="1" style="30" customWidth="1"/>
    <col min="15366" max="15366" width="13.7109375" style="30" customWidth="1"/>
    <col min="15367" max="15614" width="9.28515625" style="30"/>
    <col min="15615" max="15615" width="48.28515625" style="30" customWidth="1"/>
    <col min="15616" max="15616" width="8.42578125" style="30" customWidth="1"/>
    <col min="15617" max="15617" width="1" style="30" customWidth="1"/>
    <col min="15618" max="15618" width="11.7109375" style="30" customWidth="1"/>
    <col min="15619" max="15619" width="1" style="30" customWidth="1"/>
    <col min="15620" max="15620" width="12.42578125" style="30" customWidth="1"/>
    <col min="15621" max="15621" width="1" style="30" customWidth="1"/>
    <col min="15622" max="15622" width="13.7109375" style="30" customWidth="1"/>
    <col min="15623" max="15870" width="9.28515625" style="30"/>
    <col min="15871" max="15871" width="48.28515625" style="30" customWidth="1"/>
    <col min="15872" max="15872" width="8.42578125" style="30" customWidth="1"/>
    <col min="15873" max="15873" width="1" style="30" customWidth="1"/>
    <col min="15874" max="15874" width="11.7109375" style="30" customWidth="1"/>
    <col min="15875" max="15875" width="1" style="30" customWidth="1"/>
    <col min="15876" max="15876" width="12.42578125" style="30" customWidth="1"/>
    <col min="15877" max="15877" width="1" style="30" customWidth="1"/>
    <col min="15878" max="15878" width="13.7109375" style="30" customWidth="1"/>
    <col min="15879" max="16126" width="9.28515625" style="30"/>
    <col min="16127" max="16127" width="48.28515625" style="30" customWidth="1"/>
    <col min="16128" max="16128" width="8.42578125" style="30" customWidth="1"/>
    <col min="16129" max="16129" width="1" style="30" customWidth="1"/>
    <col min="16130" max="16130" width="11.7109375" style="30" customWidth="1"/>
    <col min="16131" max="16131" width="1" style="30" customWidth="1"/>
    <col min="16132" max="16132" width="12.42578125" style="30" customWidth="1"/>
    <col min="16133" max="16133" width="1" style="30" customWidth="1"/>
    <col min="16134" max="16134" width="13.7109375" style="30" customWidth="1"/>
    <col min="16135" max="16384" width="9.28515625" style="30"/>
  </cols>
  <sheetData>
    <row r="1" spans="1:12" ht="21.75" customHeight="1">
      <c r="A1" s="29" t="s">
        <v>55</v>
      </c>
      <c r="B1" s="29"/>
    </row>
    <row r="2" spans="1:12" ht="21.75" customHeight="1">
      <c r="A2" s="29" t="s">
        <v>75</v>
      </c>
      <c r="B2" s="29"/>
    </row>
    <row r="3" spans="1:12" ht="21.75" customHeight="1">
      <c r="A3" s="32" t="str">
        <f>'TH5'!A3</f>
        <v>สำหรับรอบระยะเวลาหกเดือนสิ้นสุดวันที่ 30 มิถุนายน พ.ศ. 2568</v>
      </c>
      <c r="B3" s="32"/>
      <c r="C3" s="33"/>
      <c r="D3" s="34"/>
      <c r="E3" s="33"/>
      <c r="F3" s="33"/>
      <c r="G3" s="33"/>
      <c r="H3" s="34"/>
      <c r="I3" s="34"/>
      <c r="J3" s="34"/>
      <c r="K3" s="34"/>
      <c r="L3" s="34"/>
    </row>
    <row r="5" spans="1:12" ht="21.75" customHeight="1">
      <c r="A5" s="82"/>
      <c r="B5" s="82"/>
      <c r="C5" s="82"/>
      <c r="D5" s="133" t="s">
        <v>3</v>
      </c>
      <c r="E5" s="133"/>
      <c r="F5" s="133"/>
      <c r="G5" s="133"/>
      <c r="H5" s="133"/>
      <c r="I5" s="133"/>
      <c r="J5" s="133"/>
      <c r="K5" s="133"/>
      <c r="L5" s="133"/>
    </row>
    <row r="6" spans="1:12" ht="21.75" customHeight="1">
      <c r="A6" s="82"/>
      <c r="B6" s="82"/>
      <c r="C6" s="82"/>
      <c r="D6" s="83"/>
      <c r="E6" s="83"/>
      <c r="F6" s="83"/>
      <c r="G6" s="83"/>
      <c r="H6" s="134" t="s">
        <v>50</v>
      </c>
      <c r="I6" s="134"/>
      <c r="J6" s="134"/>
      <c r="K6" s="83"/>
      <c r="L6" s="83"/>
    </row>
    <row r="7" spans="1:12" ht="21.75" customHeight="1">
      <c r="A7" s="82"/>
      <c r="B7" s="82"/>
      <c r="C7" s="82"/>
      <c r="D7" s="84"/>
      <c r="E7" s="82"/>
      <c r="F7" s="82"/>
      <c r="G7" s="82"/>
      <c r="H7" s="85" t="s">
        <v>76</v>
      </c>
      <c r="I7" s="83"/>
      <c r="J7" s="83"/>
      <c r="K7" s="84"/>
      <c r="L7" s="84"/>
    </row>
    <row r="8" spans="1:12" ht="21.75" customHeight="1">
      <c r="A8" s="86"/>
      <c r="B8" s="86"/>
      <c r="C8" s="87"/>
      <c r="D8" s="85" t="s">
        <v>77</v>
      </c>
      <c r="E8" s="87"/>
      <c r="F8" s="85" t="s">
        <v>78</v>
      </c>
      <c r="G8" s="87"/>
      <c r="H8" s="88" t="s">
        <v>79</v>
      </c>
      <c r="I8" s="89"/>
      <c r="J8" s="85"/>
      <c r="K8" s="85"/>
      <c r="L8" s="85" t="s">
        <v>80</v>
      </c>
    </row>
    <row r="9" spans="1:12" ht="21.75" customHeight="1">
      <c r="A9" s="86"/>
      <c r="B9" s="86"/>
      <c r="C9" s="87"/>
      <c r="D9" s="85" t="s">
        <v>81</v>
      </c>
      <c r="E9" s="87"/>
      <c r="F9" s="85" t="s">
        <v>82</v>
      </c>
      <c r="G9" s="87"/>
      <c r="H9" s="85" t="s">
        <v>83</v>
      </c>
      <c r="I9" s="89"/>
      <c r="J9" s="85" t="s">
        <v>52</v>
      </c>
      <c r="K9" s="85"/>
      <c r="L9" s="85" t="s">
        <v>44</v>
      </c>
    </row>
    <row r="10" spans="1:12" ht="21.75" customHeight="1">
      <c r="A10" s="86"/>
      <c r="B10" s="101" t="s">
        <v>9</v>
      </c>
      <c r="C10" s="86"/>
      <c r="D10" s="90" t="s">
        <v>10</v>
      </c>
      <c r="E10" s="86"/>
      <c r="F10" s="90" t="s">
        <v>10</v>
      </c>
      <c r="G10" s="86"/>
      <c r="H10" s="90" t="s">
        <v>10</v>
      </c>
      <c r="I10" s="87"/>
      <c r="J10" s="90" t="s">
        <v>10</v>
      </c>
      <c r="K10" s="91"/>
      <c r="L10" s="90" t="s">
        <v>10</v>
      </c>
    </row>
    <row r="11" spans="1:12" ht="21.75" customHeight="1">
      <c r="A11" s="86"/>
      <c r="B11" s="86"/>
      <c r="C11" s="91"/>
      <c r="D11" s="92"/>
      <c r="E11" s="91"/>
      <c r="F11" s="91"/>
      <c r="G11" s="91"/>
      <c r="H11" s="92"/>
      <c r="I11" s="92"/>
      <c r="J11" s="92"/>
      <c r="K11" s="92"/>
      <c r="L11" s="92"/>
    </row>
    <row r="12" spans="1:12" ht="21.75" customHeight="1">
      <c r="A12" s="93" t="s">
        <v>84</v>
      </c>
      <c r="B12" s="93"/>
      <c r="C12" s="86"/>
      <c r="D12" s="94">
        <v>115998900</v>
      </c>
      <c r="E12" s="86"/>
      <c r="F12" s="94">
        <v>379967680</v>
      </c>
      <c r="G12" s="86"/>
      <c r="H12" s="94">
        <v>11600000</v>
      </c>
      <c r="I12" s="87"/>
      <c r="J12" s="94">
        <v>109099273</v>
      </c>
      <c r="K12" s="95"/>
      <c r="L12" s="95">
        <f>SUM(D12:J12)</f>
        <v>616665853</v>
      </c>
    </row>
    <row r="13" spans="1:12" ht="21.75" customHeight="1">
      <c r="A13" s="93" t="s">
        <v>85</v>
      </c>
      <c r="B13" s="93"/>
      <c r="C13" s="86"/>
      <c r="D13" s="95"/>
      <c r="E13" s="86"/>
      <c r="F13" s="95"/>
      <c r="G13" s="86"/>
      <c r="H13" s="95"/>
      <c r="I13" s="95"/>
      <c r="J13" s="95"/>
      <c r="K13" s="95"/>
      <c r="L13" s="95"/>
    </row>
    <row r="14" spans="1:12" ht="21.75" customHeight="1">
      <c r="A14" s="93" t="s">
        <v>86</v>
      </c>
      <c r="B14" s="93"/>
      <c r="C14" s="86"/>
      <c r="D14" s="95"/>
      <c r="E14" s="86"/>
      <c r="F14" s="95"/>
      <c r="G14" s="86"/>
      <c r="H14" s="95"/>
      <c r="I14" s="95"/>
      <c r="J14" s="95"/>
      <c r="K14" s="84"/>
      <c r="L14" s="84"/>
    </row>
    <row r="15" spans="1:12" ht="21.75" customHeight="1">
      <c r="A15" s="82" t="s">
        <v>87</v>
      </c>
      <c r="B15" s="102">
        <v>13</v>
      </c>
      <c r="C15" s="86"/>
      <c r="D15" s="95">
        <v>0</v>
      </c>
      <c r="E15" s="86"/>
      <c r="F15" s="95">
        <v>0</v>
      </c>
      <c r="G15" s="86"/>
      <c r="H15" s="95">
        <v>0</v>
      </c>
      <c r="I15" s="95"/>
      <c r="J15" s="95">
        <v>-69599340</v>
      </c>
      <c r="K15" s="84"/>
      <c r="L15" s="95">
        <f>SUM(D15:J15)</f>
        <v>-69599340</v>
      </c>
    </row>
    <row r="16" spans="1:12" ht="21.75" customHeight="1">
      <c r="A16" s="82" t="s">
        <v>71</v>
      </c>
      <c r="B16" s="82"/>
      <c r="C16" s="86"/>
      <c r="D16" s="96">
        <v>0</v>
      </c>
      <c r="E16" s="86"/>
      <c r="F16" s="96">
        <v>0</v>
      </c>
      <c r="G16" s="86"/>
      <c r="H16" s="96">
        <v>0</v>
      </c>
      <c r="I16" s="95"/>
      <c r="J16" s="96">
        <f>'TH5'!G30</f>
        <v>84688256</v>
      </c>
      <c r="K16" s="95"/>
      <c r="L16" s="96">
        <f>SUM(D16:J16)</f>
        <v>84688256</v>
      </c>
    </row>
    <row r="17" spans="1:12" ht="6" customHeight="1">
      <c r="A17" s="82"/>
      <c r="B17" s="82"/>
      <c r="C17" s="91"/>
      <c r="D17" s="95"/>
      <c r="E17" s="91"/>
      <c r="F17" s="91"/>
      <c r="G17" s="91"/>
      <c r="H17" s="95"/>
      <c r="I17" s="95"/>
      <c r="J17" s="95"/>
      <c r="K17" s="95"/>
      <c r="L17" s="95"/>
    </row>
    <row r="18" spans="1:12" ht="21.75" customHeight="1" thickBot="1">
      <c r="A18" s="93" t="s">
        <v>88</v>
      </c>
      <c r="B18" s="93"/>
      <c r="C18" s="86"/>
      <c r="D18" s="97">
        <f>SUM(D12:D16)</f>
        <v>115998900</v>
      </c>
      <c r="E18" s="86"/>
      <c r="F18" s="97">
        <f>SUM(F12:F16)</f>
        <v>379967680</v>
      </c>
      <c r="G18" s="86"/>
      <c r="H18" s="97">
        <f>SUM(H12:H16)</f>
        <v>11600000</v>
      </c>
      <c r="I18" s="95"/>
      <c r="J18" s="97">
        <f>SUM(J12:J16)</f>
        <v>124188189</v>
      </c>
      <c r="K18" s="95"/>
      <c r="L18" s="97">
        <f>SUM(L12:L16)</f>
        <v>631754769</v>
      </c>
    </row>
    <row r="19" spans="1:12" ht="21.75" customHeight="1" thickTop="1">
      <c r="A19" s="86"/>
      <c r="B19" s="86"/>
      <c r="C19" s="82"/>
      <c r="D19" s="84"/>
      <c r="E19" s="82"/>
      <c r="F19" s="82"/>
      <c r="G19" s="82"/>
      <c r="H19" s="84"/>
      <c r="I19" s="84"/>
      <c r="J19" s="84"/>
      <c r="K19" s="84"/>
      <c r="L19" s="84"/>
    </row>
    <row r="20" spans="1:12" ht="21.75" customHeight="1">
      <c r="A20" s="93" t="s">
        <v>89</v>
      </c>
      <c r="B20" s="93"/>
      <c r="C20" s="86"/>
      <c r="D20" s="98">
        <f>D18</f>
        <v>115998900</v>
      </c>
      <c r="E20" s="99"/>
      <c r="F20" s="98">
        <f>F18</f>
        <v>379967680</v>
      </c>
      <c r="G20" s="99"/>
      <c r="H20" s="98">
        <f>H18</f>
        <v>11600000</v>
      </c>
      <c r="I20" s="100"/>
      <c r="J20" s="98">
        <v>181434453.09497309</v>
      </c>
      <c r="K20" s="100"/>
      <c r="L20" s="95">
        <f>SUM(D20:J20)</f>
        <v>689001033.09497309</v>
      </c>
    </row>
    <row r="21" spans="1:12" ht="21.75" customHeight="1">
      <c r="A21" s="93" t="s">
        <v>85</v>
      </c>
      <c r="B21" s="93"/>
      <c r="C21" s="86"/>
      <c r="D21" s="95"/>
      <c r="E21" s="86"/>
      <c r="F21" s="95"/>
      <c r="G21" s="86"/>
      <c r="H21" s="95"/>
      <c r="I21" s="95"/>
      <c r="J21" s="95"/>
      <c r="K21" s="95"/>
      <c r="L21" s="95"/>
    </row>
    <row r="22" spans="1:12" ht="21.75" customHeight="1">
      <c r="A22" s="93" t="s">
        <v>86</v>
      </c>
      <c r="B22" s="93"/>
      <c r="C22" s="86"/>
      <c r="D22" s="95"/>
      <c r="E22" s="86"/>
      <c r="F22" s="95"/>
      <c r="G22" s="86"/>
      <c r="H22" s="95"/>
      <c r="I22" s="95"/>
      <c r="J22" s="95"/>
      <c r="K22" s="95"/>
      <c r="L22" s="95"/>
    </row>
    <row r="23" spans="1:12" ht="21.75" customHeight="1">
      <c r="A23" s="82" t="s">
        <v>87</v>
      </c>
      <c r="B23" s="102">
        <v>13</v>
      </c>
      <c r="C23" s="86"/>
      <c r="D23" s="95">
        <v>0</v>
      </c>
      <c r="E23" s="86"/>
      <c r="F23" s="95">
        <v>0</v>
      </c>
      <c r="G23" s="86"/>
      <c r="H23" s="95">
        <v>0</v>
      </c>
      <c r="I23" s="95"/>
      <c r="J23" s="95">
        <v>-81199230.094973087</v>
      </c>
      <c r="K23" s="95"/>
      <c r="L23" s="95">
        <f>SUM(D23:J23)</f>
        <v>-81199230.094973087</v>
      </c>
    </row>
    <row r="24" spans="1:12" ht="21.75" customHeight="1">
      <c r="A24" s="82" t="s">
        <v>71</v>
      </c>
      <c r="B24" s="82"/>
      <c r="C24" s="86"/>
      <c r="D24" s="96">
        <v>0</v>
      </c>
      <c r="E24" s="86"/>
      <c r="F24" s="96">
        <v>0</v>
      </c>
      <c r="G24" s="86"/>
      <c r="H24" s="96">
        <v>0</v>
      </c>
      <c r="I24" s="95"/>
      <c r="J24" s="96">
        <f>'TH5'!E30</f>
        <v>79580361</v>
      </c>
      <c r="K24" s="95"/>
      <c r="L24" s="96">
        <f>SUM(D24:J24)</f>
        <v>79580361</v>
      </c>
    </row>
    <row r="25" spans="1:12" ht="6" customHeight="1">
      <c r="A25" s="82"/>
      <c r="B25" s="82"/>
      <c r="C25" s="86"/>
      <c r="D25" s="95"/>
      <c r="E25" s="86"/>
      <c r="F25" s="95"/>
      <c r="G25" s="86"/>
      <c r="H25" s="95"/>
      <c r="I25" s="95"/>
      <c r="J25" s="95"/>
      <c r="K25" s="95"/>
      <c r="L25" s="95"/>
    </row>
    <row r="26" spans="1:12" ht="21.75" customHeight="1" thickBot="1">
      <c r="A26" s="93" t="s">
        <v>90</v>
      </c>
      <c r="B26" s="93"/>
      <c r="C26" s="86"/>
      <c r="D26" s="97">
        <f>SUM(D20:D24)</f>
        <v>115998900</v>
      </c>
      <c r="E26" s="86"/>
      <c r="F26" s="97">
        <f>SUM(F20:F24)</f>
        <v>379967680</v>
      </c>
      <c r="G26" s="86"/>
      <c r="H26" s="97">
        <f>SUM(H20:H24)</f>
        <v>11600000</v>
      </c>
      <c r="I26" s="95"/>
      <c r="J26" s="97">
        <f>SUM(J20:J24)</f>
        <v>179815584</v>
      </c>
      <c r="K26" s="95"/>
      <c r="L26" s="97">
        <f>SUM(L20:L24)</f>
        <v>687382164</v>
      </c>
    </row>
    <row r="27" spans="1:12" ht="21.75" customHeight="1" thickTop="1">
      <c r="A27" s="82"/>
      <c r="B27" s="82"/>
      <c r="C27" s="82"/>
      <c r="D27" s="84"/>
      <c r="E27" s="82"/>
      <c r="F27" s="82"/>
      <c r="G27" s="82"/>
      <c r="H27" s="84"/>
      <c r="I27" s="84"/>
      <c r="J27" s="84"/>
      <c r="K27" s="84"/>
      <c r="L27" s="84"/>
    </row>
    <row r="39" spans="1:12" ht="18" customHeight="1"/>
    <row r="40" spans="1:12" ht="21.75" customHeight="1">
      <c r="A40" s="35" t="str">
        <f>'TH2-3'!A43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40" s="35"/>
      <c r="C40" s="35"/>
      <c r="D40" s="36"/>
      <c r="E40" s="35"/>
      <c r="F40" s="35"/>
      <c r="G40" s="35"/>
      <c r="H40" s="36"/>
      <c r="I40" s="36"/>
      <c r="J40" s="36"/>
      <c r="K40" s="36"/>
      <c r="L40" s="36"/>
    </row>
  </sheetData>
  <mergeCells count="2">
    <mergeCell ref="D5:L5"/>
    <mergeCell ref="H6:J6"/>
  </mergeCells>
  <pageMargins left="0.8" right="0.75" top="0.5" bottom="0.6" header="0.49" footer="0.4"/>
  <pageSetup paperSize="9" scale="95" firstPageNumber="6" fitToWidth="0" orientation="portrait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BCB42-3019-4CB7-BD7E-551EE2E4AEE4}">
  <sheetPr codeName="Sheet5"/>
  <dimension ref="A1:H82"/>
  <sheetViews>
    <sheetView zoomScaleNormal="100" zoomScaleSheetLayoutView="99" workbookViewId="0">
      <selection activeCell="O71" sqref="O71"/>
    </sheetView>
  </sheetViews>
  <sheetFormatPr defaultColWidth="9.28515625" defaultRowHeight="21.75" customHeight="1"/>
  <cols>
    <col min="1" max="1" width="1.42578125" style="104" customWidth="1"/>
    <col min="2" max="2" width="7.42578125" style="104" customWidth="1"/>
    <col min="3" max="3" width="37.42578125" style="104" customWidth="1"/>
    <col min="4" max="4" width="8.140625" style="104" customWidth="1"/>
    <col min="5" max="5" width="1" style="104" customWidth="1"/>
    <col min="6" max="6" width="15" style="104" customWidth="1"/>
    <col min="7" max="7" width="1" style="104" customWidth="1"/>
    <col min="8" max="8" width="15" style="104" customWidth="1"/>
    <col min="9" max="16384" width="9.28515625" style="104"/>
  </cols>
  <sheetData>
    <row r="1" spans="1:8" s="103" customFormat="1" ht="21.75" customHeight="1">
      <c r="A1" s="103" t="s">
        <v>55</v>
      </c>
    </row>
    <row r="2" spans="1:8" ht="21.75" customHeight="1">
      <c r="A2" s="103" t="s">
        <v>91</v>
      </c>
    </row>
    <row r="3" spans="1:8" ht="21.75" customHeight="1">
      <c r="A3" s="105" t="str">
        <f>'TH6'!A3</f>
        <v>สำหรับรอบระยะเวลาหกเดือนสิ้นสุดวันที่ 30 มิถุนายน พ.ศ. 2568</v>
      </c>
      <c r="B3" s="106"/>
      <c r="C3" s="106"/>
      <c r="D3" s="106"/>
      <c r="E3" s="106"/>
      <c r="F3" s="106"/>
      <c r="G3" s="106"/>
      <c r="H3" s="106"/>
    </row>
    <row r="5" spans="1:8" ht="21.75" customHeight="1">
      <c r="F5" s="22" t="s">
        <v>3</v>
      </c>
      <c r="G5" s="2"/>
      <c r="H5" s="22" t="s">
        <v>3</v>
      </c>
    </row>
    <row r="6" spans="1:8" ht="21.75" customHeight="1">
      <c r="F6" s="22" t="s">
        <v>5</v>
      </c>
      <c r="G6" s="2"/>
      <c r="H6" s="22" t="s">
        <v>5</v>
      </c>
    </row>
    <row r="7" spans="1:8" ht="21.75" customHeight="1">
      <c r="A7" s="107"/>
      <c r="B7" s="107"/>
      <c r="C7" s="107"/>
      <c r="D7" s="108"/>
      <c r="E7" s="108"/>
      <c r="F7" s="26" t="s">
        <v>7</v>
      </c>
      <c r="G7" s="39"/>
      <c r="H7" s="26" t="s">
        <v>8</v>
      </c>
    </row>
    <row r="8" spans="1:8" ht="21.75" customHeight="1">
      <c r="A8" s="107"/>
      <c r="B8" s="107"/>
      <c r="C8" s="107"/>
      <c r="D8" s="109" t="s">
        <v>9</v>
      </c>
      <c r="E8" s="110"/>
      <c r="F8" s="111" t="s">
        <v>10</v>
      </c>
      <c r="G8" s="22"/>
      <c r="H8" s="111" t="s">
        <v>10</v>
      </c>
    </row>
    <row r="9" spans="1:8" ht="21.75" customHeight="1">
      <c r="A9" s="23" t="s">
        <v>92</v>
      </c>
      <c r="B9" s="112"/>
      <c r="C9" s="112"/>
      <c r="D9" s="108"/>
      <c r="E9" s="108"/>
      <c r="F9" s="24"/>
      <c r="G9" s="24"/>
      <c r="H9" s="24"/>
    </row>
    <row r="10" spans="1:8" ht="21.75" customHeight="1">
      <c r="A10" s="23" t="s">
        <v>93</v>
      </c>
      <c r="B10" s="113"/>
      <c r="C10" s="113"/>
      <c r="D10" s="108"/>
      <c r="E10" s="108"/>
      <c r="F10" s="4">
        <f>'TH5'!E23</f>
        <v>99687304</v>
      </c>
      <c r="G10" s="24"/>
      <c r="H10" s="4">
        <v>94005689</v>
      </c>
    </row>
    <row r="11" spans="1:8" ht="8.1" customHeight="1">
      <c r="A11" s="9"/>
      <c r="B11" s="113"/>
      <c r="C11" s="113"/>
      <c r="D11" s="108"/>
      <c r="E11" s="108"/>
      <c r="F11" s="4"/>
      <c r="G11" s="24"/>
      <c r="H11" s="4"/>
    </row>
    <row r="12" spans="1:8" ht="21.75" customHeight="1">
      <c r="A12" s="9" t="s">
        <v>94</v>
      </c>
      <c r="B12" s="114"/>
      <c r="C12" s="114"/>
      <c r="D12" s="108"/>
      <c r="E12" s="108"/>
      <c r="F12" s="4"/>
      <c r="G12" s="24"/>
      <c r="H12" s="4"/>
    </row>
    <row r="13" spans="1:8" ht="21.75" customHeight="1">
      <c r="A13" s="9"/>
      <c r="B13" s="9" t="s">
        <v>128</v>
      </c>
      <c r="C13" s="115"/>
      <c r="D13" s="108">
        <v>7</v>
      </c>
      <c r="E13" s="108"/>
      <c r="F13" s="4">
        <v>288037</v>
      </c>
      <c r="G13" s="24"/>
      <c r="H13" s="4">
        <v>18408</v>
      </c>
    </row>
    <row r="14" spans="1:8" ht="21.75" customHeight="1">
      <c r="A14" s="9"/>
      <c r="B14" s="9" t="s">
        <v>129</v>
      </c>
      <c r="C14" s="115"/>
      <c r="D14" s="108">
        <v>8</v>
      </c>
      <c r="E14" s="108"/>
      <c r="F14" s="4">
        <v>102510</v>
      </c>
      <c r="G14" s="24"/>
      <c r="H14" s="4">
        <v>-70625</v>
      </c>
    </row>
    <row r="15" spans="1:8" ht="21.75" customHeight="1">
      <c r="A15" s="9"/>
      <c r="B15" s="9" t="s">
        <v>95</v>
      </c>
      <c r="C15" s="115"/>
      <c r="D15" s="108">
        <v>9</v>
      </c>
      <c r="E15" s="108"/>
      <c r="F15" s="4">
        <v>28094358</v>
      </c>
      <c r="G15" s="24"/>
      <c r="H15" s="4">
        <v>27701361</v>
      </c>
    </row>
    <row r="16" spans="1:8" ht="21.75" customHeight="1">
      <c r="A16" s="9"/>
      <c r="B16" s="9" t="s">
        <v>96</v>
      </c>
      <c r="C16" s="115"/>
      <c r="D16" s="108">
        <v>9</v>
      </c>
      <c r="E16" s="108"/>
      <c r="F16" s="4">
        <v>13310</v>
      </c>
      <c r="G16" s="24"/>
      <c r="H16" s="4">
        <v>2223</v>
      </c>
    </row>
    <row r="17" spans="1:8" ht="21.75" customHeight="1">
      <c r="A17" s="9"/>
      <c r="B17" s="9" t="s">
        <v>97</v>
      </c>
      <c r="C17" s="115"/>
      <c r="D17" s="108"/>
      <c r="E17" s="108"/>
      <c r="F17" s="4">
        <v>794069</v>
      </c>
      <c r="G17" s="24"/>
      <c r="H17" s="4">
        <v>908855</v>
      </c>
    </row>
    <row r="18" spans="1:8" ht="21.75" customHeight="1">
      <c r="A18" s="9"/>
      <c r="B18" s="9" t="s">
        <v>41</v>
      </c>
      <c r="C18" s="115"/>
      <c r="D18" s="108">
        <v>11</v>
      </c>
      <c r="E18" s="108"/>
      <c r="F18" s="4">
        <v>1088810</v>
      </c>
      <c r="G18" s="24"/>
      <c r="H18" s="4">
        <v>1033004</v>
      </c>
    </row>
    <row r="19" spans="1:8" ht="21.75" customHeight="1">
      <c r="A19" s="9"/>
      <c r="B19" s="9" t="s">
        <v>98</v>
      </c>
      <c r="C19" s="115"/>
      <c r="D19" s="108"/>
      <c r="E19" s="108"/>
      <c r="F19" s="4">
        <v>-39891</v>
      </c>
      <c r="G19" s="24"/>
      <c r="H19" s="4">
        <v>-70633</v>
      </c>
    </row>
    <row r="20" spans="1:8" ht="21.75" customHeight="1">
      <c r="A20" s="9"/>
      <c r="B20" s="9" t="s">
        <v>66</v>
      </c>
      <c r="C20" s="115"/>
      <c r="D20" s="108"/>
      <c r="E20" s="108"/>
      <c r="F20" s="4">
        <v>4354297</v>
      </c>
      <c r="G20" s="24"/>
      <c r="H20" s="4">
        <v>3419047</v>
      </c>
    </row>
    <row r="21" spans="1:8" ht="21.75" customHeight="1">
      <c r="A21" s="9"/>
      <c r="B21" s="9" t="s">
        <v>99</v>
      </c>
      <c r="C21" s="115"/>
      <c r="D21" s="108"/>
      <c r="E21" s="108"/>
      <c r="F21" s="4">
        <v>250219</v>
      </c>
      <c r="G21" s="24"/>
      <c r="H21" s="4">
        <v>0</v>
      </c>
    </row>
    <row r="22" spans="1:8" ht="8.1" customHeight="1">
      <c r="A22" s="9"/>
      <c r="B22" s="115"/>
      <c r="C22" s="115"/>
      <c r="D22" s="110"/>
      <c r="E22" s="110"/>
      <c r="F22" s="26"/>
      <c r="G22" s="26"/>
      <c r="H22" s="26"/>
    </row>
    <row r="23" spans="1:8" ht="21.75" customHeight="1">
      <c r="A23" s="23" t="s">
        <v>100</v>
      </c>
      <c r="B23" s="9"/>
      <c r="C23" s="115"/>
      <c r="D23" s="16"/>
      <c r="E23" s="16"/>
      <c r="F23" s="24"/>
      <c r="G23" s="24"/>
      <c r="H23" s="24"/>
    </row>
    <row r="24" spans="1:8" ht="21.75" customHeight="1">
      <c r="A24" s="9"/>
      <c r="B24" s="9" t="s">
        <v>101</v>
      </c>
      <c r="C24" s="115"/>
      <c r="D24" s="108"/>
      <c r="E24" s="108"/>
      <c r="F24" s="4">
        <v>22297198</v>
      </c>
      <c r="G24" s="24"/>
      <c r="H24" s="4">
        <v>-33094961</v>
      </c>
    </row>
    <row r="25" spans="1:8" ht="21.75" customHeight="1">
      <c r="A25" s="9"/>
      <c r="B25" s="9" t="s">
        <v>102</v>
      </c>
      <c r="C25" s="115"/>
      <c r="D25" s="108"/>
      <c r="E25" s="108"/>
      <c r="F25" s="4">
        <v>-15532197</v>
      </c>
      <c r="G25" s="24"/>
      <c r="H25" s="4">
        <v>-7230296</v>
      </c>
    </row>
    <row r="26" spans="1:8" ht="21.75" customHeight="1">
      <c r="A26" s="9"/>
      <c r="B26" s="116" t="s">
        <v>103</v>
      </c>
      <c r="C26" s="115"/>
      <c r="D26" s="108"/>
      <c r="E26" s="108"/>
      <c r="F26" s="4">
        <v>0</v>
      </c>
      <c r="G26" s="24"/>
      <c r="H26" s="4">
        <v>101244</v>
      </c>
    </row>
    <row r="27" spans="1:8" ht="21.75" customHeight="1">
      <c r="A27" s="9"/>
      <c r="B27" s="9" t="s">
        <v>30</v>
      </c>
      <c r="C27" s="115"/>
      <c r="D27" s="108"/>
      <c r="E27" s="108"/>
      <c r="F27" s="4">
        <v>9452532</v>
      </c>
      <c r="G27" s="24"/>
      <c r="H27" s="4">
        <v>8353965</v>
      </c>
    </row>
    <row r="28" spans="1:8" ht="21.75" customHeight="1">
      <c r="A28" s="9"/>
      <c r="B28" s="9" t="s">
        <v>31</v>
      </c>
      <c r="C28" s="115"/>
      <c r="D28" s="108"/>
      <c r="E28" s="108"/>
      <c r="F28" s="4">
        <v>-1131575</v>
      </c>
      <c r="G28" s="24"/>
      <c r="H28" s="4">
        <v>-9802535</v>
      </c>
    </row>
    <row r="29" spans="1:8" ht="21.75" customHeight="1">
      <c r="A29" s="9"/>
      <c r="B29" s="9" t="s">
        <v>36</v>
      </c>
      <c r="C29" s="115"/>
      <c r="D29" s="108"/>
      <c r="E29" s="108"/>
      <c r="F29" s="4">
        <v>144390</v>
      </c>
      <c r="G29" s="24"/>
      <c r="H29" s="4">
        <v>1133544</v>
      </c>
    </row>
    <row r="30" spans="1:8" ht="21.75" customHeight="1">
      <c r="A30" s="9"/>
      <c r="B30" s="116" t="s">
        <v>104</v>
      </c>
      <c r="C30" s="115"/>
      <c r="D30" s="108"/>
      <c r="E30" s="108"/>
      <c r="F30" s="21">
        <v>0</v>
      </c>
      <c r="G30" s="24"/>
      <c r="H30" s="21">
        <v>-568000</v>
      </c>
    </row>
    <row r="31" spans="1:8" ht="8.1" customHeight="1">
      <c r="A31" s="9"/>
      <c r="B31" s="9"/>
      <c r="C31" s="115"/>
      <c r="D31" s="108"/>
      <c r="E31" s="108"/>
      <c r="F31" s="24"/>
      <c r="G31" s="24"/>
      <c r="H31" s="24"/>
    </row>
    <row r="32" spans="1:8" ht="21.75" customHeight="1">
      <c r="A32" s="9" t="s">
        <v>105</v>
      </c>
      <c r="B32" s="9"/>
      <c r="C32" s="115"/>
      <c r="D32" s="108"/>
      <c r="E32" s="108"/>
      <c r="F32" s="4">
        <f>SUM(F10:F30)</f>
        <v>149863371</v>
      </c>
      <c r="G32" s="24"/>
      <c r="H32" s="4">
        <f>SUM(H10:H30)</f>
        <v>85840290</v>
      </c>
    </row>
    <row r="33" spans="1:8" ht="21.75" customHeight="1">
      <c r="A33" s="9"/>
      <c r="B33" s="9" t="s">
        <v>106</v>
      </c>
      <c r="C33" s="115"/>
      <c r="D33" s="108"/>
      <c r="E33" s="108"/>
      <c r="F33" s="4">
        <v>-4212914</v>
      </c>
      <c r="G33" s="24"/>
      <c r="H33" s="4">
        <v>-3361989</v>
      </c>
    </row>
    <row r="34" spans="1:8" ht="21.75" customHeight="1">
      <c r="A34" s="9"/>
      <c r="B34" s="9" t="s">
        <v>107</v>
      </c>
      <c r="C34" s="115"/>
      <c r="D34" s="108"/>
      <c r="E34" s="108"/>
      <c r="F34" s="8">
        <v>-12887473</v>
      </c>
      <c r="G34" s="24"/>
      <c r="H34" s="8">
        <v>-17784680</v>
      </c>
    </row>
    <row r="35" spans="1:8" ht="8.1" customHeight="1">
      <c r="A35" s="9"/>
      <c r="B35" s="115"/>
      <c r="C35" s="115"/>
      <c r="D35" s="108"/>
      <c r="E35" s="108"/>
      <c r="F35" s="24"/>
      <c r="G35" s="24"/>
      <c r="H35" s="24"/>
    </row>
    <row r="36" spans="1:8" ht="21.75" customHeight="1">
      <c r="A36" s="23" t="s">
        <v>108</v>
      </c>
      <c r="B36" s="115"/>
      <c r="C36" s="115"/>
      <c r="D36" s="108"/>
      <c r="E36" s="108"/>
      <c r="F36" s="27">
        <f>SUM(F32:F34)</f>
        <v>132762984</v>
      </c>
      <c r="G36" s="24"/>
      <c r="H36" s="27">
        <f>SUM(H32:H34)</f>
        <v>64693621</v>
      </c>
    </row>
    <row r="37" spans="1:8" ht="15.75" customHeight="1">
      <c r="A37" s="9"/>
      <c r="B37" s="115"/>
      <c r="C37" s="115"/>
      <c r="D37" s="108"/>
      <c r="E37" s="108"/>
      <c r="F37" s="24"/>
      <c r="G37" s="24"/>
      <c r="H37" s="24"/>
    </row>
    <row r="38" spans="1:8" ht="15.75" customHeight="1">
      <c r="A38" s="9"/>
      <c r="B38" s="115"/>
      <c r="C38" s="115"/>
      <c r="D38" s="108"/>
      <c r="E38" s="108"/>
      <c r="F38" s="24"/>
      <c r="G38" s="24"/>
      <c r="H38" s="24"/>
    </row>
    <row r="39" spans="1:8" ht="11.25" customHeight="1">
      <c r="A39" s="9"/>
      <c r="B39" s="115"/>
      <c r="C39" s="115"/>
      <c r="D39" s="108"/>
      <c r="E39" s="108"/>
      <c r="F39" s="24"/>
      <c r="G39" s="24"/>
      <c r="H39" s="24"/>
    </row>
    <row r="40" spans="1:8" ht="21.95" customHeight="1">
      <c r="A40" s="117" t="str">
        <f>'TH6'!A40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40" s="118"/>
      <c r="C40" s="118"/>
      <c r="D40" s="119"/>
      <c r="E40" s="119"/>
      <c r="F40" s="27"/>
      <c r="G40" s="27"/>
      <c r="H40" s="27"/>
    </row>
    <row r="41" spans="1:8" s="103" customFormat="1" ht="21.75" customHeight="1">
      <c r="A41" s="23" t="str">
        <f>A1</f>
        <v>บริษัท กิจเจริญ เอ็นจิเนียริ่ง อีเลคทริค จำกัด (มหาชน)</v>
      </c>
      <c r="B41" s="112"/>
      <c r="C41" s="112"/>
      <c r="D41" s="110"/>
      <c r="E41" s="110"/>
      <c r="F41" s="26"/>
      <c r="G41" s="26"/>
      <c r="H41" s="26"/>
    </row>
    <row r="42" spans="1:8" s="103" customFormat="1" ht="21.75" customHeight="1">
      <c r="A42" s="23" t="str">
        <f>A2</f>
        <v>งบกระแสเงินสด</v>
      </c>
      <c r="B42" s="112"/>
      <c r="C42" s="112"/>
      <c r="D42" s="110"/>
      <c r="E42" s="110"/>
      <c r="F42" s="26"/>
      <c r="G42" s="26"/>
      <c r="H42" s="26"/>
    </row>
    <row r="43" spans="1:8" s="103" customFormat="1" ht="21.75" customHeight="1">
      <c r="A43" s="120" t="str">
        <f>A3</f>
        <v>สำหรับรอบระยะเวลาหกเดือนสิ้นสุดวันที่ 30 มิถุนายน พ.ศ. 2568</v>
      </c>
      <c r="B43" s="121"/>
      <c r="C43" s="121"/>
      <c r="D43" s="122"/>
      <c r="E43" s="122"/>
      <c r="F43" s="123"/>
      <c r="G43" s="123"/>
      <c r="H43" s="123"/>
    </row>
    <row r="44" spans="1:8" ht="21.75" customHeight="1">
      <c r="G44" s="2"/>
    </row>
    <row r="45" spans="1:8" ht="21.75" customHeight="1">
      <c r="F45" s="22" t="s">
        <v>3</v>
      </c>
      <c r="G45" s="2"/>
      <c r="H45" s="22" t="s">
        <v>3</v>
      </c>
    </row>
    <row r="46" spans="1:8" ht="21.75" customHeight="1">
      <c r="F46" s="22" t="s">
        <v>5</v>
      </c>
      <c r="G46" s="2"/>
      <c r="H46" s="22" t="s">
        <v>5</v>
      </c>
    </row>
    <row r="47" spans="1:8" ht="21.75" customHeight="1">
      <c r="A47" s="9"/>
      <c r="B47" s="115"/>
      <c r="C47" s="115"/>
      <c r="D47" s="108"/>
      <c r="E47" s="108"/>
      <c r="F47" s="26" t="s">
        <v>7</v>
      </c>
      <c r="G47" s="39"/>
      <c r="H47" s="26" t="s">
        <v>8</v>
      </c>
    </row>
    <row r="48" spans="1:8" ht="21.75" customHeight="1">
      <c r="A48" s="9"/>
      <c r="B48" s="115"/>
      <c r="C48" s="115"/>
      <c r="D48" s="109" t="s">
        <v>9</v>
      </c>
      <c r="E48" s="110"/>
      <c r="F48" s="124" t="s">
        <v>10</v>
      </c>
      <c r="G48" s="125"/>
      <c r="H48" s="124" t="s">
        <v>10</v>
      </c>
    </row>
    <row r="49" spans="1:8" ht="21.75" customHeight="1">
      <c r="A49" s="23" t="s">
        <v>109</v>
      </c>
      <c r="B49" s="112"/>
      <c r="C49" s="112"/>
      <c r="D49" s="108"/>
      <c r="E49" s="108"/>
      <c r="F49" s="24"/>
      <c r="G49" s="24"/>
      <c r="H49" s="24"/>
    </row>
    <row r="50" spans="1:8" ht="21.75" customHeight="1">
      <c r="B50" s="9" t="s">
        <v>110</v>
      </c>
      <c r="C50" s="115"/>
      <c r="D50" s="16"/>
      <c r="E50" s="16"/>
      <c r="F50" s="4">
        <v>-7</v>
      </c>
      <c r="G50" s="24"/>
      <c r="H50" s="4">
        <v>-21</v>
      </c>
    </row>
    <row r="51" spans="1:8" ht="21.75" customHeight="1">
      <c r="B51" s="9" t="s">
        <v>111</v>
      </c>
      <c r="C51" s="115"/>
      <c r="D51" s="108"/>
      <c r="E51" s="108"/>
      <c r="F51" s="4">
        <v>-167143588</v>
      </c>
      <c r="G51" s="24"/>
      <c r="H51" s="4">
        <v>-86565449</v>
      </c>
    </row>
    <row r="52" spans="1:8" ht="21.75" customHeight="1">
      <c r="B52" s="9" t="s">
        <v>112</v>
      </c>
      <c r="C52" s="115"/>
      <c r="D52" s="108"/>
      <c r="E52" s="108"/>
      <c r="F52" s="4">
        <v>1041965</v>
      </c>
      <c r="G52" s="24"/>
      <c r="H52" s="4" t="s">
        <v>113</v>
      </c>
    </row>
    <row r="53" spans="1:8" ht="21.75" customHeight="1">
      <c r="B53" s="9" t="s">
        <v>114</v>
      </c>
      <c r="C53" s="115"/>
      <c r="D53" s="108"/>
      <c r="E53" s="108"/>
      <c r="F53" s="4">
        <v>-810499</v>
      </c>
      <c r="G53" s="24"/>
      <c r="H53" s="4">
        <v>-1756500</v>
      </c>
    </row>
    <row r="54" spans="1:8" ht="21.75" customHeight="1">
      <c r="B54" s="10" t="s">
        <v>115</v>
      </c>
      <c r="C54" s="115"/>
      <c r="D54" s="108"/>
      <c r="E54" s="108"/>
      <c r="F54" s="21">
        <v>39891</v>
      </c>
      <c r="G54" s="24"/>
      <c r="H54" s="21">
        <v>70633</v>
      </c>
    </row>
    <row r="55" spans="1:8" ht="6" customHeight="1">
      <c r="A55" s="9"/>
      <c r="B55" s="115"/>
      <c r="C55" s="115"/>
      <c r="D55" s="108"/>
      <c r="E55" s="108"/>
      <c r="F55" s="24"/>
      <c r="G55" s="24"/>
      <c r="H55" s="24"/>
    </row>
    <row r="56" spans="1:8" ht="21.75" customHeight="1">
      <c r="A56" s="23" t="s">
        <v>116</v>
      </c>
      <c r="B56" s="115"/>
      <c r="C56" s="115"/>
      <c r="D56" s="108"/>
      <c r="E56" s="108"/>
      <c r="F56" s="27">
        <f>SUM(F50:F55)</f>
        <v>-166872238</v>
      </c>
      <c r="G56" s="24"/>
      <c r="H56" s="27">
        <f>SUM(H50:H55)</f>
        <v>-88251337</v>
      </c>
    </row>
    <row r="57" spans="1:8" ht="11.1" customHeight="1">
      <c r="A57" s="9"/>
      <c r="B57" s="115"/>
      <c r="C57" s="115"/>
      <c r="D57" s="108"/>
      <c r="E57" s="108"/>
      <c r="F57" s="24"/>
      <c r="G57" s="24"/>
      <c r="H57" s="24"/>
    </row>
    <row r="58" spans="1:8" ht="21.75" customHeight="1">
      <c r="A58" s="23" t="s">
        <v>117</v>
      </c>
      <c r="B58" s="112"/>
      <c r="C58" s="112"/>
      <c r="D58" s="108"/>
      <c r="E58" s="108"/>
      <c r="F58" s="24"/>
      <c r="G58" s="24"/>
      <c r="H58" s="24"/>
    </row>
    <row r="59" spans="1:8" ht="21.75" customHeight="1">
      <c r="B59" s="9" t="s">
        <v>132</v>
      </c>
      <c r="C59" s="115"/>
      <c r="D59" s="28"/>
      <c r="E59" s="108"/>
      <c r="F59" s="4">
        <v>75512324</v>
      </c>
      <c r="G59" s="24"/>
      <c r="H59" s="4">
        <v>120000000</v>
      </c>
    </row>
    <row r="60" spans="1:8" ht="21.75" customHeight="1">
      <c r="B60" s="9" t="s">
        <v>118</v>
      </c>
      <c r="C60" s="115"/>
      <c r="D60" s="28">
        <v>10.199999999999999</v>
      </c>
      <c r="E60" s="108"/>
      <c r="F60" s="4">
        <v>51489000</v>
      </c>
      <c r="G60" s="24"/>
      <c r="H60" s="4">
        <v>0</v>
      </c>
    </row>
    <row r="61" spans="1:8" ht="21.75" customHeight="1">
      <c r="B61" s="9" t="s">
        <v>119</v>
      </c>
      <c r="C61" s="115"/>
      <c r="D61" s="28">
        <v>10.199999999999999</v>
      </c>
      <c r="E61" s="108"/>
      <c r="F61" s="4">
        <v>-28677821</v>
      </c>
      <c r="G61" s="24"/>
      <c r="H61" s="4">
        <v>-30135895</v>
      </c>
    </row>
    <row r="62" spans="1:8" ht="21.75" customHeight="1">
      <c r="B62" s="9" t="s">
        <v>120</v>
      </c>
      <c r="C62" s="115"/>
      <c r="D62" s="108"/>
      <c r="E62" s="108"/>
      <c r="F62" s="4">
        <v>-145201</v>
      </c>
      <c r="G62" s="24"/>
      <c r="H62" s="4">
        <v>-228669</v>
      </c>
    </row>
    <row r="63" spans="1:8" ht="21.75" customHeight="1">
      <c r="B63" s="104" t="s">
        <v>87</v>
      </c>
      <c r="C63" s="115"/>
      <c r="D63" s="108"/>
      <c r="E63" s="108"/>
      <c r="F63" s="21">
        <v>-81408355</v>
      </c>
      <c r="G63" s="24"/>
      <c r="H63" s="21">
        <v>-69573170</v>
      </c>
    </row>
    <row r="64" spans="1:8" ht="6" customHeight="1">
      <c r="A64" s="9"/>
      <c r="B64" s="115"/>
      <c r="C64" s="115"/>
      <c r="D64" s="108"/>
      <c r="E64" s="108"/>
      <c r="F64" s="24"/>
      <c r="G64" s="24"/>
      <c r="H64" s="24"/>
    </row>
    <row r="65" spans="1:8" ht="21.75" customHeight="1">
      <c r="A65" s="23" t="s">
        <v>121</v>
      </c>
      <c r="B65" s="115"/>
      <c r="C65" s="115"/>
      <c r="D65" s="108"/>
      <c r="E65" s="108"/>
      <c r="F65" s="27">
        <f>SUM(F58:F64)</f>
        <v>16769947</v>
      </c>
      <c r="G65" s="24"/>
      <c r="H65" s="27">
        <f>SUM(H58:H64)</f>
        <v>20062266</v>
      </c>
    </row>
    <row r="66" spans="1:8" ht="6" customHeight="1">
      <c r="A66" s="9"/>
      <c r="B66" s="115"/>
      <c r="C66" s="115"/>
      <c r="D66" s="108"/>
      <c r="E66" s="108"/>
      <c r="F66" s="24"/>
      <c r="G66" s="24"/>
      <c r="H66" s="24"/>
    </row>
    <row r="67" spans="1:8" ht="21.75" customHeight="1">
      <c r="A67" s="23" t="s">
        <v>130</v>
      </c>
      <c r="B67" s="112"/>
      <c r="C67" s="112"/>
      <c r="D67" s="108"/>
      <c r="E67" s="108"/>
      <c r="F67" s="24">
        <f>SUM(F65,F56,F36)</f>
        <v>-17339307</v>
      </c>
      <c r="G67" s="24"/>
      <c r="H67" s="24">
        <f>SUM(H65,H56,H36)</f>
        <v>-3495450</v>
      </c>
    </row>
    <row r="68" spans="1:8" ht="21.75" customHeight="1">
      <c r="A68" s="9" t="s">
        <v>122</v>
      </c>
      <c r="B68" s="115"/>
      <c r="C68" s="115"/>
      <c r="D68" s="108"/>
      <c r="E68" s="108"/>
      <c r="F68" s="21">
        <f>'TH2-3'!G13</f>
        <v>58308987</v>
      </c>
      <c r="G68" s="24"/>
      <c r="H68" s="21">
        <v>52589652</v>
      </c>
    </row>
    <row r="69" spans="1:8" ht="6" customHeight="1">
      <c r="A69" s="9"/>
      <c r="B69" s="115"/>
      <c r="C69" s="115"/>
      <c r="D69" s="108"/>
      <c r="E69" s="108"/>
      <c r="F69" s="24"/>
      <c r="G69" s="24"/>
      <c r="H69" s="24"/>
    </row>
    <row r="70" spans="1:8" ht="21.75" customHeight="1" thickBot="1">
      <c r="A70" s="23" t="s">
        <v>123</v>
      </c>
      <c r="B70" s="112"/>
      <c r="C70" s="112"/>
      <c r="D70" s="108"/>
      <c r="E70" s="108"/>
      <c r="F70" s="126">
        <f>SUM(F67:F68)</f>
        <v>40969680</v>
      </c>
      <c r="G70" s="24"/>
      <c r="H70" s="126">
        <f>SUM(H67:H68)</f>
        <v>49094202</v>
      </c>
    </row>
    <row r="71" spans="1:8" ht="21.75" customHeight="1" thickTop="1">
      <c r="A71" s="9"/>
      <c r="B71" s="115"/>
      <c r="C71" s="115"/>
      <c r="D71" s="115"/>
      <c r="E71" s="115"/>
      <c r="F71" s="127"/>
      <c r="G71" s="128"/>
      <c r="H71" s="127"/>
    </row>
    <row r="72" spans="1:8" ht="21.75" customHeight="1">
      <c r="A72" s="23" t="s">
        <v>124</v>
      </c>
      <c r="B72" s="129"/>
      <c r="C72" s="129"/>
      <c r="F72" s="128"/>
      <c r="G72" s="128"/>
      <c r="H72" s="128"/>
    </row>
    <row r="73" spans="1:8" ht="21.75" customHeight="1">
      <c r="B73" s="9" t="s">
        <v>125</v>
      </c>
      <c r="F73" s="4"/>
      <c r="G73" s="128"/>
      <c r="H73" s="4"/>
    </row>
    <row r="74" spans="1:8" ht="21.75" customHeight="1">
      <c r="B74" s="9" t="s">
        <v>126</v>
      </c>
      <c r="F74" s="4">
        <v>21856688</v>
      </c>
      <c r="G74" s="128"/>
      <c r="H74" s="4">
        <v>16309751</v>
      </c>
    </row>
    <row r="75" spans="1:8" ht="21.75" customHeight="1">
      <c r="B75" s="9" t="s">
        <v>127</v>
      </c>
      <c r="D75" s="130"/>
      <c r="F75" s="4"/>
      <c r="H75" s="4"/>
    </row>
    <row r="76" spans="1:8" ht="21.75" customHeight="1">
      <c r="B76" s="9" t="s">
        <v>126</v>
      </c>
      <c r="D76" s="130"/>
      <c r="F76" s="4">
        <v>86625</v>
      </c>
      <c r="H76" s="4">
        <v>0</v>
      </c>
    </row>
    <row r="77" spans="1:8" ht="18.75" customHeight="1">
      <c r="B77" s="9"/>
      <c r="D77" s="130"/>
      <c r="F77" s="4"/>
      <c r="H77" s="4"/>
    </row>
    <row r="78" spans="1:8" ht="18.75" customHeight="1">
      <c r="B78" s="9"/>
      <c r="D78" s="130"/>
      <c r="F78" s="4"/>
      <c r="H78" s="4"/>
    </row>
    <row r="79" spans="1:8" ht="13.5" customHeight="1">
      <c r="B79" s="9"/>
      <c r="D79" s="130"/>
      <c r="F79" s="4"/>
      <c r="H79" s="4"/>
    </row>
    <row r="80" spans="1:8" ht="10.5" customHeight="1">
      <c r="B80" s="9"/>
      <c r="D80" s="130"/>
      <c r="F80" s="4"/>
      <c r="H80" s="4"/>
    </row>
    <row r="81" spans="1:8" ht="21.95" customHeight="1">
      <c r="A81" s="106" t="str">
        <f>A40</f>
        <v>หมายเหตุประกอบข้อมูลทางการเงินระหว่างกาลในหน้า 9 ถึง 17 เป็นส่วนหนึ่งของข้อมูลทางการเงินระหว่างกาลนี้</v>
      </c>
      <c r="B81" s="106"/>
      <c r="C81" s="106"/>
      <c r="D81" s="106"/>
      <c r="E81" s="106"/>
      <c r="F81" s="106"/>
      <c r="G81" s="106"/>
      <c r="H81" s="106"/>
    </row>
    <row r="82" spans="1:8" ht="21.75" customHeight="1">
      <c r="F82" s="128"/>
    </row>
  </sheetData>
  <pageMargins left="0.8" right="0.75" top="0.5" bottom="0.6" header="0.49" footer="0.4"/>
  <pageSetup paperSize="9" firstPageNumber="7" orientation="portrait" useFirstPageNumber="1" horizontalDpi="1200" verticalDpi="1200" r:id="rId1"/>
  <headerFooter>
    <oddFooter>&amp;R&amp;"Browallia New,Regular"&amp;14&amp;P</oddFooter>
  </headerFooter>
  <rowBreaks count="1" manualBreakCount="1">
    <brk id="4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0B4A1779BC94AAC1D600492ED92E2" ma:contentTypeVersion="11" ma:contentTypeDescription="Create a new document." ma:contentTypeScope="" ma:versionID="0c7bd9cbd12de810c0783c45846ed064">
  <xsd:schema xmlns:xsd="http://www.w3.org/2001/XMLSchema" xmlns:xs="http://www.w3.org/2001/XMLSchema" xmlns:p="http://schemas.microsoft.com/office/2006/metadata/properties" xmlns:ns2="7d5811fb-1e6b-40b2-a45e-c0d439293caa" xmlns:ns3="34ac1563-6e48-4840-9fec-4d108b7feb4d" targetNamespace="http://schemas.microsoft.com/office/2006/metadata/properties" ma:root="true" ma:fieldsID="723df0de87360d342a7cf93ae1b3ae23" ns2:_="" ns3:_="">
    <xsd:import namespace="7d5811fb-1e6b-40b2-a45e-c0d439293caa"/>
    <xsd:import namespace="34ac1563-6e48-4840-9fec-4d108b7feb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811fb-1e6b-40b2-a45e-c0d439293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c1563-6e48-4840-9fec-4d108b7feb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fbc2c1-22e9-4dc7-bf5e-85c7bc94256a}" ma:internalName="TaxCatchAll" ma:showField="CatchAllData" ma:web="34ac1563-6e48-4840-9fec-4d108b7feb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811fb-1e6b-40b2-a45e-c0d439293caa">
      <Terms xmlns="http://schemas.microsoft.com/office/infopath/2007/PartnerControls"/>
    </lcf76f155ced4ddcb4097134ff3c332f>
    <TaxCatchAll xmlns="34ac1563-6e48-4840-9fec-4d108b7feb4d" xsi:nil="true"/>
  </documentManagement>
</p:properties>
</file>

<file path=customXml/itemProps1.xml><?xml version="1.0" encoding="utf-8"?>
<ds:datastoreItem xmlns:ds="http://schemas.openxmlformats.org/officeDocument/2006/customXml" ds:itemID="{9AF6F3C0-8782-4C69-A07E-FD57237779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811fb-1e6b-40b2-a45e-c0d439293caa"/>
    <ds:schemaRef ds:uri="34ac1563-6e48-4840-9fec-4d108b7f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EFEDD4-1CC0-4E80-8C29-0C99E3CB8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2F46C9-C46D-445E-8048-28CBC2B323CF}">
  <ds:schemaRefs>
    <ds:schemaRef ds:uri="http://purl.org/dc/terms/"/>
    <ds:schemaRef ds:uri="http://schemas.microsoft.com/office/2006/metadata/properties"/>
    <ds:schemaRef ds:uri="34ac1563-6e48-4840-9fec-4d108b7feb4d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d5811fb-1e6b-40b2-a45e-c0d439293ca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TH2-3</vt:lpstr>
      <vt:lpstr>TH4</vt:lpstr>
      <vt:lpstr>TH5</vt:lpstr>
      <vt:lpstr>TH6</vt:lpstr>
      <vt:lpstr>TH7-8</vt:lpstr>
      <vt:lpstr>'TH2-3'!Print_Area</vt:lpstr>
      <vt:lpstr>'TH7-8'!Print_Area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Jay.Pongsakorn</dc:creator>
  <cp:keywords/>
  <dc:description/>
  <cp:lastModifiedBy>Arphatcha Thaitrong (TH)</cp:lastModifiedBy>
  <cp:revision/>
  <cp:lastPrinted>2025-08-07T06:15:15Z</cp:lastPrinted>
  <dcterms:created xsi:type="dcterms:W3CDTF">2020-06-24T08:20:51Z</dcterms:created>
  <dcterms:modified xsi:type="dcterms:W3CDTF">2025-08-07T06:15:20Z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0x01010069B0B4A1779BC94AAC1D600492ED92E2</vt:lpwstr>
  </property>
  <property fmtid="{D5CDD505-2E9C-101B-9397-08002B2CF9AE}" pid="3" name="MediaServiceImageTags">
    <vt:lpwstr/>
  </property>
</Properties>
</file>