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eople.ey.com/personal/atcha_prompayat_th_ey_com/Documents/Desktop/=Nate's job=/=01 KCG=/2025/Q1'25/FS_Q1'25/Convert file/"/>
    </mc:Choice>
  </mc:AlternateContent>
  <xr:revisionPtr revIDLastSave="0" documentId="13_ncr:1_{6130097B-5314-4F0A-881F-3BA2BDE5A6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S" sheetId="1" r:id="rId1"/>
    <sheet name="Consolidated" sheetId="2" state="hidden" r:id="rId2"/>
    <sheet name="PL " sheetId="10" r:id="rId3"/>
    <sheet name="Conso" sheetId="3" r:id="rId4"/>
    <sheet name="Company" sheetId="11" r:id="rId5"/>
    <sheet name="Cashflow" sheetId="9" r:id="rId6"/>
    <sheet name="Consolidated_case No Retro adj" sheetId="6" state="hidden" r:id="rId7"/>
    <sheet name="(CI (1 statement)" sheetId="4" state="hidden" r:id="rId8"/>
  </sheets>
  <definedNames>
    <definedName name="_xlnm.Print_Area" localSheetId="7">'(CI (1 statement)'!$A$2:$L$82</definedName>
    <definedName name="_xlnm.Print_Area" localSheetId="0">BS!$A$1:$J$92</definedName>
    <definedName name="_xlnm.Print_Area" localSheetId="5">Cashflow!$A$1:$I$76</definedName>
    <definedName name="_xlnm.Print_Area" localSheetId="4">Company!$A$1:$R$25</definedName>
    <definedName name="_xlnm.Print_Area" localSheetId="3">Conso!$A$1:$R$25</definedName>
    <definedName name="_xlnm.Print_Area" localSheetId="1">Consolidated!$A$1:$AB$40</definedName>
    <definedName name="_xlnm.Print_Area" localSheetId="6">'Consolidated_case No Retro adj'!$A$1:$AB$34</definedName>
    <definedName name="_xlnm.Print_Area" localSheetId="2">'PL '!$A$1:$K$55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D22" i="3"/>
  <c r="D82" i="1"/>
  <c r="J82" i="1"/>
  <c r="H82" i="1"/>
  <c r="F82" i="1"/>
  <c r="D49" i="1"/>
  <c r="M21" i="11"/>
  <c r="G21" i="11"/>
  <c r="E21" i="11"/>
  <c r="C21" i="11"/>
  <c r="E22" i="11" l="1"/>
  <c r="P18" i="3"/>
  <c r="J27" i="1" l="1"/>
  <c r="J17" i="1"/>
  <c r="F27" i="1"/>
  <c r="F17" i="1"/>
  <c r="J28" i="1" l="1"/>
  <c r="F28" i="1"/>
  <c r="I62" i="9" l="1"/>
  <c r="I56" i="9"/>
  <c r="E62" i="9"/>
  <c r="E56" i="9"/>
  <c r="K12" i="10"/>
  <c r="I12" i="10"/>
  <c r="M15" i="11"/>
  <c r="M16" i="11" s="1"/>
  <c r="I15" i="11"/>
  <c r="I16" i="11" s="1"/>
  <c r="G15" i="11"/>
  <c r="G16" i="11" s="1"/>
  <c r="E15" i="11"/>
  <c r="E16" i="11" s="1"/>
  <c r="C15" i="11"/>
  <c r="C16" i="11" s="1"/>
  <c r="O14" i="11"/>
  <c r="O13" i="11"/>
  <c r="Q13" i="11" s="1"/>
  <c r="O12" i="11"/>
  <c r="Q12" i="11" s="1"/>
  <c r="N15" i="3"/>
  <c r="N16" i="3" s="1"/>
  <c r="J15" i="3"/>
  <c r="J16" i="3" s="1"/>
  <c r="H15" i="3"/>
  <c r="H16" i="3" s="1"/>
  <c r="F15" i="3"/>
  <c r="F16" i="3" s="1"/>
  <c r="D15" i="3"/>
  <c r="D16" i="3" s="1"/>
  <c r="P14" i="3"/>
  <c r="P13" i="3"/>
  <c r="R13" i="3" s="1"/>
  <c r="P12" i="3"/>
  <c r="K50" i="10"/>
  <c r="K51" i="10" s="1"/>
  <c r="K52" i="10" s="1"/>
  <c r="G50" i="10"/>
  <c r="G51" i="10" s="1"/>
  <c r="G52" i="10" s="1"/>
  <c r="K18" i="10"/>
  <c r="G18" i="10"/>
  <c r="G12" i="10"/>
  <c r="G19" i="10" l="1"/>
  <c r="G21" i="10" s="1"/>
  <c r="G23" i="10" s="1"/>
  <c r="G27" i="10" s="1"/>
  <c r="K19" i="10"/>
  <c r="K21" i="10" s="1"/>
  <c r="K23" i="10" s="1"/>
  <c r="K27" i="10" s="1"/>
  <c r="Q14" i="11"/>
  <c r="Q15" i="11" s="1"/>
  <c r="Q16" i="11" s="1"/>
  <c r="O15" i="11"/>
  <c r="O16" i="11" s="1"/>
  <c r="K15" i="11"/>
  <c r="K16" i="11" s="1"/>
  <c r="L15" i="3"/>
  <c r="L16" i="3" s="1"/>
  <c r="R14" i="3"/>
  <c r="R15" i="3" s="1"/>
  <c r="P15" i="3"/>
  <c r="P16" i="3" s="1"/>
  <c r="R12" i="3"/>
  <c r="E9" i="9" l="1"/>
  <c r="E25" i="9" s="1"/>
  <c r="E35" i="9" s="1"/>
  <c r="E38" i="9" s="1"/>
  <c r="E63" i="9" s="1"/>
  <c r="E65" i="9" s="1"/>
  <c r="I9" i="9"/>
  <c r="I25" i="9" s="1"/>
  <c r="I35" i="9" s="1"/>
  <c r="I38" i="9" s="1"/>
  <c r="I63" i="9" s="1"/>
  <c r="I65" i="9" s="1"/>
  <c r="R16" i="3"/>
  <c r="I18" i="10"/>
  <c r="E18" i="10"/>
  <c r="R18" i="3" l="1"/>
  <c r="O18" i="11"/>
  <c r="Q18" i="11" s="1"/>
  <c r="J54" i="1"/>
  <c r="H54" i="1"/>
  <c r="G54" i="1"/>
  <c r="F54" i="1"/>
  <c r="D54" i="1"/>
  <c r="J49" i="1"/>
  <c r="H49" i="1"/>
  <c r="G49" i="1"/>
  <c r="F49" i="1"/>
  <c r="H27" i="1"/>
  <c r="D27" i="1"/>
  <c r="H17" i="1"/>
  <c r="D17" i="1"/>
  <c r="D28" i="1" l="1"/>
  <c r="D55" i="1"/>
  <c r="D83" i="1" s="1"/>
  <c r="G55" i="1"/>
  <c r="F55" i="1"/>
  <c r="F83" i="1" s="1"/>
  <c r="F84" i="1" s="1"/>
  <c r="J55" i="1"/>
  <c r="J83" i="1" s="1"/>
  <c r="J84" i="1" s="1"/>
  <c r="H55" i="1"/>
  <c r="H83" i="1" s="1"/>
  <c r="H28" i="1"/>
  <c r="D84" i="1" l="1"/>
  <c r="H84" i="1"/>
  <c r="C62" i="9"/>
  <c r="C56" i="9"/>
  <c r="E50" i="10"/>
  <c r="E51" i="10" s="1"/>
  <c r="E12" i="10"/>
  <c r="E19" i="10" l="1"/>
  <c r="E21" i="10" s="1"/>
  <c r="E23" i="10" l="1"/>
  <c r="C9" i="9"/>
  <c r="C25" i="9" s="1"/>
  <c r="C35" i="9" s="1"/>
  <c r="C38" i="9" s="1"/>
  <c r="C63" i="9" s="1"/>
  <c r="C65" i="9" s="1"/>
  <c r="G62" i="9"/>
  <c r="G56" i="9"/>
  <c r="M22" i="11"/>
  <c r="G22" i="11"/>
  <c r="C22" i="11"/>
  <c r="O19" i="11"/>
  <c r="J19" i="3" l="1"/>
  <c r="E40" i="10"/>
  <c r="E52" i="10" s="1"/>
  <c r="E27" i="10"/>
  <c r="I50" i="10"/>
  <c r="L20" i="3" s="1"/>
  <c r="I51" i="10" l="1"/>
  <c r="K20" i="11" s="1"/>
  <c r="I19" i="10"/>
  <c r="I21" i="10" s="1"/>
  <c r="K21" i="11" l="1"/>
  <c r="K22" i="11" s="1"/>
  <c r="O20" i="11"/>
  <c r="I23" i="10"/>
  <c r="G9" i="9"/>
  <c r="P19" i="3"/>
  <c r="N21" i="3"/>
  <c r="N22" i="3" s="1"/>
  <c r="H21" i="3"/>
  <c r="H22" i="3" s="1"/>
  <c r="H62" i="9"/>
  <c r="H56" i="9"/>
  <c r="H25" i="9"/>
  <c r="H35" i="9" s="1"/>
  <c r="H38" i="9" s="1"/>
  <c r="D21" i="3"/>
  <c r="K52" i="4"/>
  <c r="K54" i="4" s="1"/>
  <c r="I52" i="4"/>
  <c r="I54" i="4" s="1"/>
  <c r="G52" i="4"/>
  <c r="G54" i="4" s="1"/>
  <c r="E52" i="4"/>
  <c r="E54" i="4" s="1"/>
  <c r="I40" i="10" l="1"/>
  <c r="I27" i="10"/>
  <c r="Q20" i="11"/>
  <c r="O21" i="11"/>
  <c r="O22" i="11" s="1"/>
  <c r="I19" i="11"/>
  <c r="R19" i="3"/>
  <c r="H63" i="9"/>
  <c r="H65" i="9" s="1"/>
  <c r="I21" i="11" l="1"/>
  <c r="I22" i="11" s="1"/>
  <c r="Q19" i="11"/>
  <c r="Q21" i="11" s="1"/>
  <c r="Q22" i="11" s="1"/>
  <c r="I52" i="10"/>
  <c r="J21" i="3"/>
  <c r="J22" i="3" s="1"/>
  <c r="P20" i="3"/>
  <c r="R20" i="3" s="1"/>
  <c r="L21" i="3"/>
  <c r="L22" i="3" s="1"/>
  <c r="R21" i="3" l="1"/>
  <c r="R22" i="3" s="1"/>
  <c r="G25" i="9"/>
  <c r="G35" i="9" s="1"/>
  <c r="G38" i="9" s="1"/>
  <c r="G63" i="9" s="1"/>
  <c r="G65" i="9" s="1"/>
  <c r="P21" i="3"/>
  <c r="P2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Thanyaluk.Suenitikul</author>
  </authors>
  <commentList>
    <comment ref="C22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เปิดเหมือน quarter ตามคำชี้แจงของกรมพัฒ ฉบับที่ 2/2552</t>
        </r>
      </text>
    </comment>
  </commentList>
</comments>
</file>

<file path=xl/sharedStrings.xml><?xml version="1.0" encoding="utf-8"?>
<sst xmlns="http://schemas.openxmlformats.org/spreadsheetml/2006/main" count="583" uniqueCount="278">
  <si>
    <t>(Unit: Baht)</t>
  </si>
  <si>
    <t>Consolidated financial statements</t>
  </si>
  <si>
    <t>Separate financial statements</t>
  </si>
  <si>
    <t>Note</t>
  </si>
  <si>
    <t>(Restated)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</si>
  <si>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</si>
  <si>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</si>
  <si>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</si>
  <si>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</si>
  <si>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</si>
  <si>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</si>
  <si>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Restricted bank deposits</t>
  </si>
  <si>
    <t>Other non-current assets</t>
  </si>
  <si>
    <t>Total non-current assets</t>
  </si>
  <si>
    <t>Total assets</t>
  </si>
  <si>
    <t>The accompanying notes are an integral part of the financial statements.</t>
  </si>
  <si>
    <t>Xxx  Public Company Limited and its subsidiaries</t>
  </si>
  <si>
    <t>Liabilities and shareholders' equity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</si>
  <si>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</si>
  <si>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</si>
  <si>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</si>
  <si>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</si>
  <si>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</si>
  <si>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</si>
  <si>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</si>
  <si>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</si>
  <si>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</si>
  <si>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>Share premium</t>
  </si>
  <si>
    <t>Retained earnings</t>
  </si>
  <si>
    <t>Other components of equity</t>
  </si>
  <si>
    <t>Total shareholders' equity</t>
  </si>
  <si>
    <t>Total liabilities and shareholders' equity</t>
  </si>
  <si>
    <t>Directors</t>
  </si>
  <si>
    <t>Revenues</t>
  </si>
  <si>
    <t>Other income</t>
  </si>
  <si>
    <t>Total revenues</t>
  </si>
  <si>
    <t>Expenses</t>
  </si>
  <si>
    <t>Selling expenses</t>
  </si>
  <si>
    <t>Administrative expenses</t>
  </si>
  <si>
    <t>Other expenses</t>
  </si>
  <si>
    <t>Total expenses</t>
  </si>
  <si>
    <t xml:space="preserve">   investments in associates and joint ventures,</t>
  </si>
  <si>
    <t xml:space="preserve">Share of income (loss) from investments in </t>
  </si>
  <si>
    <t xml:space="preserve">   associates</t>
  </si>
  <si>
    <t>Share of income (loss) from investments in</t>
  </si>
  <si>
    <t xml:space="preserve">   joint ventures</t>
  </si>
  <si>
    <t>Finance cost</t>
  </si>
  <si>
    <t>Profit attributable to:</t>
  </si>
  <si>
    <t>Non-controlling interests of the subsidiaries</t>
  </si>
  <si>
    <t>Earnings per share</t>
  </si>
  <si>
    <t>Basic earnings per share</t>
  </si>
  <si>
    <t>Diluted earnings per share</t>
  </si>
  <si>
    <t>Other comprehensive income</t>
  </si>
  <si>
    <t xml:space="preserve">Exchange differences on translation of </t>
  </si>
  <si>
    <t>Cash flows from operating activities</t>
  </si>
  <si>
    <t>Profit before tax</t>
  </si>
  <si>
    <t xml:space="preserve">   Depreciation and amortisation</t>
  </si>
  <si>
    <t xml:space="preserve">   changes in operating assets and liabilities</t>
  </si>
  <si>
    <t>Operating assets (increase) decrease</t>
  </si>
  <si>
    <t xml:space="preserve">   Inventories</t>
  </si>
  <si>
    <t xml:space="preserve">   Other current assets</t>
  </si>
  <si>
    <t>Operating liabilities increase (decrease)</t>
  </si>
  <si>
    <t xml:space="preserve">   Other current liabilities</t>
  </si>
  <si>
    <t>Cash flows from investing activities</t>
  </si>
  <si>
    <t>Increase in restricted bank deposits</t>
  </si>
  <si>
    <t>Cash flows from financing activities</t>
  </si>
  <si>
    <t xml:space="preserve">Xxx Public Company Limited and its subsidiaries </t>
  </si>
  <si>
    <t>Total</t>
  </si>
  <si>
    <t>Issued and</t>
  </si>
  <si>
    <t>Total other</t>
  </si>
  <si>
    <t xml:space="preserve"> fully paid-up</t>
  </si>
  <si>
    <t>share capital</t>
  </si>
  <si>
    <t>Appropriated</t>
  </si>
  <si>
    <t>Unappropriated</t>
  </si>
  <si>
    <t>Increase share capital (Note ...)</t>
  </si>
  <si>
    <t>Dividend paid (Note ...)</t>
  </si>
  <si>
    <t>Transferred to retained earnings</t>
  </si>
  <si>
    <t>Total comprehensive income attributable to:</t>
  </si>
  <si>
    <t>Other components of shareholders' equity</t>
  </si>
  <si>
    <t>Equity attributable to owners of the Company</t>
  </si>
  <si>
    <t>Equity holders of the Company</t>
  </si>
  <si>
    <t xml:space="preserve">   Profit attributable to equity holders of the Company</t>
  </si>
  <si>
    <t>available-for-sale</t>
  </si>
  <si>
    <t xml:space="preserve"> investments</t>
  </si>
  <si>
    <t>components of</t>
  </si>
  <si>
    <t>Equity attributable</t>
  </si>
  <si>
    <t xml:space="preserve"> to non-controlling</t>
  </si>
  <si>
    <t>Surplus on</t>
  </si>
  <si>
    <t xml:space="preserve">revaluation of </t>
  </si>
  <si>
    <t>assets</t>
  </si>
  <si>
    <t>changes</t>
  </si>
  <si>
    <t>Other comprehensive income:</t>
  </si>
  <si>
    <t>Exchange</t>
  </si>
  <si>
    <t>differences on</t>
  </si>
  <si>
    <t xml:space="preserve">translation of </t>
  </si>
  <si>
    <t>on changes</t>
  </si>
  <si>
    <t>Surplus (deficit)</t>
  </si>
  <si>
    <t>in value of</t>
  </si>
  <si>
    <t>shareholders'</t>
  </si>
  <si>
    <t>equity</t>
  </si>
  <si>
    <t>attributable to</t>
  </si>
  <si>
    <t>Total equity</t>
  </si>
  <si>
    <t>the Company</t>
  </si>
  <si>
    <t xml:space="preserve"> interests of</t>
  </si>
  <si>
    <t>the subsidiaries</t>
  </si>
  <si>
    <t>financial</t>
  </si>
  <si>
    <t>statements in</t>
  </si>
  <si>
    <t>foreign currency</t>
  </si>
  <si>
    <t>Profit (loss) before share of income (loss) from</t>
  </si>
  <si>
    <t>Profit (loss) before finance cost</t>
  </si>
  <si>
    <t xml:space="preserve">Adjustments to reconcile profit before tax to </t>
  </si>
  <si>
    <t>Example of statement of comprehensive income - one statement</t>
  </si>
  <si>
    <t>Profit or loss:</t>
  </si>
  <si>
    <t>owners of</t>
  </si>
  <si>
    <t>Profit  for the year</t>
  </si>
  <si>
    <t>Profit for the year</t>
  </si>
  <si>
    <t>Other comprehensive income for the year</t>
  </si>
  <si>
    <t>Total comprehensive income for the year</t>
  </si>
  <si>
    <t>[Other</t>
  </si>
  <si>
    <t>by the owners]</t>
  </si>
  <si>
    <t xml:space="preserve">Profit from operating activities before  </t>
  </si>
  <si>
    <t xml:space="preserve">Inventories </t>
  </si>
  <si>
    <t xml:space="preserve">Property, plant and equipment </t>
  </si>
  <si>
    <t>Cumulative effect of change in accounting policy for</t>
  </si>
  <si>
    <t>Gain (loss) on change in value of</t>
  </si>
  <si>
    <r>
      <t xml:space="preserve">   available-for-sale investments</t>
    </r>
    <r>
      <rPr>
        <b/>
        <sz val="11"/>
        <color rgb="FFFF0000"/>
        <rFont val="Arial"/>
        <family val="2"/>
      </rPr>
      <t xml:space="preserve"> </t>
    </r>
  </si>
  <si>
    <t>33</t>
  </si>
  <si>
    <t>Income tax expenses</t>
  </si>
  <si>
    <t xml:space="preserve">   finance cost and income tax expenses</t>
  </si>
  <si>
    <t>Profit (loss) before income tax expenses</t>
  </si>
  <si>
    <t xml:space="preserve">   and income tax expenses</t>
  </si>
  <si>
    <t>Income statement</t>
  </si>
  <si>
    <t>Statement of comprehensive income</t>
  </si>
  <si>
    <t>Statement of changes in shareholders' equity</t>
  </si>
  <si>
    <t>Statement of comprehensive income (Continued)</t>
  </si>
  <si>
    <r>
      <t xml:space="preserve">   financial statements in foreign currency</t>
    </r>
    <r>
      <rPr>
        <b/>
        <strike/>
        <sz val="11"/>
        <rFont val="Arial"/>
        <family val="2"/>
      </rPr>
      <t xml:space="preserve"> </t>
    </r>
  </si>
  <si>
    <t>Balance as at 31 December 2012 - as restated</t>
  </si>
  <si>
    <t>Balance as at 31 December 2014</t>
  </si>
  <si>
    <t>Balance as at 1 January 2014</t>
  </si>
  <si>
    <t>Balance as at 31 December 2012 - as previouly reported</t>
  </si>
  <si>
    <t xml:space="preserve">  xxx (Note 4)</t>
  </si>
  <si>
    <t>xx</t>
  </si>
  <si>
    <t xml:space="preserve">Other comprehensive income to be reclassified </t>
  </si>
  <si>
    <t xml:space="preserve">    to profit or loss in subsequent periods:</t>
  </si>
  <si>
    <t xml:space="preserve">   financial statements in foreign currency - net of income tax</t>
  </si>
  <si>
    <t xml:space="preserve">Gain (loss) on change in value of  available-for-sale investments </t>
  </si>
  <si>
    <t xml:space="preserve">   - net of income tax</t>
  </si>
  <si>
    <t xml:space="preserve">     to profit or loss in subsequent periods - net of income tax</t>
  </si>
  <si>
    <t xml:space="preserve">Other comprehensive income not to be reclassified </t>
  </si>
  <si>
    <t xml:space="preserve">     to profit or loss in subsequent periods</t>
  </si>
  <si>
    <t>Actuarial loss - net of income tax</t>
  </si>
  <si>
    <t>Changes in revaluation of assets - net of income tax</t>
  </si>
  <si>
    <t>Other comprehensive income not to be reclassified</t>
  </si>
  <si>
    <t>Options in presentation of OCI</t>
  </si>
  <si>
    <t>Option 2</t>
  </si>
  <si>
    <t xml:space="preserve">Less: Income tax effect </t>
  </si>
  <si>
    <t>Actuarial loss</t>
  </si>
  <si>
    <t>Changes in revaluation of assets</t>
  </si>
  <si>
    <t>Other comprehensive income for the period</t>
  </si>
  <si>
    <t>Option 3</t>
  </si>
  <si>
    <t xml:space="preserve">Net other comprehensive income to be reclassified </t>
  </si>
  <si>
    <t>Net other comprehensive income not to be reclassified</t>
  </si>
  <si>
    <t>For the year ended 31 December 2015</t>
  </si>
  <si>
    <t>Balance as at 31 December 2015</t>
  </si>
  <si>
    <t>Balance as at 1 January 2015</t>
  </si>
  <si>
    <t>For the years ended 31 December 2015</t>
  </si>
  <si>
    <t>Balance as at 31 December 2014 - as restated</t>
  </si>
  <si>
    <t>Balance as at 31 December 2014 - as previously reported</t>
  </si>
  <si>
    <t>Sales</t>
  </si>
  <si>
    <t>Service income</t>
  </si>
  <si>
    <t>Cost of sales</t>
  </si>
  <si>
    <t xml:space="preserve">Cost of services </t>
  </si>
  <si>
    <t>Deferred tax liabilities</t>
  </si>
  <si>
    <t>Gain on exchange</t>
  </si>
  <si>
    <t>Net cash flows used in investing activities</t>
  </si>
  <si>
    <t xml:space="preserve">Surplus </t>
  </si>
  <si>
    <t xml:space="preserve">on revaluation  </t>
  </si>
  <si>
    <t>of assets</t>
  </si>
  <si>
    <t xml:space="preserve">   Issued and fully paid</t>
  </si>
  <si>
    <t>Profit before income tax expense</t>
  </si>
  <si>
    <t xml:space="preserve">   Unappropriated</t>
  </si>
  <si>
    <t xml:space="preserve">   Appropriated - statutory reserve</t>
  </si>
  <si>
    <t xml:space="preserve"> fully paid</t>
  </si>
  <si>
    <t>(Unit: Thousand Baht)</t>
  </si>
  <si>
    <t>Profit for the period</t>
  </si>
  <si>
    <t>Total comprehensive income for the period</t>
  </si>
  <si>
    <t>(Unaudited</t>
  </si>
  <si>
    <t>but reviewed)</t>
  </si>
  <si>
    <t>(Audited)</t>
  </si>
  <si>
    <t>(Unaudited but reviewed)</t>
  </si>
  <si>
    <t xml:space="preserve">   Other non-current assets</t>
  </si>
  <si>
    <t>Non-cash item transactions</t>
  </si>
  <si>
    <t xml:space="preserve">Intangible assets </t>
  </si>
  <si>
    <t xml:space="preserve">   Interest income</t>
  </si>
  <si>
    <t>Net cash flows used in financing activities</t>
  </si>
  <si>
    <t>Selling and distribution expenses</t>
  </si>
  <si>
    <t>Other non-current financial assets</t>
  </si>
  <si>
    <t>Right-of-use assets</t>
  </si>
  <si>
    <t>Current portion of lease liabilities</t>
  </si>
  <si>
    <t>Lease liabilities, net of current portion</t>
  </si>
  <si>
    <t>Other current financial assets</t>
  </si>
  <si>
    <t>Income tax expense</t>
  </si>
  <si>
    <t>Other current financial liabilities</t>
  </si>
  <si>
    <t xml:space="preserve">   net cash provided by (paid from) operating activities:</t>
  </si>
  <si>
    <t xml:space="preserve">   Finance cost</t>
  </si>
  <si>
    <t xml:space="preserve">   Interest received</t>
  </si>
  <si>
    <t>Operaing profit</t>
  </si>
  <si>
    <t>Supplemental cash flows information:</t>
  </si>
  <si>
    <t>Interest paid</t>
  </si>
  <si>
    <t xml:space="preserve">   Unrealised loss (gain) on exchange</t>
  </si>
  <si>
    <t xml:space="preserve">      financial assets</t>
  </si>
  <si>
    <t>Investment in subsidiary</t>
  </si>
  <si>
    <t>Goodwill</t>
  </si>
  <si>
    <t>KCG Corporation Public Company Limited and its subsidiary</t>
  </si>
  <si>
    <t>Fair value reserve</t>
  </si>
  <si>
    <t>Statement of changes in shareholders' equity (continued)</t>
  </si>
  <si>
    <t>Fair value</t>
  </si>
  <si>
    <t>reserve</t>
  </si>
  <si>
    <t xml:space="preserve">   Corporate income tax paid</t>
  </si>
  <si>
    <t>Short-term loans to subsidiary</t>
  </si>
  <si>
    <t>The accompanying notes to interim consolidated financial statements are an integral part of the financial statements.</t>
  </si>
  <si>
    <t>Cash flows statement (continued)</t>
  </si>
  <si>
    <t xml:space="preserve">   to profit or loss in subsequent periods</t>
  </si>
  <si>
    <t xml:space="preserve">Cash paid for acquisitions of intangible assets </t>
  </si>
  <si>
    <t>Cash received from sales of equipment</t>
  </si>
  <si>
    <t xml:space="preserve">   to profit or loss in subsequent periods  </t>
  </si>
  <si>
    <t>Balance as at 1 January 2024</t>
  </si>
  <si>
    <t>Balance as at 31 March 2024</t>
  </si>
  <si>
    <t>Current portion of long-term loans</t>
  </si>
  <si>
    <t xml:space="preserve">   from banks</t>
  </si>
  <si>
    <t xml:space="preserve">         of Baht 1 each</t>
  </si>
  <si>
    <t xml:space="preserve">      545,000,000 ordinary shares </t>
  </si>
  <si>
    <t>Net cash flows from operating activities</t>
  </si>
  <si>
    <t xml:space="preserve">   Reversal of expected credit losses</t>
  </si>
  <si>
    <t xml:space="preserve">   Impairment loss on assets (reversal)</t>
  </si>
  <si>
    <t>Statutory reserve</t>
  </si>
  <si>
    <t>Cash paid for acquisitions of property, plant and equipment</t>
  </si>
  <si>
    <t xml:space="preserve">   Loss (gain) from revaluation fo other non-current </t>
  </si>
  <si>
    <t xml:space="preserve">Impairment loss on machinery and equipment </t>
  </si>
  <si>
    <t>Cash flows statement</t>
  </si>
  <si>
    <t>Cash paid for other current financial assets</t>
  </si>
  <si>
    <t>Cash received from sales of other current financial assets</t>
  </si>
  <si>
    <t>2, 3</t>
  </si>
  <si>
    <t>Short-term loans from banks</t>
  </si>
  <si>
    <t xml:space="preserve">   Gain on fair value adjustments of other current </t>
  </si>
  <si>
    <t>For the three-month period ended 31 March 2025</t>
  </si>
  <si>
    <t>Balance as at 1 January 2025</t>
  </si>
  <si>
    <t>Balance as at 31 March 2025</t>
  </si>
  <si>
    <t>As at 31 March 2025</t>
  </si>
  <si>
    <t>31 March 2025</t>
  </si>
  <si>
    <t>31 December 2024</t>
  </si>
  <si>
    <t>Trade and other curernt receivables</t>
  </si>
  <si>
    <t>Trade and other current payables</t>
  </si>
  <si>
    <t>Non-current provision for employee benefits</t>
  </si>
  <si>
    <t xml:space="preserve">   Decrease in advance payment for purchasing</t>
  </si>
  <si>
    <t xml:space="preserve">      plant and equipment</t>
  </si>
  <si>
    <t xml:space="preserve">   Reduction of inventories to net realisable value (reversal)</t>
  </si>
  <si>
    <t>Decrease in short-term loans from banks</t>
  </si>
  <si>
    <t>Cash paid for lease liabilities</t>
  </si>
  <si>
    <t>Cash paid for long-term loans from banks</t>
  </si>
  <si>
    <t xml:space="preserve">   Provision for employee benefits</t>
  </si>
  <si>
    <t xml:space="preserve">   Cash paid for employee benefits</t>
  </si>
  <si>
    <t>Gain (loss) on changes in value of equity investments</t>
  </si>
  <si>
    <t xml:space="preserve">   designated at fair value through other </t>
  </si>
  <si>
    <t xml:space="preserve">   comprehensive income</t>
  </si>
  <si>
    <t xml:space="preserve">   Reversal of provision for sale return</t>
  </si>
  <si>
    <t xml:space="preserve">   Loss (gain) on sales of equipment</t>
  </si>
  <si>
    <t>Decrease (increase) in short-term loans to subsidiary</t>
  </si>
  <si>
    <t>Net increase (decrease) in cash and cash equivalents</t>
  </si>
  <si>
    <t xml:space="preserve">   Increase in right-of-use assets and lease liabilities</t>
  </si>
  <si>
    <t xml:space="preserve">   Decrease in payables for purchasing of equipment</t>
  </si>
  <si>
    <t>Statement of financial position</t>
  </si>
  <si>
    <t>Statement of financial position (continued)</t>
  </si>
  <si>
    <t>Corporate income tax payable</t>
  </si>
  <si>
    <t xml:space="preserve">   Trade and other current receivables</t>
  </si>
  <si>
    <t xml:space="preserve">   Trade and other current payables</t>
  </si>
  <si>
    <t>Cash and cash equivalents at the beginning of period</t>
  </si>
  <si>
    <t xml:space="preserve">Cash and cash equivalents at the end of period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</si>
</sst>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[$€-2]\ * #,##0.00_);_([$€-2]\ * \(#,##0.00\);_([$€-2]\ * &quot;-&quot;??_);_(@_)"/>
    <numFmt numFmtId="166" formatCode="_([$€-2]\ * #,##0.0000_);_([$€-2]\ * \(#,##0.0000\);_([$€-2]\ * &quot;-&quot;??_);_(@_)"/>
  </numFmts>
  <fonts count="1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b/>
      <sz val="8"/>
      <color indexed="81"/>
      <name val="Tahoma"/>
      <family val="2"/>
    </font>
    <font>
      <sz val="10"/>
      <name val="ApFont"/>
    </font>
    <font>
      <b/>
      <sz val="11"/>
      <color rgb="FFFF0000"/>
      <name val="Arial"/>
      <family val="2"/>
    </font>
    <font>
      <b/>
      <strike/>
      <sz val="11"/>
      <name val="Arial"/>
      <family val="2"/>
    </font>
    <font>
      <sz val="14"/>
      <name val="CordiaUPC"/>
      <family val="2"/>
      <charset val="222"/>
    </font>
    <font>
      <sz val="10"/>
      <name val="ApFont"/>
      <charset val="222"/>
    </font>
    <font>
      <strike/>
      <sz val="11"/>
      <name val="Arial"/>
      <family val="2"/>
    </font>
    <font>
      <sz val="11"/>
      <color theme="1"/>
      <name val="Arial"/>
      <family val="2"/>
    </font>
    <font>
      <i/>
      <strike/>
      <sz val="11"/>
      <name val="Arial"/>
      <family val="2"/>
    </font>
    <font>
      <b/>
      <sz val="15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0" fillId="0" borderId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centerContinuous"/>
    </xf>
    <xf numFmtId="164" fontId="3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37" fontId="3" fillId="0" borderId="0" xfId="0" applyNumberFormat="1" applyFont="1" applyAlignment="1">
      <alignment horizontal="centerContinuous"/>
    </xf>
    <xf numFmtId="38" fontId="3" fillId="0" borderId="0" xfId="0" applyNumberFormat="1" applyFont="1" applyAlignment="1">
      <alignment horizontal="centerContinuous"/>
    </xf>
    <xf numFmtId="37" fontId="3" fillId="0" borderId="0" xfId="0" applyNumberFormat="1" applyFont="1" applyAlignment="1">
      <alignment horizontal="right"/>
    </xf>
    <xf numFmtId="164" fontId="3" fillId="0" borderId="3" xfId="0" applyNumberFormat="1" applyFont="1" applyBorder="1" applyAlignment="1">
      <alignment horizontal="center"/>
    </xf>
    <xf numFmtId="0" fontId="2" fillId="0" borderId="0" xfId="0" applyFont="1"/>
    <xf numFmtId="164" fontId="3" fillId="0" borderId="0" xfId="0" quotePrefix="1" applyNumberFormat="1" applyFont="1" applyAlignment="1">
      <alignment horizontal="centerContinuous"/>
    </xf>
    <xf numFmtId="0" fontId="3" fillId="0" borderId="0" xfId="0" applyFont="1"/>
    <xf numFmtId="164" fontId="2" fillId="0" borderId="0" xfId="0" applyNumberFormat="1" applyFont="1"/>
    <xf numFmtId="0" fontId="5" fillId="0" borderId="0" xfId="0" applyFont="1" applyAlignment="1">
      <alignment horizontal="center"/>
    </xf>
    <xf numFmtId="164" fontId="3" fillId="0" borderId="0" xfId="0" quotePrefix="1" applyNumberFormat="1" applyFont="1" applyAlignment="1">
      <alignment horizontal="left"/>
    </xf>
    <xf numFmtId="164" fontId="5" fillId="0" borderId="1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43" fontId="3" fillId="0" borderId="4" xfId="0" applyNumberFormat="1" applyFont="1" applyBorder="1" applyAlignment="1">
      <alignment horizontal="right"/>
    </xf>
    <xf numFmtId="43" fontId="3" fillId="0" borderId="0" xfId="0" applyNumberFormat="1" applyFont="1"/>
    <xf numFmtId="43" fontId="3" fillId="0" borderId="4" xfId="0" applyNumberFormat="1" applyFont="1" applyBorder="1"/>
    <xf numFmtId="43" fontId="3" fillId="0" borderId="0" xfId="0" applyNumberFormat="1" applyFont="1" applyAlignment="1">
      <alignment horizontal="right"/>
    </xf>
    <xf numFmtId="37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 wrapText="1"/>
    </xf>
    <xf numFmtId="164" fontId="5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39" fontId="3" fillId="0" borderId="0" xfId="0" applyNumberFormat="1" applyFont="1" applyAlignment="1">
      <alignment horizontal="center"/>
    </xf>
    <xf numFmtId="39" fontId="4" fillId="0" borderId="0" xfId="0" applyNumberFormat="1" applyFont="1" applyAlignment="1">
      <alignment horizontal="center"/>
    </xf>
    <xf numFmtId="39" fontId="3" fillId="0" borderId="0" xfId="0" applyNumberFormat="1" applyFont="1"/>
    <xf numFmtId="0" fontId="3" fillId="0" borderId="0" xfId="1" quotePrefix="1" applyNumberFormat="1" applyFont="1" applyFill="1" applyAlignment="1" applyProtection="1">
      <alignment horizontal="center"/>
    </xf>
    <xf numFmtId="164" fontId="5" fillId="0" borderId="0" xfId="0" applyNumberFormat="1" applyFont="1"/>
    <xf numFmtId="0" fontId="5" fillId="0" borderId="0" xfId="0" applyFont="1"/>
    <xf numFmtId="39" fontId="2" fillId="0" borderId="0" xfId="0" applyNumberFormat="1" applyFont="1" applyAlignment="1">
      <alignment horizontal="left"/>
    </xf>
    <xf numFmtId="49" fontId="2" fillId="0" borderId="0" xfId="0" applyNumberFormat="1" applyFont="1"/>
    <xf numFmtId="165" fontId="2" fillId="0" borderId="0" xfId="0" applyNumberFormat="1" applyFont="1"/>
    <xf numFmtId="1" fontId="2" fillId="0" borderId="0" xfId="0" applyNumberFormat="1" applyFont="1" applyAlignment="1">
      <alignment horizontal="center"/>
    </xf>
    <xf numFmtId="41" fontId="2" fillId="0" borderId="1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41" fontId="2" fillId="0" borderId="0" xfId="0" applyNumberFormat="1" applyFont="1"/>
    <xf numFmtId="165" fontId="3" fillId="0" borderId="0" xfId="0" applyNumberFormat="1" applyFont="1"/>
    <xf numFmtId="49" fontId="3" fillId="0" borderId="0" xfId="0" applyNumberFormat="1" applyFont="1"/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41" fontId="3" fillId="0" borderId="0" xfId="0" applyNumberFormat="1" applyFont="1" applyAlignment="1">
      <alignment horizontal="right"/>
    </xf>
    <xf numFmtId="41" fontId="3" fillId="0" borderId="0" xfId="0" applyNumberFormat="1" applyFont="1"/>
    <xf numFmtId="41" fontId="2" fillId="0" borderId="0" xfId="0" applyNumberFormat="1" applyFont="1" applyAlignment="1">
      <alignment horizontal="right"/>
    </xf>
    <xf numFmtId="165" fontId="3" fillId="0" borderId="1" xfId="0" applyNumberFormat="1" applyFont="1" applyBorder="1"/>
    <xf numFmtId="41" fontId="3" fillId="0" borderId="1" xfId="0" applyNumberFormat="1" applyFont="1" applyBorder="1" applyAlignment="1">
      <alignment horizontal="right"/>
    </xf>
    <xf numFmtId="41" fontId="3" fillId="0" borderId="1" xfId="0" applyNumberFormat="1" applyFont="1" applyBorder="1"/>
    <xf numFmtId="41" fontId="2" fillId="0" borderId="4" xfId="0" applyNumberFormat="1" applyFont="1" applyBorder="1" applyAlignment="1">
      <alignment horizontal="right"/>
    </xf>
    <xf numFmtId="166" fontId="5" fillId="0" borderId="0" xfId="0" quotePrefix="1" applyNumberFormat="1" applyFont="1" applyAlignment="1">
      <alignment horizontal="center"/>
    </xf>
    <xf numFmtId="164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/>
    <xf numFmtId="164" fontId="3" fillId="3" borderId="1" xfId="0" applyNumberFormat="1" applyFont="1" applyFill="1" applyBorder="1"/>
    <xf numFmtId="164" fontId="3" fillId="3" borderId="2" xfId="0" applyNumberFormat="1" applyFont="1" applyFill="1" applyBorder="1"/>
    <xf numFmtId="164" fontId="3" fillId="3" borderId="0" xfId="0" applyNumberFormat="1" applyFont="1" applyFill="1"/>
    <xf numFmtId="0" fontId="2" fillId="3" borderId="6" xfId="0" applyFont="1" applyFill="1" applyBorder="1"/>
    <xf numFmtId="164" fontId="3" fillId="3" borderId="7" xfId="0" applyNumberFormat="1" applyFont="1" applyFill="1" applyBorder="1"/>
    <xf numFmtId="0" fontId="3" fillId="3" borderId="7" xfId="0" applyFont="1" applyFill="1" applyBorder="1" applyAlignment="1">
      <alignment horizontal="center"/>
    </xf>
    <xf numFmtId="164" fontId="3" fillId="3" borderId="8" xfId="0" applyNumberFormat="1" applyFont="1" applyFill="1" applyBorder="1"/>
    <xf numFmtId="49" fontId="8" fillId="3" borderId="9" xfId="0" applyNumberFormat="1" applyFont="1" applyFill="1" applyBorder="1"/>
    <xf numFmtId="0" fontId="3" fillId="3" borderId="0" xfId="0" applyFont="1" applyFill="1" applyAlignment="1">
      <alignment horizontal="center"/>
    </xf>
    <xf numFmtId="164" fontId="3" fillId="3" borderId="10" xfId="0" applyNumberFormat="1" applyFont="1" applyFill="1" applyBorder="1"/>
    <xf numFmtId="49" fontId="2" fillId="3" borderId="9" xfId="0" applyNumberFormat="1" applyFont="1" applyFill="1" applyBorder="1"/>
    <xf numFmtId="0" fontId="5" fillId="3" borderId="9" xfId="0" applyFont="1" applyFill="1" applyBorder="1"/>
    <xf numFmtId="49" fontId="3" fillId="3" borderId="9" xfId="0" applyNumberFormat="1" applyFont="1" applyFill="1" applyBorder="1"/>
    <xf numFmtId="164" fontId="3" fillId="3" borderId="11" xfId="0" applyNumberFormat="1" applyFont="1" applyFill="1" applyBorder="1"/>
    <xf numFmtId="0" fontId="3" fillId="3" borderId="9" xfId="0" applyFont="1" applyFill="1" applyBorder="1"/>
    <xf numFmtId="0" fontId="2" fillId="3" borderId="9" xfId="0" applyFont="1" applyFill="1" applyBorder="1"/>
    <xf numFmtId="164" fontId="3" fillId="3" borderId="12" xfId="0" applyNumberFormat="1" applyFont="1" applyFill="1" applyBorder="1"/>
    <xf numFmtId="0" fontId="3" fillId="3" borderId="13" xfId="0" applyFont="1" applyFill="1" applyBorder="1"/>
    <xf numFmtId="164" fontId="3" fillId="3" borderId="14" xfId="0" applyNumberFormat="1" applyFont="1" applyFill="1" applyBorder="1"/>
    <xf numFmtId="0" fontId="3" fillId="3" borderId="14" xfId="0" applyFont="1" applyFill="1" applyBorder="1" applyAlignment="1">
      <alignment horizontal="center"/>
    </xf>
    <xf numFmtId="164" fontId="3" fillId="3" borderId="15" xfId="0" applyNumberFormat="1" applyFont="1" applyFill="1" applyBorder="1"/>
    <xf numFmtId="39" fontId="3" fillId="0" borderId="4" xfId="1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164" fontId="3" fillId="0" borderId="0" xfId="0" applyNumberFormat="1" applyFont="1" applyAlignment="1">
      <alignment horizontal="centerContinuous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1" xfId="0" quotePrefix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49" fontId="3" fillId="0" borderId="0" xfId="0" quotePrefix="1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3" fillId="0" borderId="0" xfId="0" applyNumberFormat="1" applyFont="1" applyAlignment="1">
      <alignment horizontal="right" vertical="center"/>
    </xf>
    <xf numFmtId="41" fontId="5" fillId="0" borderId="0" xfId="0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center"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quotePrefix="1" applyFont="1" applyAlignment="1">
      <alignment horizontal="left" vertical="center"/>
    </xf>
    <xf numFmtId="41" fontId="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quotePrefix="1" applyNumberFormat="1" applyFont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12" fillId="0" borderId="0" xfId="0" applyNumberFormat="1" applyFont="1" applyAlignment="1">
      <alignment vertical="center"/>
    </xf>
    <xf numFmtId="164" fontId="3" fillId="0" borderId="4" xfId="0" applyNumberFormat="1" applyFont="1" applyBorder="1" applyAlignment="1">
      <alignment horizontal="center" vertical="center"/>
    </xf>
    <xf numFmtId="37" fontId="3" fillId="0" borderId="0" xfId="0" applyNumberFormat="1" applyFont="1" applyAlignment="1">
      <alignment horizontal="centerContinuous" vertical="center"/>
    </xf>
    <xf numFmtId="38" fontId="3" fillId="0" borderId="0" xfId="0" applyNumberFormat="1" applyFont="1" applyAlignment="1">
      <alignment horizontal="centerContinuous" vertical="center"/>
    </xf>
    <xf numFmtId="37" fontId="3" fillId="0" borderId="0" xfId="0" applyNumberFormat="1" applyFont="1" applyAlignment="1">
      <alignment horizontal="right" vertical="center"/>
    </xf>
    <xf numFmtId="164" fontId="3" fillId="0" borderId="1" xfId="0" quotePrefix="1" applyNumberFormat="1" applyFont="1" applyBorder="1" applyAlignment="1">
      <alignment horizontal="center" vertical="center"/>
    </xf>
    <xf numFmtId="37" fontId="2" fillId="0" borderId="0" xfId="4" applyNumberFormat="1" applyFont="1" applyAlignment="1">
      <alignment vertical="center"/>
    </xf>
    <xf numFmtId="41" fontId="3" fillId="0" borderId="0" xfId="3" applyNumberFormat="1" applyFont="1" applyAlignment="1">
      <alignment horizontal="center" vertical="center"/>
    </xf>
    <xf numFmtId="37" fontId="3" fillId="0" borderId="0" xfId="4" applyNumberFormat="1" applyFont="1" applyAlignment="1">
      <alignment vertical="center"/>
    </xf>
    <xf numFmtId="41" fontId="3" fillId="0" borderId="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41" fontId="3" fillId="0" borderId="0" xfId="4" applyNumberFormat="1" applyFont="1" applyAlignment="1">
      <alignment vertical="center"/>
    </xf>
    <xf numFmtId="41" fontId="3" fillId="0" borderId="0" xfId="4" applyNumberFormat="1" applyFont="1" applyAlignment="1">
      <alignment horizontal="right" vertical="center"/>
    </xf>
    <xf numFmtId="41" fontId="3" fillId="0" borderId="0" xfId="4" applyNumberFormat="1" applyFont="1" applyAlignment="1">
      <alignment horizontal="center" vertical="center"/>
    </xf>
    <xf numFmtId="41" fontId="3" fillId="0" borderId="1" xfId="3" applyNumberFormat="1" applyFont="1" applyBorder="1" applyAlignment="1">
      <alignment horizontal="center" vertical="center"/>
    </xf>
    <xf numFmtId="41" fontId="3" fillId="0" borderId="2" xfId="0" applyNumberFormat="1" applyFont="1" applyBorder="1" applyAlignment="1">
      <alignment horizontal="center" vertical="center"/>
    </xf>
    <xf numFmtId="41" fontId="3" fillId="0" borderId="4" xfId="4" applyNumberFormat="1" applyFont="1" applyBorder="1" applyAlignment="1">
      <alignment vertical="center"/>
    </xf>
    <xf numFmtId="41" fontId="3" fillId="0" borderId="3" xfId="0" applyNumberFormat="1" applyFont="1" applyBorder="1" applyAlignment="1">
      <alignment horizontal="center" vertical="center"/>
    </xf>
    <xf numFmtId="41" fontId="15" fillId="0" borderId="0" xfId="4" applyNumberFormat="1" applyFont="1" applyAlignment="1">
      <alignment horizontal="right" vertical="center"/>
    </xf>
    <xf numFmtId="41" fontId="15" fillId="0" borderId="1" xfId="4" applyNumberFormat="1" applyFont="1" applyBorder="1" applyAlignment="1">
      <alignment horizontal="right" vertical="center"/>
    </xf>
    <xf numFmtId="41" fontId="15" fillId="0" borderId="16" xfId="4" applyNumberFormat="1" applyFont="1" applyBorder="1" applyAlignment="1">
      <alignment horizontal="center" vertical="center"/>
    </xf>
    <xf numFmtId="41" fontId="15" fillId="0" borderId="0" xfId="4" applyNumberFormat="1" applyFont="1" applyAlignment="1">
      <alignment vertical="center"/>
    </xf>
    <xf numFmtId="41" fontId="15" fillId="0" borderId="1" xfId="4" applyNumberFormat="1" applyFont="1" applyBorder="1" applyAlignment="1">
      <alignment vertical="center"/>
    </xf>
    <xf numFmtId="41" fontId="15" fillId="0" borderId="2" xfId="4" applyNumberFormat="1" applyFont="1" applyBorder="1" applyAlignment="1">
      <alignment horizontal="center" vertical="center"/>
    </xf>
    <xf numFmtId="164" fontId="3" fillId="0" borderId="0" xfId="0" quotePrefix="1" applyNumberFormat="1" applyFont="1" applyAlignment="1">
      <alignment horizontal="left" vertical="center"/>
    </xf>
    <xf numFmtId="164" fontId="3" fillId="0" borderId="16" xfId="0" applyNumberFormat="1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/>
    </xf>
    <xf numFmtId="41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41" fontId="3" fillId="0" borderId="2" xfId="3" applyNumberFormat="1" applyFont="1" applyBorder="1" applyAlignment="1">
      <alignment horizontal="center" vertical="center"/>
    </xf>
    <xf numFmtId="41" fontId="2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quotePrefix="1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38" fontId="3" fillId="0" borderId="1" xfId="0" applyNumberFormat="1" applyFont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 2" xfId="3" xr:uid="{00000000-0005-0000-0000-000002000000}"/>
    <cellStyle name="Normal 2 2" xfId="4" xr:uid="{00000000-0005-0000-0000-000003000000}"/>
    <cellStyle name="Normal_BS - E" xfId="2" xr:uid="{00000000-0005-0000-0000-000004000000}"/>
  </cellStyles>
  <dxfs count="0"/>
  <tableStyles count="1" defaultTableStyle="TableStyleMedium9" defaultPivotStyle="PivotStyleLight16">
    <tableStyle name="Invisible" pivot="0" table="0" count="0" xr9:uid="{9600CEEC-F698-4C5A-988D-C327ED29F1E4}"/>
  </tableStyles>
  <colors>
    <mruColors>
      <color rgb="FFFF66CC"/>
      <color rgb="FFFF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12</xdr:col>
      <xdr:colOff>901273</xdr:colOff>
      <xdr:row>2</xdr:row>
      <xdr:rowOff>128067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14265" y="280147"/>
          <a:ext cx="4980214" cy="40821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600" b="1" u="sng"/>
            <a:t>Case</a:t>
          </a:r>
          <a:r>
            <a:rPr lang="en-US" sz="1600" b="1" u="none" baseline="0"/>
            <a:t> - retrospective adjustment </a:t>
          </a:r>
          <a:endParaRPr lang="en-US" sz="1600" b="1" u="sng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11206</xdr:colOff>
      <xdr:row>1</xdr:row>
      <xdr:rowOff>11206</xdr:rowOff>
    </xdr:from>
    <xdr:to>
      <xdr:col>16</xdr:col>
      <xdr:colOff>818829</xdr:colOff>
      <xdr:row>2</xdr:row>
      <xdr:rowOff>139273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4325471" y="291353"/>
          <a:ext cx="6926034" cy="40821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600" b="1" u="sng"/>
            <a:t>Case</a:t>
          </a:r>
          <a:r>
            <a:rPr lang="en-US" sz="1600" b="1" u="none" baseline="0"/>
            <a:t> - No Retrospective Adjustment </a:t>
          </a:r>
          <a:endParaRPr lang="en-US" sz="1600" b="1" u="sng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2"/>
  <sheetViews>
    <sheetView showGridLines="0" tabSelected="1" view="pageBreakPreview" zoomScale="80" zoomScaleNormal="85" zoomScaleSheetLayoutView="80" workbookViewId="0">
      <selection activeCell="M13" sqref="M13"/>
    </sheetView>
  </sheetViews>
  <sheetFormatPr defaultColWidth="10.7109375" defaultRowHeight="21.95" customHeight="1"/>
  <cols>
    <col min="1" max="1" width="35.140625" style="93" customWidth="1"/>
    <col min="2" max="2" width="6.85546875" style="93" customWidth="1"/>
    <col min="3" max="3" width="1.7109375" style="94" customWidth="1"/>
    <col min="4" max="4" width="17.42578125" style="94" customWidth="1"/>
    <col min="5" max="5" width="1.7109375" style="94" customWidth="1"/>
    <col min="6" max="6" width="17.42578125" style="94" customWidth="1"/>
    <col min="7" max="7" width="1.7109375" style="94" customWidth="1"/>
    <col min="8" max="8" width="17.42578125" style="94" customWidth="1"/>
    <col min="9" max="9" width="1.7109375" style="94" customWidth="1"/>
    <col min="10" max="10" width="17.42578125" style="94" customWidth="1"/>
    <col min="11" max="11" width="5.5703125" style="94" customWidth="1"/>
    <col min="12" max="16384" width="10.7109375" style="94"/>
  </cols>
  <sheetData>
    <row r="1" spans="1:10" s="89" customFormat="1" ht="21.95" customHeight="1">
      <c r="A1" s="86" t="s">
        <v>213</v>
      </c>
      <c r="B1" s="87"/>
      <c r="C1" s="88"/>
      <c r="D1" s="88"/>
      <c r="E1" s="88"/>
      <c r="F1" s="88"/>
      <c r="G1" s="88"/>
      <c r="H1" s="88"/>
      <c r="I1" s="88"/>
      <c r="J1" s="88"/>
    </row>
    <row r="2" spans="1:10" s="89" customFormat="1" ht="21.95" customHeight="1">
      <c r="A2" s="86" t="s">
        <v>271</v>
      </c>
      <c r="B2" s="87"/>
      <c r="C2" s="88"/>
      <c r="D2" s="88"/>
      <c r="E2" s="88"/>
      <c r="F2" s="88"/>
      <c r="G2" s="88"/>
      <c r="H2" s="88"/>
      <c r="I2" s="88"/>
      <c r="J2" s="88"/>
    </row>
    <row r="3" spans="1:10" s="89" customFormat="1" ht="21.95" customHeight="1">
      <c r="A3" s="90" t="s">
        <v>248</v>
      </c>
      <c r="B3" s="87"/>
      <c r="C3" s="88"/>
      <c r="D3" s="88"/>
      <c r="E3" s="88"/>
      <c r="F3" s="88"/>
      <c r="G3" s="88"/>
      <c r="H3" s="88"/>
      <c r="I3" s="88"/>
      <c r="J3" s="88"/>
    </row>
    <row r="4" spans="1:10" s="89" customFormat="1" ht="21.95" customHeight="1">
      <c r="B4" s="87"/>
      <c r="C4" s="88"/>
      <c r="D4" s="88"/>
      <c r="E4" s="88"/>
      <c r="F4" s="88"/>
      <c r="G4" s="88"/>
      <c r="H4" s="88"/>
      <c r="I4" s="88"/>
      <c r="J4" s="91" t="s">
        <v>183</v>
      </c>
    </row>
    <row r="5" spans="1:10" s="89" customFormat="1" ht="21.95" customHeight="1">
      <c r="B5" s="87"/>
      <c r="C5" s="88"/>
      <c r="D5" s="159" t="s">
        <v>1</v>
      </c>
      <c r="E5" s="159"/>
      <c r="F5" s="159"/>
      <c r="G5" s="88"/>
      <c r="H5" s="160" t="s">
        <v>2</v>
      </c>
      <c r="I5" s="160"/>
      <c r="J5" s="160"/>
    </row>
    <row r="6" spans="1:10" ht="21.95" customHeight="1">
      <c r="B6" s="92" t="s">
        <v>3</v>
      </c>
      <c r="D6" s="95" t="s">
        <v>249</v>
      </c>
      <c r="E6" s="96"/>
      <c r="F6" s="95" t="s">
        <v>250</v>
      </c>
      <c r="H6" s="95" t="s">
        <v>249</v>
      </c>
      <c r="I6" s="96"/>
      <c r="J6" s="95" t="s">
        <v>250</v>
      </c>
    </row>
    <row r="7" spans="1:10" ht="21.95" customHeight="1">
      <c r="B7" s="97"/>
      <c r="D7" s="98" t="s">
        <v>186</v>
      </c>
      <c r="F7" s="98" t="s">
        <v>188</v>
      </c>
      <c r="H7" s="98" t="s">
        <v>186</v>
      </c>
      <c r="I7" s="96"/>
      <c r="J7" s="98" t="s">
        <v>188</v>
      </c>
    </row>
    <row r="8" spans="1:10" ht="21.95" customHeight="1">
      <c r="B8" s="97"/>
      <c r="D8" s="98" t="s">
        <v>187</v>
      </c>
      <c r="F8" s="98"/>
      <c r="H8" s="98" t="s">
        <v>187</v>
      </c>
      <c r="I8" s="96"/>
      <c r="J8" s="98"/>
    </row>
    <row r="9" spans="1:10" ht="21.95" customHeight="1">
      <c r="A9" s="86" t="s">
        <v>5</v>
      </c>
      <c r="B9" s="94"/>
    </row>
    <row r="10" spans="1:10" ht="21.95" customHeight="1">
      <c r="A10" s="86" t="s">
        <v>6</v>
      </c>
      <c r="B10" s="94"/>
    </row>
    <row r="11" spans="1:10" ht="21.95" customHeight="1">
      <c r="A11" s="93" t="s">
        <v>7</v>
      </c>
      <c r="B11" s="99"/>
      <c r="C11" s="100"/>
      <c r="D11" s="100">
        <v>146754</v>
      </c>
      <c r="E11" s="100"/>
      <c r="F11" s="100">
        <v>64010</v>
      </c>
      <c r="G11" s="100"/>
      <c r="H11" s="100">
        <v>138327</v>
      </c>
      <c r="I11" s="100"/>
      <c r="J11" s="100">
        <v>57784</v>
      </c>
    </row>
    <row r="12" spans="1:10" ht="21.95" customHeight="1">
      <c r="A12" s="93" t="s">
        <v>251</v>
      </c>
      <c r="B12" s="99" t="s">
        <v>242</v>
      </c>
      <c r="C12" s="101"/>
      <c r="D12" s="100">
        <v>1356016</v>
      </c>
      <c r="E12" s="101"/>
      <c r="F12" s="100">
        <v>1866008</v>
      </c>
      <c r="G12" s="101"/>
      <c r="H12" s="100">
        <v>1344760</v>
      </c>
      <c r="I12" s="101"/>
      <c r="J12" s="100">
        <v>1850007</v>
      </c>
    </row>
    <row r="13" spans="1:10" ht="21.95" customHeight="1">
      <c r="A13" s="93" t="s">
        <v>219</v>
      </c>
      <c r="B13" s="99">
        <v>2</v>
      </c>
      <c r="C13" s="101"/>
      <c r="D13" s="100">
        <v>0</v>
      </c>
      <c r="E13" s="101"/>
      <c r="F13" s="100">
        <v>0</v>
      </c>
      <c r="G13" s="101"/>
      <c r="H13" s="100">
        <v>33500</v>
      </c>
      <c r="I13" s="101"/>
      <c r="J13" s="100">
        <v>40000</v>
      </c>
    </row>
    <row r="14" spans="1:10" ht="21.95" customHeight="1">
      <c r="A14" s="93" t="s">
        <v>121</v>
      </c>
      <c r="B14" s="99">
        <v>4</v>
      </c>
      <c r="C14" s="100"/>
      <c r="D14" s="100">
        <v>1485146</v>
      </c>
      <c r="E14" s="100"/>
      <c r="F14" s="100">
        <v>1174253</v>
      </c>
      <c r="G14" s="100"/>
      <c r="H14" s="100">
        <v>1447811</v>
      </c>
      <c r="I14" s="100"/>
      <c r="J14" s="100">
        <v>1141980</v>
      </c>
    </row>
    <row r="15" spans="1:10" ht="21.95" customHeight="1">
      <c r="A15" s="93" t="s">
        <v>200</v>
      </c>
      <c r="B15" s="99">
        <v>5</v>
      </c>
      <c r="C15" s="100"/>
      <c r="D15" s="100">
        <v>85411</v>
      </c>
      <c r="E15" s="100"/>
      <c r="F15" s="100">
        <v>19316</v>
      </c>
      <c r="G15" s="100"/>
      <c r="H15" s="100">
        <v>85411</v>
      </c>
      <c r="I15" s="100"/>
      <c r="J15" s="100">
        <v>19316</v>
      </c>
    </row>
    <row r="16" spans="1:10" ht="21.95" customHeight="1">
      <c r="A16" s="93" t="s">
        <v>8</v>
      </c>
      <c r="B16" s="99"/>
      <c r="C16" s="100"/>
      <c r="D16" s="100">
        <v>79687</v>
      </c>
      <c r="E16" s="100"/>
      <c r="F16" s="100">
        <v>50962</v>
      </c>
      <c r="G16" s="100"/>
      <c r="H16" s="100">
        <v>79266</v>
      </c>
      <c r="I16" s="100"/>
      <c r="J16" s="100">
        <v>50510</v>
      </c>
    </row>
    <row r="17" spans="1:10" ht="21.95" customHeight="1">
      <c r="A17" s="86" t="s">
        <v>9</v>
      </c>
      <c r="B17" s="99"/>
      <c r="D17" s="102">
        <f>SUM(D11:D16)</f>
        <v>3153014</v>
      </c>
      <c r="E17" s="100"/>
      <c r="F17" s="102">
        <f>SUM(F11:F16)</f>
        <v>3174549</v>
      </c>
      <c r="G17" s="100"/>
      <c r="H17" s="102">
        <f>SUM(H11:H16)</f>
        <v>3129075</v>
      </c>
      <c r="I17" s="100"/>
      <c r="J17" s="102">
        <f>SUM(J11:J16)</f>
        <v>3159597</v>
      </c>
    </row>
    <row r="18" spans="1:10" ht="21.95" customHeight="1">
      <c r="A18" s="86" t="s">
        <v>10</v>
      </c>
      <c r="B18" s="99"/>
      <c r="D18" s="100"/>
      <c r="E18" s="100"/>
      <c r="F18" s="100"/>
      <c r="G18" s="100"/>
      <c r="H18" s="100"/>
      <c r="I18" s="100"/>
      <c r="J18" s="100"/>
    </row>
    <row r="19" spans="1:10" ht="21.95" customHeight="1">
      <c r="A19" s="93" t="s">
        <v>11</v>
      </c>
      <c r="B19" s="99">
        <v>6</v>
      </c>
      <c r="C19" s="100"/>
      <c r="D19" s="100">
        <v>1131</v>
      </c>
      <c r="E19" s="100"/>
      <c r="F19" s="100">
        <v>1118</v>
      </c>
      <c r="G19" s="100"/>
      <c r="H19" s="100">
        <v>1131</v>
      </c>
      <c r="I19" s="100"/>
      <c r="J19" s="100">
        <v>1118</v>
      </c>
    </row>
    <row r="20" spans="1:10" ht="21.95" customHeight="1">
      <c r="A20" s="93" t="s">
        <v>196</v>
      </c>
      <c r="B20" s="99">
        <v>5</v>
      </c>
      <c r="C20" s="100"/>
      <c r="D20" s="100">
        <v>15416</v>
      </c>
      <c r="E20" s="100"/>
      <c r="F20" s="100">
        <v>17245</v>
      </c>
      <c r="G20" s="100"/>
      <c r="H20" s="100">
        <v>15416</v>
      </c>
      <c r="I20" s="100"/>
      <c r="J20" s="100">
        <v>17245</v>
      </c>
    </row>
    <row r="21" spans="1:10" ht="21.95" customHeight="1">
      <c r="A21" s="93" t="s">
        <v>211</v>
      </c>
      <c r="B21" s="99"/>
      <c r="C21" s="100"/>
      <c r="D21" s="100">
        <v>0</v>
      </c>
      <c r="E21" s="100"/>
      <c r="F21" s="100">
        <v>0</v>
      </c>
      <c r="G21" s="100"/>
      <c r="H21" s="100">
        <v>17319</v>
      </c>
      <c r="I21" s="100"/>
      <c r="J21" s="100">
        <v>17319</v>
      </c>
    </row>
    <row r="22" spans="1:10" ht="21.95" customHeight="1">
      <c r="A22" s="93" t="s">
        <v>122</v>
      </c>
      <c r="B22" s="99">
        <v>7</v>
      </c>
      <c r="C22" s="100"/>
      <c r="D22" s="100">
        <v>2610301</v>
      </c>
      <c r="E22" s="100"/>
      <c r="F22" s="100">
        <v>2618397</v>
      </c>
      <c r="G22" s="100"/>
      <c r="H22" s="100">
        <v>2607818</v>
      </c>
      <c r="I22" s="100"/>
      <c r="J22" s="100">
        <v>2615915</v>
      </c>
    </row>
    <row r="23" spans="1:10" ht="21.95" customHeight="1">
      <c r="A23" s="93" t="s">
        <v>197</v>
      </c>
      <c r="B23" s="99">
        <v>9</v>
      </c>
      <c r="C23" s="100"/>
      <c r="D23" s="100">
        <v>104543</v>
      </c>
      <c r="E23" s="100"/>
      <c r="F23" s="100">
        <v>111395</v>
      </c>
      <c r="G23" s="100"/>
      <c r="H23" s="100">
        <v>104355</v>
      </c>
      <c r="I23" s="100"/>
      <c r="J23" s="100">
        <v>111066</v>
      </c>
    </row>
    <row r="24" spans="1:10" ht="21.95" customHeight="1">
      <c r="A24" s="93" t="s">
        <v>212</v>
      </c>
      <c r="B24" s="99"/>
      <c r="C24" s="100"/>
      <c r="D24" s="100">
        <v>23839</v>
      </c>
      <c r="E24" s="100"/>
      <c r="F24" s="100">
        <v>23839</v>
      </c>
      <c r="G24" s="100"/>
      <c r="H24" s="100">
        <v>0</v>
      </c>
      <c r="I24" s="100"/>
      <c r="J24" s="100">
        <v>0</v>
      </c>
    </row>
    <row r="25" spans="1:10" ht="21.95" customHeight="1">
      <c r="A25" s="93" t="s">
        <v>192</v>
      </c>
      <c r="B25" s="99"/>
      <c r="C25" s="100"/>
      <c r="D25" s="100">
        <v>44596</v>
      </c>
      <c r="E25" s="100"/>
      <c r="F25" s="100">
        <v>40312</v>
      </c>
      <c r="G25" s="100"/>
      <c r="H25" s="100">
        <v>44595</v>
      </c>
      <c r="I25" s="100"/>
      <c r="J25" s="100">
        <v>40311</v>
      </c>
    </row>
    <row r="26" spans="1:10" ht="21.95" customHeight="1">
      <c r="A26" s="93" t="s">
        <v>12</v>
      </c>
      <c r="B26" s="99"/>
      <c r="C26" s="100"/>
      <c r="D26" s="103">
        <v>5760</v>
      </c>
      <c r="E26" s="100"/>
      <c r="F26" s="103">
        <v>6920</v>
      </c>
      <c r="G26" s="100"/>
      <c r="H26" s="103">
        <v>3204</v>
      </c>
      <c r="I26" s="100"/>
      <c r="J26" s="103">
        <v>5999</v>
      </c>
    </row>
    <row r="27" spans="1:10" ht="21.95" customHeight="1">
      <c r="A27" s="86" t="s">
        <v>13</v>
      </c>
      <c r="B27" s="99"/>
      <c r="D27" s="100">
        <f>SUM(D19:D26)</f>
        <v>2805586</v>
      </c>
      <c r="E27" s="100"/>
      <c r="F27" s="100">
        <f>SUM(F19:F26)</f>
        <v>2819226</v>
      </c>
      <c r="G27" s="100"/>
      <c r="H27" s="100">
        <f>SUM(H19:H26)</f>
        <v>2793838</v>
      </c>
      <c r="I27" s="100"/>
      <c r="J27" s="100">
        <f>SUM(J19:J26)</f>
        <v>2808973</v>
      </c>
    </row>
    <row r="28" spans="1:10" ht="21.95" customHeight="1" thickBot="1">
      <c r="A28" s="86" t="s">
        <v>14</v>
      </c>
      <c r="D28" s="104">
        <f>D17+D27</f>
        <v>5958600</v>
      </c>
      <c r="E28" s="100"/>
      <c r="F28" s="104">
        <f>F17+F27</f>
        <v>5993775</v>
      </c>
      <c r="G28" s="100"/>
      <c r="H28" s="104">
        <f>H17+H27</f>
        <v>5922913</v>
      </c>
      <c r="I28" s="100"/>
      <c r="J28" s="104">
        <f>J17+J27</f>
        <v>5968570</v>
      </c>
    </row>
    <row r="29" spans="1:10" ht="21.95" customHeight="1" thickTop="1">
      <c r="H29" s="105"/>
      <c r="I29" s="105"/>
      <c r="J29" s="105"/>
    </row>
    <row r="30" spans="1:10" ht="21.95" customHeight="1">
      <c r="A30" s="106" t="s">
        <v>220</v>
      </c>
      <c r="H30" s="105"/>
      <c r="I30" s="105"/>
      <c r="J30" s="105"/>
    </row>
    <row r="31" spans="1:10" s="89" customFormat="1" ht="21.95" customHeight="1">
      <c r="A31" s="86" t="s">
        <v>213</v>
      </c>
      <c r="B31" s="87"/>
      <c r="C31" s="88"/>
      <c r="D31" s="88"/>
      <c r="E31" s="88"/>
      <c r="F31" s="88"/>
      <c r="G31" s="88"/>
      <c r="H31" s="88"/>
      <c r="I31" s="88"/>
      <c r="J31" s="88"/>
    </row>
    <row r="32" spans="1:10" s="89" customFormat="1" ht="21.95" customHeight="1">
      <c r="A32" s="86" t="s">
        <v>272</v>
      </c>
      <c r="B32" s="87"/>
      <c r="C32" s="88"/>
      <c r="D32" s="88"/>
      <c r="E32" s="88"/>
      <c r="F32" s="88"/>
      <c r="G32" s="88"/>
      <c r="H32" s="88"/>
      <c r="I32" s="88"/>
      <c r="J32" s="88"/>
    </row>
    <row r="33" spans="1:10" s="89" customFormat="1" ht="21.95" customHeight="1">
      <c r="A33" s="90" t="s">
        <v>248</v>
      </c>
      <c r="B33" s="87"/>
      <c r="C33" s="88"/>
      <c r="D33" s="88"/>
      <c r="E33" s="88"/>
      <c r="F33" s="88"/>
      <c r="G33" s="88"/>
      <c r="H33" s="88"/>
      <c r="I33" s="88"/>
      <c r="J33" s="88"/>
    </row>
    <row r="34" spans="1:10" s="89" customFormat="1" ht="21.95" customHeight="1">
      <c r="B34" s="87"/>
      <c r="C34" s="88"/>
      <c r="D34" s="88"/>
      <c r="E34" s="88"/>
      <c r="F34" s="88"/>
      <c r="G34" s="88"/>
      <c r="H34" s="88"/>
      <c r="I34" s="88"/>
      <c r="J34" s="91" t="s">
        <v>183</v>
      </c>
    </row>
    <row r="35" spans="1:10" s="89" customFormat="1" ht="21.95" customHeight="1">
      <c r="B35" s="87"/>
      <c r="C35" s="88"/>
      <c r="D35" s="159" t="s">
        <v>1</v>
      </c>
      <c r="E35" s="159"/>
      <c r="F35" s="159"/>
      <c r="G35" s="88"/>
      <c r="H35" s="160" t="s">
        <v>2</v>
      </c>
      <c r="I35" s="160"/>
      <c r="J35" s="160"/>
    </row>
    <row r="36" spans="1:10" ht="21.95" customHeight="1">
      <c r="B36" s="92" t="s">
        <v>3</v>
      </c>
      <c r="D36" s="95" t="s">
        <v>249</v>
      </c>
      <c r="E36" s="96"/>
      <c r="F36" s="95" t="s">
        <v>250</v>
      </c>
      <c r="H36" s="95" t="s">
        <v>249</v>
      </c>
      <c r="I36" s="96"/>
      <c r="J36" s="95" t="s">
        <v>250</v>
      </c>
    </row>
    <row r="37" spans="1:10" ht="21.95" customHeight="1">
      <c r="B37" s="97"/>
      <c r="D37" s="98" t="s">
        <v>186</v>
      </c>
      <c r="F37" s="98" t="s">
        <v>188</v>
      </c>
      <c r="H37" s="98" t="s">
        <v>186</v>
      </c>
      <c r="I37" s="96"/>
      <c r="J37" s="98" t="s">
        <v>188</v>
      </c>
    </row>
    <row r="38" spans="1:10" ht="21.95" customHeight="1">
      <c r="B38" s="97"/>
      <c r="D38" s="98" t="s">
        <v>187</v>
      </c>
      <c r="F38" s="98"/>
      <c r="H38" s="98" t="s">
        <v>187</v>
      </c>
      <c r="I38" s="96"/>
      <c r="J38" s="98"/>
    </row>
    <row r="39" spans="1:10" ht="21.95" customHeight="1">
      <c r="A39" s="86" t="s">
        <v>17</v>
      </c>
      <c r="B39" s="94"/>
    </row>
    <row r="40" spans="1:10" ht="21.95" customHeight="1">
      <c r="A40" s="86" t="s">
        <v>18</v>
      </c>
      <c r="B40" s="94"/>
    </row>
    <row r="41" spans="1:10" ht="21.95" customHeight="1">
      <c r="A41" s="93" t="s">
        <v>243</v>
      </c>
      <c r="B41" s="99">
        <v>8</v>
      </c>
      <c r="C41" s="97"/>
      <c r="D41" s="97">
        <v>1224208</v>
      </c>
      <c r="E41" s="97"/>
      <c r="F41" s="97">
        <v>1517589</v>
      </c>
      <c r="G41" s="97"/>
      <c r="H41" s="97">
        <v>1181095</v>
      </c>
      <c r="I41" s="97"/>
      <c r="J41" s="97">
        <v>1495541</v>
      </c>
    </row>
    <row r="42" spans="1:10" ht="21.95" customHeight="1">
      <c r="A42" s="93" t="s">
        <v>252</v>
      </c>
      <c r="B42" s="99"/>
      <c r="C42" s="97"/>
      <c r="D42" s="97">
        <v>1257931</v>
      </c>
      <c r="E42" s="97"/>
      <c r="F42" s="97">
        <v>1141061</v>
      </c>
      <c r="G42" s="97"/>
      <c r="H42" s="97">
        <v>1257112</v>
      </c>
      <c r="I42" s="97"/>
      <c r="J42" s="97">
        <v>1131280</v>
      </c>
    </row>
    <row r="43" spans="1:10" ht="21.95" customHeight="1">
      <c r="A43" s="93" t="s">
        <v>228</v>
      </c>
      <c r="B43" s="99"/>
      <c r="C43" s="97"/>
      <c r="D43" s="97"/>
      <c r="E43" s="97"/>
      <c r="F43" s="97"/>
      <c r="G43" s="97"/>
      <c r="H43" s="97"/>
      <c r="I43" s="97"/>
      <c r="J43" s="97"/>
    </row>
    <row r="44" spans="1:10" ht="21.95" customHeight="1">
      <c r="A44" s="93" t="s">
        <v>229</v>
      </c>
      <c r="B44" s="99"/>
      <c r="C44" s="97"/>
      <c r="D44" s="97">
        <v>3937</v>
      </c>
      <c r="E44" s="97"/>
      <c r="F44" s="97">
        <v>5551</v>
      </c>
      <c r="G44" s="97"/>
      <c r="H44" s="107">
        <v>0</v>
      </c>
      <c r="I44" s="97"/>
      <c r="J44" s="107">
        <v>0</v>
      </c>
    </row>
    <row r="45" spans="1:10" ht="21.95" customHeight="1">
      <c r="A45" s="93" t="s">
        <v>198</v>
      </c>
      <c r="B45" s="99">
        <v>9</v>
      </c>
      <c r="C45" s="97"/>
      <c r="D45" s="97">
        <v>51251</v>
      </c>
      <c r="E45" s="97"/>
      <c r="F45" s="97">
        <v>56466</v>
      </c>
      <c r="G45" s="97"/>
      <c r="H45" s="97">
        <v>51061</v>
      </c>
      <c r="I45" s="97"/>
      <c r="J45" s="97">
        <v>56134</v>
      </c>
    </row>
    <row r="46" spans="1:10" ht="21.95" customHeight="1">
      <c r="A46" s="93" t="s">
        <v>273</v>
      </c>
      <c r="B46" s="99"/>
      <c r="C46" s="97"/>
      <c r="D46" s="97">
        <v>85491</v>
      </c>
      <c r="E46" s="97"/>
      <c r="F46" s="97">
        <v>57755</v>
      </c>
      <c r="G46" s="97"/>
      <c r="H46" s="97">
        <v>85491</v>
      </c>
      <c r="I46" s="97"/>
      <c r="J46" s="97">
        <v>57755</v>
      </c>
    </row>
    <row r="47" spans="1:10" ht="21.95" customHeight="1">
      <c r="A47" s="93" t="s">
        <v>202</v>
      </c>
      <c r="B47" s="99"/>
      <c r="C47" s="97"/>
      <c r="D47" s="97">
        <v>1034</v>
      </c>
      <c r="E47" s="97"/>
      <c r="F47" s="97">
        <v>3042</v>
      </c>
      <c r="G47" s="97"/>
      <c r="H47" s="97">
        <v>1034</v>
      </c>
      <c r="I47" s="97"/>
      <c r="J47" s="97">
        <v>2983</v>
      </c>
    </row>
    <row r="48" spans="1:10" ht="21.95" customHeight="1">
      <c r="A48" s="93" t="s">
        <v>19</v>
      </c>
      <c r="B48" s="99"/>
      <c r="C48" s="97"/>
      <c r="D48" s="97">
        <v>25059</v>
      </c>
      <c r="E48" s="97"/>
      <c r="F48" s="97">
        <v>26087</v>
      </c>
      <c r="G48" s="97"/>
      <c r="H48" s="97">
        <v>25005</v>
      </c>
      <c r="I48" s="97"/>
      <c r="J48" s="97">
        <v>26027</v>
      </c>
    </row>
    <row r="49" spans="1:10" ht="21.95" customHeight="1">
      <c r="A49" s="86" t="s">
        <v>20</v>
      </c>
      <c r="B49" s="99"/>
      <c r="D49" s="102">
        <f>SUM(D41:D48)</f>
        <v>2648911</v>
      </c>
      <c r="F49" s="102">
        <f>SUM(F41:F48)</f>
        <v>2807551</v>
      </c>
      <c r="G49" s="97">
        <f>SUM(G41:G48)</f>
        <v>0</v>
      </c>
      <c r="H49" s="102">
        <f>SUM(H41:H48)</f>
        <v>2600798</v>
      </c>
      <c r="I49" s="97"/>
      <c r="J49" s="102">
        <f>SUM(J41:J48)</f>
        <v>2769720</v>
      </c>
    </row>
    <row r="50" spans="1:10" ht="21.95" customHeight="1">
      <c r="A50" s="86" t="s">
        <v>21</v>
      </c>
      <c r="B50" s="99"/>
      <c r="D50" s="97"/>
      <c r="F50" s="97"/>
      <c r="G50" s="97"/>
      <c r="H50" s="97"/>
      <c r="I50" s="97"/>
      <c r="J50" s="97"/>
    </row>
    <row r="51" spans="1:10" ht="21.95" customHeight="1">
      <c r="A51" s="93" t="s">
        <v>199</v>
      </c>
      <c r="B51" s="99">
        <v>9</v>
      </c>
      <c r="C51" s="97"/>
      <c r="D51" s="97">
        <v>57215</v>
      </c>
      <c r="E51" s="97"/>
      <c r="F51" s="97">
        <v>59026</v>
      </c>
      <c r="G51" s="97"/>
      <c r="H51" s="97">
        <v>57215</v>
      </c>
      <c r="I51" s="97"/>
      <c r="J51" s="97">
        <v>59026</v>
      </c>
    </row>
    <row r="52" spans="1:10" ht="21.95" customHeight="1">
      <c r="A52" s="93" t="s">
        <v>253</v>
      </c>
      <c r="B52" s="94"/>
      <c r="C52" s="97"/>
      <c r="D52" s="97">
        <v>95690</v>
      </c>
      <c r="E52" s="97"/>
      <c r="F52" s="97">
        <v>95231</v>
      </c>
      <c r="G52" s="97"/>
      <c r="H52" s="97">
        <v>95234</v>
      </c>
      <c r="I52" s="97"/>
      <c r="J52" s="97">
        <v>94782</v>
      </c>
    </row>
    <row r="53" spans="1:10" ht="21.95" customHeight="1">
      <c r="A53" s="93" t="s">
        <v>172</v>
      </c>
      <c r="B53" s="99"/>
      <c r="C53" s="97"/>
      <c r="D53" s="92">
        <v>94686</v>
      </c>
      <c r="E53" s="97"/>
      <c r="F53" s="92">
        <v>90560</v>
      </c>
      <c r="G53" s="97"/>
      <c r="H53" s="92">
        <v>94362</v>
      </c>
      <c r="I53" s="97"/>
      <c r="J53" s="92">
        <v>90235</v>
      </c>
    </row>
    <row r="54" spans="1:10" ht="21.95" customHeight="1">
      <c r="A54" s="86" t="s">
        <v>22</v>
      </c>
      <c r="B54" s="99"/>
      <c r="D54" s="97">
        <f>SUM(D51:D53)</f>
        <v>247591</v>
      </c>
      <c r="F54" s="97">
        <f>SUM(F51:F53)</f>
        <v>244817</v>
      </c>
      <c r="G54" s="97">
        <f>SUM(G52:G53)</f>
        <v>0</v>
      </c>
      <c r="H54" s="97">
        <f>SUM(H51:H53)</f>
        <v>246811</v>
      </c>
      <c r="I54" s="97"/>
      <c r="J54" s="97">
        <f>SUM(J51:J53)</f>
        <v>244043</v>
      </c>
    </row>
    <row r="55" spans="1:10" ht="21.95" customHeight="1">
      <c r="A55" s="86" t="s">
        <v>23</v>
      </c>
      <c r="B55" s="94"/>
      <c r="D55" s="102">
        <f>D49+D54</f>
        <v>2896502</v>
      </c>
      <c r="F55" s="102">
        <f>F49+F54</f>
        <v>3052368</v>
      </c>
      <c r="G55" s="97">
        <f>G49+G54</f>
        <v>0</v>
      </c>
      <c r="H55" s="102">
        <f>H49+H54</f>
        <v>2847609</v>
      </c>
      <c r="I55" s="97"/>
      <c r="J55" s="102">
        <f>J49+J54</f>
        <v>3013763</v>
      </c>
    </row>
    <row r="56" spans="1:10" ht="21.95" customHeight="1">
      <c r="A56" s="86"/>
      <c r="B56" s="94"/>
      <c r="D56" s="97"/>
      <c r="F56" s="97"/>
      <c r="G56" s="97"/>
      <c r="H56" s="97"/>
      <c r="I56" s="97"/>
      <c r="J56" s="97"/>
    </row>
    <row r="57" spans="1:10" ht="21.95" customHeight="1">
      <c r="A57" s="106" t="s">
        <v>220</v>
      </c>
      <c r="B57" s="94"/>
      <c r="D57" s="97"/>
      <c r="F57" s="97"/>
      <c r="G57" s="97"/>
      <c r="H57" s="97"/>
      <c r="I57" s="97"/>
      <c r="J57" s="97"/>
    </row>
    <row r="58" spans="1:10" ht="21.95" customHeight="1">
      <c r="A58" s="86"/>
      <c r="B58" s="94"/>
      <c r="D58" s="97"/>
      <c r="F58" s="97"/>
      <c r="G58" s="97"/>
      <c r="H58" s="97"/>
      <c r="I58" s="97"/>
      <c r="J58" s="97"/>
    </row>
    <row r="59" spans="1:10" ht="21.95" customHeight="1">
      <c r="A59" s="86"/>
      <c r="B59" s="94"/>
      <c r="D59" s="97"/>
      <c r="F59" s="97"/>
      <c r="G59" s="97"/>
      <c r="H59" s="97"/>
      <c r="I59" s="97"/>
      <c r="J59" s="97"/>
    </row>
    <row r="60" spans="1:10" ht="21.95" customHeight="1">
      <c r="A60" s="86"/>
      <c r="B60" s="94"/>
      <c r="D60" s="97"/>
      <c r="F60" s="97"/>
      <c r="G60" s="97"/>
      <c r="H60" s="97"/>
      <c r="I60" s="97"/>
      <c r="J60" s="97"/>
    </row>
    <row r="61" spans="1:10" s="89" customFormat="1" ht="21.95" customHeight="1">
      <c r="A61" s="86" t="s">
        <v>213</v>
      </c>
      <c r="B61" s="87"/>
      <c r="C61" s="88"/>
      <c r="D61" s="88"/>
      <c r="E61" s="88"/>
      <c r="F61" s="88"/>
      <c r="G61" s="88"/>
      <c r="H61" s="88"/>
      <c r="I61" s="88"/>
      <c r="J61" s="88"/>
    </row>
    <row r="62" spans="1:10" s="89" customFormat="1" ht="21.95" customHeight="1">
      <c r="A62" s="86" t="s">
        <v>272</v>
      </c>
      <c r="B62" s="87"/>
      <c r="C62" s="88"/>
      <c r="D62" s="88"/>
      <c r="E62" s="88"/>
      <c r="F62" s="88"/>
      <c r="G62" s="88"/>
      <c r="H62" s="88"/>
      <c r="I62" s="88"/>
      <c r="J62" s="88"/>
    </row>
    <row r="63" spans="1:10" s="89" customFormat="1" ht="21.95" customHeight="1">
      <c r="A63" s="90" t="s">
        <v>248</v>
      </c>
      <c r="B63" s="87"/>
      <c r="C63" s="88"/>
      <c r="D63" s="88"/>
      <c r="E63" s="88"/>
      <c r="F63" s="88"/>
      <c r="G63" s="88"/>
      <c r="H63" s="88"/>
      <c r="I63" s="88"/>
      <c r="J63" s="88"/>
    </row>
    <row r="64" spans="1:10" s="89" customFormat="1" ht="21.95" customHeight="1">
      <c r="B64" s="87"/>
      <c r="C64" s="88"/>
      <c r="D64" s="88"/>
      <c r="E64" s="88"/>
      <c r="F64" s="88"/>
      <c r="G64" s="88"/>
      <c r="H64" s="88"/>
      <c r="I64" s="88"/>
      <c r="J64" s="91" t="s">
        <v>183</v>
      </c>
    </row>
    <row r="65" spans="1:10" s="89" customFormat="1" ht="21.95" customHeight="1">
      <c r="B65" s="87"/>
      <c r="C65" s="88"/>
      <c r="D65" s="159" t="s">
        <v>1</v>
      </c>
      <c r="E65" s="159"/>
      <c r="F65" s="159"/>
      <c r="G65" s="88"/>
      <c r="H65" s="160" t="s">
        <v>2</v>
      </c>
      <c r="I65" s="160"/>
      <c r="J65" s="160"/>
    </row>
    <row r="66" spans="1:10" ht="21.95" customHeight="1">
      <c r="B66" s="99"/>
      <c r="D66" s="95" t="s">
        <v>249</v>
      </c>
      <c r="E66" s="96"/>
      <c r="F66" s="95" t="s">
        <v>250</v>
      </c>
      <c r="H66" s="95" t="s">
        <v>249</v>
      </c>
      <c r="I66" s="96"/>
      <c r="J66" s="95" t="s">
        <v>250</v>
      </c>
    </row>
    <row r="67" spans="1:10" ht="21.95" customHeight="1">
      <c r="B67" s="97"/>
      <c r="D67" s="98" t="s">
        <v>186</v>
      </c>
      <c r="F67" s="98" t="s">
        <v>188</v>
      </c>
      <c r="H67" s="98" t="s">
        <v>186</v>
      </c>
      <c r="I67" s="96"/>
      <c r="J67" s="98" t="s">
        <v>188</v>
      </c>
    </row>
    <row r="68" spans="1:10" ht="21.95" customHeight="1">
      <c r="B68" s="97"/>
      <c r="D68" s="98" t="s">
        <v>187</v>
      </c>
      <c r="F68" s="98"/>
      <c r="H68" s="98" t="s">
        <v>187</v>
      </c>
      <c r="I68" s="96"/>
      <c r="J68" s="98"/>
    </row>
    <row r="69" spans="1:10" ht="21.95" customHeight="1">
      <c r="A69" s="86" t="s">
        <v>24</v>
      </c>
      <c r="D69" s="105"/>
      <c r="F69" s="105"/>
      <c r="G69" s="105"/>
      <c r="H69" s="105"/>
      <c r="I69" s="105"/>
      <c r="J69" s="105"/>
    </row>
    <row r="70" spans="1:10" ht="21.95" customHeight="1">
      <c r="A70" s="93" t="s">
        <v>25</v>
      </c>
      <c r="B70" s="99"/>
      <c r="D70" s="105"/>
      <c r="F70" s="105"/>
      <c r="G70" s="105"/>
      <c r="H70" s="105"/>
      <c r="I70" s="105"/>
      <c r="J70" s="105"/>
    </row>
    <row r="71" spans="1:10" ht="21.95" customHeight="1">
      <c r="A71" s="93" t="s">
        <v>26</v>
      </c>
      <c r="B71" s="99"/>
      <c r="D71" s="105"/>
      <c r="F71" s="105"/>
      <c r="G71" s="105"/>
      <c r="H71" s="105"/>
      <c r="I71" s="105"/>
      <c r="J71" s="105"/>
    </row>
    <row r="72" spans="1:10" ht="21.95" customHeight="1">
      <c r="A72" s="93" t="s">
        <v>231</v>
      </c>
      <c r="B72" s="99"/>
      <c r="D72" s="105"/>
      <c r="F72" s="105"/>
      <c r="G72" s="105"/>
      <c r="H72" s="105"/>
      <c r="I72" s="105"/>
      <c r="J72" s="105"/>
    </row>
    <row r="73" spans="1:10" ht="21.95" customHeight="1" thickBot="1">
      <c r="A73" s="93" t="s">
        <v>230</v>
      </c>
      <c r="B73" s="108"/>
      <c r="D73" s="109">
        <v>545000</v>
      </c>
      <c r="E73" s="110"/>
      <c r="F73" s="109">
        <v>545000</v>
      </c>
      <c r="G73" s="105"/>
      <c r="H73" s="109">
        <v>545000</v>
      </c>
      <c r="I73" s="105"/>
      <c r="J73" s="109">
        <v>545000</v>
      </c>
    </row>
    <row r="74" spans="1:10" ht="21.95" customHeight="1" thickTop="1">
      <c r="A74" s="93" t="s">
        <v>178</v>
      </c>
      <c r="B74" s="99"/>
    </row>
    <row r="75" spans="1:10" ht="21.95" customHeight="1">
      <c r="A75" s="93" t="s">
        <v>231</v>
      </c>
      <c r="B75" s="99"/>
    </row>
    <row r="76" spans="1:10" ht="21.95" customHeight="1">
      <c r="A76" s="93" t="s">
        <v>230</v>
      </c>
      <c r="B76" s="99"/>
      <c r="D76" s="105">
        <v>545000</v>
      </c>
      <c r="E76" s="110"/>
      <c r="F76" s="105">
        <v>545000</v>
      </c>
      <c r="G76" s="105"/>
      <c r="H76" s="105">
        <v>545000</v>
      </c>
      <c r="I76" s="105"/>
      <c r="J76" s="105">
        <v>545000</v>
      </c>
    </row>
    <row r="77" spans="1:10" ht="21.95" customHeight="1">
      <c r="A77" s="93" t="s">
        <v>27</v>
      </c>
      <c r="B77" s="99"/>
      <c r="D77" s="105">
        <v>1137201</v>
      </c>
      <c r="E77" s="110"/>
      <c r="F77" s="105">
        <v>1137201</v>
      </c>
      <c r="G77" s="105"/>
      <c r="H77" s="105">
        <v>1137201</v>
      </c>
      <c r="I77" s="105"/>
      <c r="J77" s="105">
        <v>1137201</v>
      </c>
    </row>
    <row r="78" spans="1:10" ht="21.95" customHeight="1">
      <c r="A78" s="93" t="s">
        <v>28</v>
      </c>
      <c r="B78" s="99"/>
      <c r="D78" s="105"/>
      <c r="F78" s="105"/>
      <c r="G78" s="105"/>
      <c r="H78" s="105"/>
      <c r="I78" s="105"/>
      <c r="J78" s="105"/>
    </row>
    <row r="79" spans="1:10" ht="21.95" customHeight="1">
      <c r="A79" s="93" t="s">
        <v>181</v>
      </c>
      <c r="B79" s="99"/>
      <c r="D79" s="105">
        <v>56000</v>
      </c>
      <c r="F79" s="105">
        <v>56000</v>
      </c>
      <c r="G79" s="105"/>
      <c r="H79" s="105">
        <v>56000</v>
      </c>
      <c r="I79" s="105"/>
      <c r="J79" s="105">
        <v>56000</v>
      </c>
    </row>
    <row r="80" spans="1:10" ht="21.95" customHeight="1">
      <c r="A80" s="93" t="s">
        <v>180</v>
      </c>
      <c r="D80" s="105">
        <v>789336</v>
      </c>
      <c r="F80" s="105">
        <v>667181</v>
      </c>
      <c r="G80" s="105"/>
      <c r="H80" s="105">
        <v>802542</v>
      </c>
      <c r="I80" s="105"/>
      <c r="J80" s="105">
        <v>680581</v>
      </c>
    </row>
    <row r="81" spans="1:10" ht="21.95" customHeight="1">
      <c r="A81" s="93" t="s">
        <v>78</v>
      </c>
      <c r="D81" s="111">
        <v>534561</v>
      </c>
      <c r="F81" s="111">
        <v>536025</v>
      </c>
      <c r="G81" s="105"/>
      <c r="H81" s="111">
        <v>534561</v>
      </c>
      <c r="I81" s="105"/>
      <c r="J81" s="111">
        <v>536025</v>
      </c>
    </row>
    <row r="82" spans="1:10" ht="21.95" customHeight="1">
      <c r="A82" s="86" t="s">
        <v>30</v>
      </c>
      <c r="D82" s="111">
        <f>SUM(D76:D81)</f>
        <v>3062098</v>
      </c>
      <c r="F82" s="111">
        <f>SUM(F76:F81)</f>
        <v>2941407</v>
      </c>
      <c r="G82" s="105"/>
      <c r="H82" s="111">
        <f>SUM(H76:H81)</f>
        <v>3075304</v>
      </c>
      <c r="I82" s="105"/>
      <c r="J82" s="111">
        <f>SUM(J76:J81)</f>
        <v>2954807</v>
      </c>
    </row>
    <row r="83" spans="1:10" ht="21.95" customHeight="1" thickBot="1">
      <c r="A83" s="86" t="s">
        <v>31</v>
      </c>
      <c r="D83" s="109">
        <f>SUM(D55,D82)</f>
        <v>5958600</v>
      </c>
      <c r="F83" s="109">
        <f>SUM(F55,F82)</f>
        <v>5993775</v>
      </c>
      <c r="G83" s="105"/>
      <c r="H83" s="109">
        <f>SUM(H55,H82)</f>
        <v>5922913</v>
      </c>
      <c r="I83" s="105"/>
      <c r="J83" s="109">
        <f>SUM(J55,J82)</f>
        <v>5968570</v>
      </c>
    </row>
    <row r="84" spans="1:10" ht="21.95" customHeight="1" thickTop="1">
      <c r="D84" s="105">
        <f>D83-D28</f>
        <v>0</v>
      </c>
      <c r="F84" s="105">
        <f>F83-F28</f>
        <v>0</v>
      </c>
      <c r="H84" s="105">
        <f>H83-H28</f>
        <v>0</v>
      </c>
      <c r="J84" s="105">
        <f>J83-J28</f>
        <v>0</v>
      </c>
    </row>
    <row r="85" spans="1:10" ht="21.95" customHeight="1">
      <c r="A85" s="106" t="s">
        <v>220</v>
      </c>
      <c r="D85" s="105"/>
      <c r="F85" s="105"/>
      <c r="H85" s="105"/>
      <c r="J85" s="105"/>
    </row>
    <row r="86" spans="1:10" ht="21.95" customHeight="1">
      <c r="D86" s="105"/>
      <c r="F86" s="105"/>
      <c r="H86" s="105"/>
      <c r="J86" s="105"/>
    </row>
    <row r="87" spans="1:10" ht="21.95" customHeight="1">
      <c r="D87" s="105"/>
      <c r="F87" s="105"/>
      <c r="H87" s="105"/>
      <c r="J87" s="105"/>
    </row>
    <row r="88" spans="1:10" ht="21.95" customHeight="1">
      <c r="A88" s="112"/>
      <c r="B88" s="112"/>
      <c r="C88" s="112"/>
      <c r="D88" s="112"/>
      <c r="F88" s="105"/>
      <c r="H88" s="105"/>
      <c r="J88" s="105"/>
    </row>
    <row r="89" spans="1:10" ht="21.95" customHeight="1">
      <c r="A89" s="94"/>
      <c r="D89" s="105"/>
      <c r="F89" s="105"/>
      <c r="H89" s="105"/>
      <c r="J89" s="105"/>
    </row>
    <row r="90" spans="1:10" ht="21.95" customHeight="1">
      <c r="A90" s="106"/>
      <c r="B90" s="94"/>
      <c r="E90" s="113" t="s">
        <v>32</v>
      </c>
    </row>
    <row r="91" spans="1:10" ht="21.95" customHeight="1">
      <c r="A91" s="112"/>
      <c r="B91" s="112"/>
      <c r="C91" s="112"/>
      <c r="D91" s="112"/>
    </row>
    <row r="92" spans="1:10" ht="21.95" customHeight="1">
      <c r="B92" s="114"/>
    </row>
  </sheetData>
  <mergeCells count="6">
    <mergeCell ref="D65:F65"/>
    <mergeCell ref="H65:J65"/>
    <mergeCell ref="H5:J5"/>
    <mergeCell ref="H35:J35"/>
    <mergeCell ref="D5:F5"/>
    <mergeCell ref="D35:F35"/>
  </mergeCells>
  <pageMargins left="0.49" right="0.31" top="0.78740157480314965" bottom="0.39370078740157483" header="0.19685039370078741" footer="0.19685039370078741"/>
  <pageSetup paperSize="9" scale="80" fitToHeight="7" orientation="portrait" r:id="rId1"/>
  <rowBreaks count="2" manualBreakCount="2">
    <brk id="30" max="16383" man="1"/>
    <brk id="6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40"/>
  <sheetViews>
    <sheetView showGridLines="0" zoomScale="85" zoomScaleNormal="85" zoomScaleSheetLayoutView="100" workbookViewId="0">
      <selection activeCell="C34" sqref="C34"/>
    </sheetView>
  </sheetViews>
  <sheetFormatPr defaultColWidth="9.140625" defaultRowHeight="21.95" customHeight="1"/>
  <cols>
    <col min="1" max="2" width="11.140625" style="7" customWidth="1"/>
    <col min="3" max="3" width="40.85546875" style="7" customWidth="1"/>
    <col min="4" max="4" width="1.7109375" style="7" customWidth="1"/>
    <col min="5" max="5" width="14" style="7" customWidth="1"/>
    <col min="6" max="6" width="1.28515625" style="7" customWidth="1"/>
    <col min="7" max="7" width="14" style="7" customWidth="1"/>
    <col min="8" max="8" width="1.28515625" style="7" customWidth="1"/>
    <col min="9" max="9" width="14" style="7" customWidth="1"/>
    <col min="10" max="10" width="1.28515625" style="7" customWidth="1"/>
    <col min="11" max="11" width="14" style="7" customWidth="1"/>
    <col min="12" max="12" width="1.28515625" style="7" customWidth="1"/>
    <col min="13" max="13" width="14" style="7" customWidth="1"/>
    <col min="14" max="14" width="1.28515625" style="7" customWidth="1"/>
    <col min="15" max="15" width="14" style="7" customWidth="1"/>
    <col min="16" max="16" width="1.28515625" style="7" customWidth="1"/>
    <col min="17" max="17" width="14" style="7" customWidth="1"/>
    <col min="18" max="18" width="1.28515625" style="7" customWidth="1"/>
    <col min="19" max="19" width="14" style="7" customWidth="1"/>
    <col min="20" max="20" width="1.28515625" style="7" customWidth="1"/>
    <col min="21" max="21" width="14" style="7" customWidth="1"/>
    <col min="22" max="22" width="1.28515625" style="7" customWidth="1"/>
    <col min="23" max="23" width="14" style="7" customWidth="1"/>
    <col min="24" max="24" width="1.28515625" style="7" customWidth="1"/>
    <col min="25" max="25" width="14" style="7" customWidth="1"/>
    <col min="26" max="26" width="1.28515625" style="7" customWidth="1"/>
    <col min="27" max="27" width="14" style="7" customWidth="1"/>
    <col min="28" max="28" width="0.7109375" style="7" customWidth="1"/>
    <col min="29" max="16384" width="9.140625" style="7"/>
  </cols>
  <sheetData>
    <row r="1" spans="1:27" ht="21.95" customHeight="1">
      <c r="S1" s="2"/>
      <c r="T1" s="2"/>
      <c r="U1" s="2"/>
      <c r="V1" s="2"/>
      <c r="W1" s="2"/>
      <c r="AA1" s="9"/>
    </row>
    <row r="2" spans="1:27" ht="21.95" customHeight="1">
      <c r="A2" s="14" t="s">
        <v>66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8"/>
      <c r="N2" s="10"/>
      <c r="O2" s="10"/>
      <c r="P2" s="10"/>
      <c r="Q2" s="10"/>
      <c r="R2" s="10"/>
      <c r="S2" s="10"/>
      <c r="T2" s="10"/>
      <c r="U2" s="10"/>
      <c r="V2" s="10"/>
      <c r="W2" s="30"/>
      <c r="X2" s="10"/>
      <c r="Y2" s="10"/>
      <c r="Z2" s="10"/>
      <c r="AA2" s="10"/>
    </row>
    <row r="3" spans="1:27" ht="21.95" customHeight="1">
      <c r="A3" s="14" t="s">
        <v>133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 ht="21.95" customHeight="1">
      <c r="A4" s="14" t="s">
        <v>162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 ht="21.9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2"/>
      <c r="T5" s="12"/>
      <c r="U5" s="12"/>
      <c r="V5" s="12"/>
      <c r="W5" s="12"/>
      <c r="X5" s="11"/>
      <c r="Y5" s="11"/>
      <c r="Z5" s="11"/>
      <c r="AA5" s="12" t="s">
        <v>0</v>
      </c>
    </row>
    <row r="6" spans="1:27" s="17" customFormat="1" ht="21.95" customHeight="1">
      <c r="A6" s="5"/>
      <c r="B6" s="5"/>
      <c r="C6" s="5"/>
      <c r="E6" s="162" t="s">
        <v>1</v>
      </c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</row>
    <row r="7" spans="1:27" s="17" customFormat="1" ht="21.95" customHeight="1">
      <c r="A7" s="5"/>
      <c r="B7" s="5"/>
      <c r="C7" s="5"/>
      <c r="D7" s="7"/>
      <c r="E7" s="163" t="s">
        <v>79</v>
      </c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5"/>
      <c r="Y7" s="8"/>
      <c r="Z7" s="5"/>
      <c r="AA7" s="5"/>
    </row>
    <row r="8" spans="1:27" s="17" customFormat="1" ht="21.95" customHeight="1">
      <c r="A8" s="5"/>
      <c r="B8" s="5"/>
      <c r="C8" s="5"/>
      <c r="D8" s="7"/>
      <c r="E8" s="7"/>
      <c r="F8" s="7"/>
      <c r="G8" s="7"/>
      <c r="H8" s="7"/>
      <c r="I8" s="7"/>
      <c r="J8" s="7"/>
      <c r="K8" s="7"/>
      <c r="L8" s="7"/>
      <c r="M8" s="163" t="s">
        <v>29</v>
      </c>
      <c r="N8" s="163"/>
      <c r="O8" s="163"/>
      <c r="P8" s="163"/>
      <c r="Q8" s="163"/>
      <c r="R8" s="163"/>
      <c r="S8" s="163"/>
      <c r="T8" s="163"/>
      <c r="U8" s="163"/>
      <c r="V8" s="7"/>
      <c r="W8" s="7"/>
      <c r="X8" s="5"/>
      <c r="Y8" s="8"/>
      <c r="Z8" s="5"/>
      <c r="AA8" s="5"/>
    </row>
    <row r="9" spans="1:27" s="17" customFormat="1" ht="21.95" customHeight="1">
      <c r="A9" s="5"/>
      <c r="B9" s="5"/>
      <c r="C9" s="5"/>
      <c r="D9" s="7"/>
      <c r="E9" s="7"/>
      <c r="F9" s="7"/>
      <c r="G9" s="7"/>
      <c r="H9" s="7"/>
      <c r="I9" s="7"/>
      <c r="J9" s="7"/>
      <c r="K9" s="7"/>
      <c r="L9" s="7"/>
      <c r="M9" s="161" t="s">
        <v>52</v>
      </c>
      <c r="N9" s="161"/>
      <c r="O9" s="161"/>
      <c r="P9" s="161"/>
      <c r="Q9" s="161"/>
      <c r="R9" s="7"/>
      <c r="S9" s="7"/>
      <c r="T9" s="7"/>
      <c r="U9" s="7"/>
      <c r="V9" s="7"/>
      <c r="W9" s="7"/>
      <c r="X9" s="5"/>
      <c r="Z9" s="5"/>
      <c r="AA9" s="5"/>
    </row>
    <row r="10" spans="1:27" s="17" customFormat="1" ht="21.95" customHeight="1">
      <c r="A10" s="5"/>
      <c r="B10" s="5"/>
      <c r="C10" s="5"/>
      <c r="D10" s="7"/>
      <c r="E10" s="7"/>
      <c r="F10" s="7"/>
      <c r="G10" s="7"/>
      <c r="H10" s="7"/>
      <c r="I10" s="7"/>
      <c r="J10" s="7"/>
      <c r="K10" s="7"/>
      <c r="L10" s="7"/>
      <c r="M10" s="8" t="s">
        <v>92</v>
      </c>
      <c r="N10" s="8"/>
      <c r="O10" s="8"/>
      <c r="P10" s="8"/>
      <c r="Q10" s="8"/>
      <c r="R10" s="7"/>
      <c r="S10" s="7"/>
      <c r="T10" s="7"/>
      <c r="U10" s="7"/>
      <c r="V10" s="7"/>
      <c r="W10" s="7"/>
      <c r="X10" s="5"/>
      <c r="Z10" s="5"/>
      <c r="AA10" s="5"/>
    </row>
    <row r="11" spans="1:27" s="8" customFormat="1" ht="21.95" customHeight="1">
      <c r="D11" s="164"/>
      <c r="E11" s="164"/>
      <c r="M11" s="8" t="s">
        <v>93</v>
      </c>
      <c r="O11" s="8" t="s">
        <v>96</v>
      </c>
    </row>
    <row r="12" spans="1:27" s="8" customFormat="1" ht="21.95" customHeight="1">
      <c r="M12" s="8" t="s">
        <v>94</v>
      </c>
      <c r="O12" s="8" t="s">
        <v>95</v>
      </c>
      <c r="U12" s="8" t="s">
        <v>69</v>
      </c>
      <c r="W12" s="8" t="s">
        <v>101</v>
      </c>
      <c r="Y12" s="8" t="s">
        <v>85</v>
      </c>
    </row>
    <row r="13" spans="1:27" s="8" customFormat="1" ht="21.95" customHeight="1">
      <c r="E13" s="8" t="s">
        <v>68</v>
      </c>
      <c r="M13" s="8" t="s">
        <v>105</v>
      </c>
      <c r="O13" s="31" t="s">
        <v>97</v>
      </c>
      <c r="Q13" s="8" t="s">
        <v>87</v>
      </c>
      <c r="S13" s="32" t="s">
        <v>118</v>
      </c>
      <c r="U13" s="8" t="s">
        <v>84</v>
      </c>
      <c r="W13" s="8" t="s">
        <v>100</v>
      </c>
      <c r="Y13" s="8" t="s">
        <v>86</v>
      </c>
      <c r="AA13" s="8" t="s">
        <v>67</v>
      </c>
    </row>
    <row r="14" spans="1:27" s="8" customFormat="1" ht="21.95" customHeight="1">
      <c r="E14" s="8" t="s">
        <v>70</v>
      </c>
      <c r="I14" s="161" t="s">
        <v>28</v>
      </c>
      <c r="J14" s="161"/>
      <c r="K14" s="161"/>
      <c r="M14" s="8" t="s">
        <v>106</v>
      </c>
      <c r="O14" s="8" t="s">
        <v>82</v>
      </c>
      <c r="Q14" s="8" t="s">
        <v>88</v>
      </c>
      <c r="S14" s="32" t="s">
        <v>90</v>
      </c>
      <c r="U14" s="8" t="s">
        <v>98</v>
      </c>
      <c r="W14" s="8" t="s">
        <v>113</v>
      </c>
      <c r="Y14" s="8" t="s">
        <v>103</v>
      </c>
      <c r="AA14" s="8" t="s">
        <v>98</v>
      </c>
    </row>
    <row r="15" spans="1:27" s="8" customFormat="1" ht="21.95" customHeight="1">
      <c r="E15" s="33" t="s">
        <v>71</v>
      </c>
      <c r="G15" s="33" t="s">
        <v>27</v>
      </c>
      <c r="I15" s="33" t="s">
        <v>72</v>
      </c>
      <c r="K15" s="33" t="s">
        <v>73</v>
      </c>
      <c r="M15" s="33" t="s">
        <v>107</v>
      </c>
      <c r="O15" s="33" t="s">
        <v>83</v>
      </c>
      <c r="Q15" s="33" t="s">
        <v>89</v>
      </c>
      <c r="S15" s="20" t="s">
        <v>119</v>
      </c>
      <c r="U15" s="33" t="s">
        <v>99</v>
      </c>
      <c r="W15" s="33" t="s">
        <v>102</v>
      </c>
      <c r="Y15" s="33" t="s">
        <v>104</v>
      </c>
      <c r="AA15" s="33" t="s">
        <v>99</v>
      </c>
    </row>
    <row r="16" spans="1:27" ht="21.95" customHeight="1">
      <c r="A16" s="17" t="s">
        <v>139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21.95" customHeight="1">
      <c r="A17" s="7" t="s">
        <v>123</v>
      </c>
      <c r="D17" s="8"/>
      <c r="E17" s="40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21.95" customHeight="1">
      <c r="A18" s="7" t="s">
        <v>140</v>
      </c>
      <c r="D18" s="8"/>
      <c r="E18" s="33"/>
      <c r="F18" s="8"/>
      <c r="G18" s="33"/>
      <c r="H18" s="8"/>
      <c r="I18" s="33"/>
      <c r="J18" s="8"/>
      <c r="K18" s="33"/>
      <c r="L18" s="8"/>
      <c r="M18" s="33"/>
      <c r="N18" s="8"/>
      <c r="O18" s="33"/>
      <c r="P18" s="8"/>
      <c r="Q18" s="33"/>
      <c r="R18" s="8"/>
      <c r="S18" s="33"/>
      <c r="T18" s="8"/>
      <c r="U18" s="33"/>
      <c r="V18" s="8"/>
      <c r="W18" s="33"/>
      <c r="X18" s="8"/>
      <c r="Y18" s="33"/>
      <c r="Z18" s="8"/>
      <c r="AA18" s="33"/>
    </row>
    <row r="19" spans="1:27" ht="21.95" customHeight="1">
      <c r="A19" s="17" t="s">
        <v>136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21.95" customHeight="1">
      <c r="A20" s="61" t="s">
        <v>115</v>
      </c>
      <c r="B20" s="61"/>
      <c r="C20" s="61"/>
      <c r="D20" s="8"/>
      <c r="E20" s="8"/>
      <c r="F20" s="8"/>
      <c r="G20" s="8"/>
      <c r="H20" s="8"/>
      <c r="I20" s="8"/>
      <c r="J20" s="8"/>
      <c r="K20" s="8" t="s">
        <v>141</v>
      </c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21.95" customHeight="1">
      <c r="A21" s="61" t="s">
        <v>116</v>
      </c>
      <c r="B21" s="61"/>
      <c r="C21" s="61"/>
      <c r="D21" s="8"/>
      <c r="E21" s="33"/>
      <c r="F21" s="8"/>
      <c r="G21" s="33"/>
      <c r="H21" s="8"/>
      <c r="I21" s="33"/>
      <c r="J21" s="8"/>
      <c r="K21" s="33" t="s">
        <v>141</v>
      </c>
      <c r="L21" s="8"/>
      <c r="M21" s="33" t="s">
        <v>141</v>
      </c>
      <c r="N21" s="8"/>
      <c r="O21" s="33" t="s">
        <v>141</v>
      </c>
      <c r="P21" s="8"/>
      <c r="Q21" s="33" t="s">
        <v>141</v>
      </c>
      <c r="R21" s="8"/>
      <c r="S21" s="33" t="s">
        <v>141</v>
      </c>
      <c r="T21" s="8"/>
      <c r="U21" s="33" t="s">
        <v>141</v>
      </c>
      <c r="V21" s="8"/>
      <c r="W21" s="33"/>
      <c r="X21" s="8"/>
      <c r="Y21" s="33"/>
      <c r="Z21" s="8"/>
      <c r="AA21" s="33"/>
    </row>
    <row r="22" spans="1:27" ht="21.95" customHeight="1">
      <c r="A22" s="61" t="s">
        <v>117</v>
      </c>
      <c r="B22" s="61"/>
      <c r="C22" s="61"/>
      <c r="D22" s="8"/>
      <c r="E22" s="8"/>
      <c r="F22" s="8"/>
      <c r="G22" s="8"/>
      <c r="H22" s="8"/>
      <c r="I22" s="8"/>
      <c r="J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21.95" customHeight="1">
      <c r="A23" s="7" t="s">
        <v>74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21.95" customHeight="1">
      <c r="A24" s="7" t="s">
        <v>75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21.95" customHeight="1">
      <c r="A25" s="7" t="s">
        <v>76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21.95" customHeight="1" thickBot="1">
      <c r="A26" s="17" t="s">
        <v>166</v>
      </c>
      <c r="D26" s="8"/>
      <c r="E26" s="13"/>
      <c r="F26" s="8"/>
      <c r="G26" s="13"/>
      <c r="H26" s="8"/>
      <c r="I26" s="13"/>
      <c r="J26" s="8"/>
      <c r="K26" s="13"/>
      <c r="L26" s="8"/>
      <c r="M26" s="13"/>
      <c r="N26" s="8"/>
      <c r="O26" s="13"/>
      <c r="P26" s="8"/>
      <c r="Q26" s="13"/>
      <c r="R26" s="8"/>
      <c r="S26" s="13"/>
      <c r="T26" s="8"/>
      <c r="U26" s="13"/>
      <c r="V26" s="8"/>
      <c r="W26" s="13"/>
      <c r="X26" s="8"/>
      <c r="Y26" s="13"/>
      <c r="Z26" s="8"/>
      <c r="AA26" s="13"/>
    </row>
    <row r="27" spans="1:27" ht="21.95" customHeight="1" thickTop="1">
      <c r="A27" s="1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21.95" customHeight="1">
      <c r="A28" s="17" t="s">
        <v>167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21.95" customHeight="1">
      <c r="A29" s="7" t="s">
        <v>123</v>
      </c>
      <c r="D29" s="8"/>
      <c r="E29" s="40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21.95" customHeight="1">
      <c r="A30" s="7" t="s">
        <v>140</v>
      </c>
      <c r="D30" s="8"/>
      <c r="E30" s="33"/>
      <c r="F30" s="8"/>
      <c r="G30" s="33"/>
      <c r="H30" s="8"/>
      <c r="I30" s="33"/>
      <c r="J30" s="8"/>
      <c r="K30" s="33"/>
      <c r="L30" s="8"/>
      <c r="M30" s="33"/>
      <c r="N30" s="8"/>
      <c r="O30" s="33"/>
      <c r="P30" s="8"/>
      <c r="Q30" s="33"/>
      <c r="R30" s="8"/>
      <c r="S30" s="33"/>
      <c r="T30" s="8"/>
      <c r="U30" s="33"/>
      <c r="V30" s="8"/>
      <c r="W30" s="33"/>
      <c r="X30" s="8"/>
      <c r="Y30" s="33"/>
      <c r="Z30" s="8"/>
      <c r="AA30" s="33"/>
    </row>
    <row r="31" spans="1:27" ht="21.95" customHeight="1">
      <c r="A31" s="17" t="s">
        <v>166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21.95" customHeight="1">
      <c r="A32" s="61" t="s">
        <v>115</v>
      </c>
      <c r="B32" s="61"/>
      <c r="C32" s="61"/>
      <c r="D32" s="8"/>
      <c r="E32" s="8"/>
      <c r="F32" s="8"/>
      <c r="G32" s="8"/>
      <c r="H32" s="8"/>
      <c r="I32" s="8"/>
      <c r="J32" s="8"/>
      <c r="K32" s="8" t="s">
        <v>141</v>
      </c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21.95" customHeight="1">
      <c r="A33" s="61" t="s">
        <v>116</v>
      </c>
      <c r="B33" s="61"/>
      <c r="C33" s="61"/>
      <c r="D33" s="8"/>
      <c r="E33" s="33"/>
      <c r="F33" s="8"/>
      <c r="G33" s="33"/>
      <c r="H33" s="8"/>
      <c r="I33" s="33"/>
      <c r="J33" s="8"/>
      <c r="K33" s="33" t="s">
        <v>141</v>
      </c>
      <c r="L33" s="8"/>
      <c r="M33" s="33" t="s">
        <v>141</v>
      </c>
      <c r="N33" s="8"/>
      <c r="O33" s="33" t="s">
        <v>141</v>
      </c>
      <c r="P33" s="8"/>
      <c r="Q33" s="33" t="s">
        <v>141</v>
      </c>
      <c r="R33" s="8"/>
      <c r="S33" s="33" t="s">
        <v>141</v>
      </c>
      <c r="T33" s="8"/>
      <c r="U33" s="33" t="s">
        <v>141</v>
      </c>
      <c r="V33" s="8"/>
      <c r="W33" s="33"/>
      <c r="X33" s="8"/>
      <c r="Y33" s="33"/>
      <c r="Z33" s="8"/>
      <c r="AA33" s="33"/>
    </row>
    <row r="34" spans="1:27" ht="21.95" customHeight="1">
      <c r="A34" s="61" t="s">
        <v>117</v>
      </c>
      <c r="B34" s="61"/>
      <c r="C34" s="61"/>
      <c r="D34" s="8"/>
      <c r="E34" s="8"/>
      <c r="F34" s="8"/>
      <c r="G34" s="8"/>
      <c r="H34" s="8"/>
      <c r="I34" s="8"/>
      <c r="J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21.95" customHeight="1">
      <c r="A35" s="7" t="s">
        <v>74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21.95" customHeight="1">
      <c r="A36" s="7" t="s">
        <v>75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21.95" customHeight="1">
      <c r="A37" s="7" t="s">
        <v>76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21.95" customHeight="1" thickBot="1">
      <c r="A38" s="17" t="s">
        <v>163</v>
      </c>
      <c r="D38" s="8"/>
      <c r="E38" s="13"/>
      <c r="F38" s="8"/>
      <c r="G38" s="13"/>
      <c r="H38" s="8"/>
      <c r="I38" s="13"/>
      <c r="J38" s="8"/>
      <c r="K38" s="13"/>
      <c r="L38" s="8"/>
      <c r="M38" s="13"/>
      <c r="N38" s="8"/>
      <c r="O38" s="13"/>
      <c r="P38" s="8"/>
      <c r="Q38" s="13"/>
      <c r="R38" s="8"/>
      <c r="S38" s="13"/>
      <c r="T38" s="8"/>
      <c r="U38" s="13"/>
      <c r="V38" s="8"/>
      <c r="W38" s="13"/>
      <c r="X38" s="8"/>
      <c r="Y38" s="13"/>
      <c r="Z38" s="8"/>
      <c r="AA38" s="13"/>
    </row>
    <row r="39" spans="1:27" ht="21.95" customHeight="1" thickTop="1">
      <c r="A39" s="1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1:27" ht="21.95" customHeight="1">
      <c r="A40" s="19" t="s">
        <v>15</v>
      </c>
    </row>
  </sheetData>
  <mergeCells count="6">
    <mergeCell ref="I14:K14"/>
    <mergeCell ref="E6:AA6"/>
    <mergeCell ref="E7:W7"/>
    <mergeCell ref="M8:U8"/>
    <mergeCell ref="M9:Q9"/>
    <mergeCell ref="D11:E11"/>
  </mergeCells>
  <pageMargins left="0" right="0" top="0.75" bottom="0.3" header="0.3" footer="0.3"/>
  <pageSetup paperSize="9" scale="59" orientation="landscape" r:id="rId1"/>
  <headerFooter>
    <oddHeader>&amp;R&amp;"Arial,Bold"&amp;16For internal use only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D5A0B-97D3-4EC3-8327-3FED3C3F5EA1}">
  <dimension ref="A1:K55"/>
  <sheetViews>
    <sheetView showGridLines="0" view="pageBreakPreview" zoomScale="90" zoomScaleNormal="100" zoomScaleSheetLayoutView="90" workbookViewId="0">
      <selection activeCell="O22" sqref="O22"/>
    </sheetView>
  </sheetViews>
  <sheetFormatPr defaultColWidth="10.7109375" defaultRowHeight="21.95" customHeight="1"/>
  <cols>
    <col min="1" max="1" width="40.85546875" style="93" customWidth="1"/>
    <col min="2" max="2" width="1.7109375" style="94" customWidth="1"/>
    <col min="3" max="3" width="5.7109375" style="114" customWidth="1"/>
    <col min="4" max="4" width="1.7109375" style="97" customWidth="1"/>
    <col min="5" max="5" width="15" style="97" customWidth="1"/>
    <col min="6" max="6" width="1.7109375" style="97" customWidth="1"/>
    <col min="7" max="7" width="15" style="97" customWidth="1"/>
    <col min="8" max="8" width="1.7109375" style="97" customWidth="1"/>
    <col min="9" max="9" width="14.7109375" style="97" customWidth="1"/>
    <col min="10" max="10" width="1.7109375" style="97" customWidth="1"/>
    <col min="11" max="11" width="14.7109375" style="97" customWidth="1"/>
    <col min="12" max="16384" width="10.7109375" style="94"/>
  </cols>
  <sheetData>
    <row r="1" spans="1:11" s="89" customFormat="1" ht="21.95" customHeight="1">
      <c r="B1" s="115"/>
      <c r="C1" s="114"/>
      <c r="D1" s="97"/>
      <c r="E1" s="97"/>
      <c r="F1" s="97"/>
      <c r="G1" s="97"/>
      <c r="H1" s="97"/>
      <c r="I1" s="97"/>
      <c r="J1" s="97"/>
      <c r="K1" s="105" t="s">
        <v>189</v>
      </c>
    </row>
    <row r="2" spans="1:11" s="89" customFormat="1" ht="21.95" customHeight="1">
      <c r="A2" s="86" t="s">
        <v>213</v>
      </c>
      <c r="B2" s="115"/>
      <c r="C2" s="114"/>
      <c r="D2" s="97"/>
      <c r="E2" s="97"/>
      <c r="F2" s="97"/>
      <c r="G2" s="97"/>
      <c r="H2" s="97"/>
      <c r="I2" s="97"/>
      <c r="J2" s="97"/>
      <c r="K2" s="97"/>
    </row>
    <row r="3" spans="1:11" s="89" customFormat="1" ht="21.95" customHeight="1">
      <c r="A3" s="86" t="s">
        <v>131</v>
      </c>
      <c r="B3" s="88"/>
      <c r="C3" s="114"/>
      <c r="D3" s="97"/>
      <c r="E3" s="97"/>
      <c r="F3" s="97"/>
      <c r="G3" s="97"/>
      <c r="H3" s="97"/>
      <c r="I3" s="97"/>
      <c r="J3" s="97"/>
      <c r="K3" s="97"/>
    </row>
    <row r="4" spans="1:11" s="89" customFormat="1" ht="21.95" customHeight="1">
      <c r="A4" s="86" t="s">
        <v>245</v>
      </c>
      <c r="B4" s="88"/>
      <c r="C4" s="114"/>
      <c r="D4" s="97"/>
      <c r="E4" s="97"/>
      <c r="F4" s="97"/>
      <c r="G4" s="97"/>
      <c r="H4" s="97"/>
      <c r="I4" s="97"/>
      <c r="J4" s="97"/>
      <c r="K4" s="97"/>
    </row>
    <row r="5" spans="1:11" s="89" customFormat="1" ht="21.95" customHeight="1">
      <c r="B5" s="88"/>
      <c r="C5" s="114"/>
      <c r="D5" s="97"/>
      <c r="E5" s="97"/>
      <c r="F5" s="97"/>
      <c r="G5" s="97"/>
      <c r="H5" s="97"/>
      <c r="I5" s="97"/>
      <c r="J5" s="97"/>
      <c r="K5" s="91" t="s">
        <v>183</v>
      </c>
    </row>
    <row r="6" spans="1:11" s="89" customFormat="1" ht="21.95" customHeight="1">
      <c r="B6" s="88"/>
      <c r="C6" s="114"/>
      <c r="D6" s="97"/>
      <c r="E6" s="160" t="s">
        <v>1</v>
      </c>
      <c r="F6" s="160"/>
      <c r="G6" s="160"/>
      <c r="H6" s="97"/>
      <c r="I6" s="160" t="s">
        <v>2</v>
      </c>
      <c r="J6" s="160"/>
      <c r="K6" s="160"/>
    </row>
    <row r="7" spans="1:11" ht="21.95" customHeight="1">
      <c r="C7" s="116" t="s">
        <v>3</v>
      </c>
      <c r="E7" s="116">
        <v>2025</v>
      </c>
      <c r="G7" s="116">
        <v>2024</v>
      </c>
      <c r="I7" s="116">
        <v>2025</v>
      </c>
      <c r="J7" s="117"/>
      <c r="K7" s="116">
        <v>2024</v>
      </c>
    </row>
    <row r="8" spans="1:11" ht="21.95" customHeight="1">
      <c r="A8" s="86" t="s">
        <v>33</v>
      </c>
    </row>
    <row r="9" spans="1:11" ht="21.95" customHeight="1">
      <c r="A9" s="93" t="s">
        <v>168</v>
      </c>
      <c r="B9" s="89"/>
      <c r="C9" s="99"/>
      <c r="D9" s="99"/>
      <c r="E9" s="97">
        <v>2036529</v>
      </c>
      <c r="F9" s="99"/>
      <c r="G9" s="97">
        <v>1785465</v>
      </c>
      <c r="I9" s="97">
        <v>2004410</v>
      </c>
      <c r="K9" s="97">
        <v>1768658</v>
      </c>
    </row>
    <row r="10" spans="1:11" ht="21.95" customHeight="1">
      <c r="A10" s="93" t="s">
        <v>34</v>
      </c>
      <c r="B10" s="89"/>
      <c r="C10" s="99"/>
      <c r="D10" s="99"/>
      <c r="E10" s="97">
        <v>5278</v>
      </c>
      <c r="F10" s="99"/>
      <c r="G10" s="97">
        <v>5364</v>
      </c>
      <c r="I10" s="97">
        <v>5665</v>
      </c>
      <c r="K10" s="97">
        <v>5105</v>
      </c>
    </row>
    <row r="11" spans="1:11" ht="21.95" customHeight="1">
      <c r="A11" s="93" t="s">
        <v>173</v>
      </c>
      <c r="B11" s="89"/>
      <c r="C11" s="99"/>
      <c r="D11" s="99"/>
      <c r="E11" s="97">
        <v>3625</v>
      </c>
      <c r="F11" s="99"/>
      <c r="G11" s="97">
        <v>6840</v>
      </c>
      <c r="I11" s="97">
        <v>3372</v>
      </c>
      <c r="K11" s="97">
        <v>6952</v>
      </c>
    </row>
    <row r="12" spans="1:11" ht="21.95" customHeight="1">
      <c r="A12" s="86" t="s">
        <v>35</v>
      </c>
      <c r="D12" s="114"/>
      <c r="E12" s="102">
        <f>SUM(E9:E11)</f>
        <v>2045432</v>
      </c>
      <c r="F12" s="114"/>
      <c r="G12" s="102">
        <f>SUM(G9:G11)</f>
        <v>1797669</v>
      </c>
      <c r="I12" s="102">
        <f>SUM(I9:I11)</f>
        <v>2013447</v>
      </c>
      <c r="K12" s="102">
        <f>SUM(K9:K11)</f>
        <v>1780715</v>
      </c>
    </row>
    <row r="13" spans="1:11" ht="21.95" customHeight="1">
      <c r="A13" s="86" t="s">
        <v>36</v>
      </c>
      <c r="D13" s="114"/>
      <c r="F13" s="114"/>
    </row>
    <row r="14" spans="1:11" ht="21.95" customHeight="1">
      <c r="A14" s="93" t="s">
        <v>170</v>
      </c>
      <c r="B14" s="89"/>
      <c r="D14" s="114"/>
      <c r="E14" s="97">
        <v>1403871</v>
      </c>
      <c r="F14" s="114"/>
      <c r="G14" s="97">
        <v>1240441</v>
      </c>
      <c r="I14" s="97">
        <v>1375265</v>
      </c>
      <c r="K14" s="97">
        <v>1226159</v>
      </c>
    </row>
    <row r="15" spans="1:11" ht="21.95" customHeight="1">
      <c r="A15" s="93" t="s">
        <v>195</v>
      </c>
      <c r="B15" s="89"/>
      <c r="D15" s="114"/>
      <c r="E15" s="97">
        <v>321638</v>
      </c>
      <c r="F15" s="114"/>
      <c r="G15" s="97">
        <v>273552</v>
      </c>
      <c r="I15" s="97">
        <v>319913</v>
      </c>
      <c r="K15" s="97">
        <v>272411</v>
      </c>
    </row>
    <row r="16" spans="1:11" ht="21.95" customHeight="1">
      <c r="A16" s="93" t="s">
        <v>38</v>
      </c>
      <c r="B16" s="145"/>
      <c r="C16" s="99"/>
      <c r="D16" s="99"/>
      <c r="E16" s="97">
        <v>153730</v>
      </c>
      <c r="F16" s="99"/>
      <c r="G16" s="97">
        <v>157205</v>
      </c>
      <c r="I16" s="97">
        <v>152599</v>
      </c>
      <c r="K16" s="97">
        <v>156103</v>
      </c>
    </row>
    <row r="17" spans="1:11" ht="21.95" customHeight="1">
      <c r="A17" s="93" t="s">
        <v>238</v>
      </c>
      <c r="B17" s="145"/>
      <c r="C17" s="99"/>
      <c r="D17" s="99"/>
      <c r="E17" s="107">
        <v>0</v>
      </c>
      <c r="F17" s="99"/>
      <c r="G17" s="97">
        <v>21096</v>
      </c>
      <c r="I17" s="107">
        <v>0</v>
      </c>
      <c r="K17" s="97">
        <v>21096</v>
      </c>
    </row>
    <row r="18" spans="1:11" ht="21.95" customHeight="1">
      <c r="A18" s="86" t="s">
        <v>40</v>
      </c>
      <c r="D18" s="114"/>
      <c r="E18" s="146">
        <f>SUM(E14:E17)</f>
        <v>1879239</v>
      </c>
      <c r="F18" s="114"/>
      <c r="G18" s="146">
        <f>SUM(G14:G17)</f>
        <v>1692294</v>
      </c>
      <c r="I18" s="146">
        <f>SUM(I14:I17)</f>
        <v>1847777</v>
      </c>
      <c r="K18" s="146">
        <f>SUM(K14:K17)</f>
        <v>1675769</v>
      </c>
    </row>
    <row r="19" spans="1:11" ht="21.95" customHeight="1">
      <c r="A19" s="86" t="s">
        <v>206</v>
      </c>
      <c r="D19" s="114"/>
      <c r="E19" s="146">
        <f>E12-E18</f>
        <v>166193</v>
      </c>
      <c r="F19" s="114"/>
      <c r="G19" s="146">
        <f>G12-G18</f>
        <v>105375</v>
      </c>
      <c r="I19" s="146">
        <f>I12-I18</f>
        <v>165670</v>
      </c>
      <c r="K19" s="146">
        <f>K12-K18</f>
        <v>104946</v>
      </c>
    </row>
    <row r="20" spans="1:11" ht="21.95" customHeight="1">
      <c r="A20" s="93" t="s">
        <v>46</v>
      </c>
      <c r="D20" s="114"/>
      <c r="E20" s="92">
        <v>-11785</v>
      </c>
      <c r="F20" s="114"/>
      <c r="G20" s="92">
        <v>-14278</v>
      </c>
      <c r="I20" s="92">
        <v>-11456</v>
      </c>
      <c r="K20" s="92">
        <v>-13941</v>
      </c>
    </row>
    <row r="21" spans="1:11" ht="21.95" customHeight="1">
      <c r="A21" s="86" t="s">
        <v>179</v>
      </c>
      <c r="D21" s="114"/>
      <c r="E21" s="97">
        <f>E19+E20</f>
        <v>154408</v>
      </c>
      <c r="F21" s="114"/>
      <c r="G21" s="97">
        <f>G19+G20</f>
        <v>91097</v>
      </c>
      <c r="I21" s="97">
        <f>I19+I20</f>
        <v>154214</v>
      </c>
      <c r="K21" s="97">
        <f>K19+K20</f>
        <v>91005</v>
      </c>
    </row>
    <row r="22" spans="1:11" ht="21.95" customHeight="1">
      <c r="A22" s="93" t="s">
        <v>201</v>
      </c>
      <c r="C22" s="99">
        <v>10</v>
      </c>
      <c r="D22" s="99"/>
      <c r="E22" s="92">
        <v>-32253</v>
      </c>
      <c r="F22" s="99"/>
      <c r="G22" s="92">
        <v>-19485</v>
      </c>
      <c r="I22" s="92">
        <v>-32253</v>
      </c>
      <c r="K22" s="92">
        <v>-19485</v>
      </c>
    </row>
    <row r="23" spans="1:11" ht="21.95" customHeight="1" thickBot="1">
      <c r="A23" s="86" t="s">
        <v>184</v>
      </c>
      <c r="B23" s="89"/>
      <c r="C23" s="99"/>
      <c r="D23" s="99"/>
      <c r="E23" s="131">
        <f>E21+E22</f>
        <v>122155</v>
      </c>
      <c r="F23" s="99"/>
      <c r="G23" s="131">
        <f>G21+G22</f>
        <v>71612</v>
      </c>
      <c r="I23" s="131">
        <f>I21+I22</f>
        <v>121961</v>
      </c>
      <c r="K23" s="131">
        <f>K21+K22</f>
        <v>71520</v>
      </c>
    </row>
    <row r="24" spans="1:11" ht="21.95" customHeight="1" thickTop="1">
      <c r="C24" s="99"/>
      <c r="D24" s="99"/>
      <c r="F24" s="99"/>
    </row>
    <row r="25" spans="1:11" s="89" customFormat="1" ht="21.95" customHeight="1">
      <c r="B25" s="88"/>
      <c r="C25" s="114"/>
      <c r="D25" s="114"/>
      <c r="E25" s="97"/>
      <c r="F25" s="114"/>
      <c r="G25" s="97"/>
      <c r="H25" s="97"/>
      <c r="I25" s="97"/>
      <c r="J25" s="97"/>
      <c r="K25" s="91" t="s">
        <v>0</v>
      </c>
    </row>
    <row r="26" spans="1:11" ht="21.95" customHeight="1">
      <c r="A26" s="86" t="s">
        <v>49</v>
      </c>
      <c r="C26" s="108"/>
      <c r="D26" s="99"/>
      <c r="E26" s="105"/>
      <c r="F26" s="99"/>
      <c r="G26" s="105"/>
      <c r="I26" s="105"/>
      <c r="J26" s="105"/>
      <c r="K26" s="105"/>
    </row>
    <row r="27" spans="1:11" ht="21.95" customHeight="1" thickBot="1">
      <c r="A27" s="93" t="s">
        <v>50</v>
      </c>
      <c r="B27" s="89"/>
      <c r="C27" s="99"/>
      <c r="D27" s="99"/>
      <c r="E27" s="85">
        <f>E23/545000</f>
        <v>0.22413761467889909</v>
      </c>
      <c r="F27" s="99"/>
      <c r="G27" s="85">
        <f>G23/545000</f>
        <v>0.13139816513761468</v>
      </c>
      <c r="I27" s="85">
        <f>I23/545000</f>
        <v>0.22378165137614678</v>
      </c>
      <c r="J27" s="105"/>
      <c r="K27" s="85">
        <f>K23/545000</f>
        <v>0.13122935779816514</v>
      </c>
    </row>
    <row r="28" spans="1:11" ht="21.95" customHeight="1" thickTop="1"/>
    <row r="29" spans="1:11" ht="21.95" customHeight="1">
      <c r="A29" s="106" t="s">
        <v>220</v>
      </c>
      <c r="C29" s="147"/>
    </row>
    <row r="30" spans="1:11" ht="21.95" customHeight="1">
      <c r="C30" s="147"/>
    </row>
    <row r="31" spans="1:11" s="89" customFormat="1" ht="21.95" customHeight="1">
      <c r="B31" s="115"/>
      <c r="C31" s="114"/>
      <c r="D31" s="97"/>
      <c r="E31" s="97"/>
      <c r="F31" s="97"/>
      <c r="G31" s="97"/>
      <c r="H31" s="97"/>
      <c r="I31" s="97"/>
      <c r="J31" s="97"/>
      <c r="K31" s="105" t="s">
        <v>189</v>
      </c>
    </row>
    <row r="32" spans="1:11" ht="21.95" customHeight="1">
      <c r="A32" s="86" t="s">
        <v>213</v>
      </c>
      <c r="C32" s="147"/>
    </row>
    <row r="33" spans="1:11" ht="21.95" customHeight="1">
      <c r="A33" s="86" t="s">
        <v>132</v>
      </c>
      <c r="C33" s="147"/>
    </row>
    <row r="34" spans="1:11" ht="21.95" customHeight="1">
      <c r="A34" s="86" t="s">
        <v>245</v>
      </c>
      <c r="C34" s="147"/>
    </row>
    <row r="35" spans="1:11" ht="21.95" customHeight="1">
      <c r="C35" s="147"/>
    </row>
    <row r="36" spans="1:11" ht="21.95" customHeight="1">
      <c r="K36" s="91" t="s">
        <v>183</v>
      </c>
    </row>
    <row r="37" spans="1:11" s="89" customFormat="1" ht="21.95" customHeight="1">
      <c r="B37" s="88"/>
      <c r="C37" s="148"/>
      <c r="D37" s="97"/>
      <c r="E37" s="160" t="s">
        <v>1</v>
      </c>
      <c r="F37" s="160"/>
      <c r="G37" s="160"/>
      <c r="H37" s="97"/>
      <c r="I37" s="160" t="s">
        <v>2</v>
      </c>
      <c r="J37" s="160"/>
      <c r="K37" s="160"/>
    </row>
    <row r="38" spans="1:11" ht="21.95" customHeight="1">
      <c r="C38" s="148"/>
      <c r="E38" s="116">
        <v>2025</v>
      </c>
      <c r="G38" s="116">
        <v>2024</v>
      </c>
      <c r="I38" s="116">
        <v>2025</v>
      </c>
      <c r="J38" s="117"/>
      <c r="K38" s="116">
        <v>2024</v>
      </c>
    </row>
    <row r="39" spans="1:11" ht="21.95" customHeight="1">
      <c r="C39" s="148"/>
      <c r="E39" s="114"/>
      <c r="G39" s="114"/>
      <c r="I39" s="114"/>
      <c r="J39" s="117"/>
      <c r="K39" s="114"/>
    </row>
    <row r="40" spans="1:11" ht="21.95" customHeight="1">
      <c r="A40" s="149" t="s">
        <v>184</v>
      </c>
      <c r="C40" s="148"/>
      <c r="D40" s="150"/>
      <c r="E40" s="151">
        <f>E23</f>
        <v>122155</v>
      </c>
      <c r="F40" s="150"/>
      <c r="G40" s="151">
        <v>71612</v>
      </c>
      <c r="H40" s="150"/>
      <c r="I40" s="151">
        <f>I23</f>
        <v>121961</v>
      </c>
      <c r="J40" s="152"/>
      <c r="K40" s="151">
        <v>71520</v>
      </c>
    </row>
    <row r="41" spans="1:11" ht="21.95" customHeight="1">
      <c r="A41" s="149" t="s">
        <v>91</v>
      </c>
      <c r="C41" s="148"/>
      <c r="D41" s="150"/>
      <c r="E41" s="150"/>
      <c r="F41" s="150"/>
      <c r="G41" s="150"/>
      <c r="H41" s="150"/>
      <c r="I41" s="152"/>
      <c r="J41" s="153"/>
      <c r="K41" s="152"/>
    </row>
    <row r="42" spans="1:11" ht="21.95" customHeight="1">
      <c r="A42" s="154" t="s">
        <v>148</v>
      </c>
      <c r="C42" s="99"/>
      <c r="I42" s="128"/>
      <c r="K42" s="128"/>
    </row>
    <row r="43" spans="1:11" ht="21.95" customHeight="1">
      <c r="A43" s="154" t="s">
        <v>222</v>
      </c>
      <c r="C43" s="99"/>
      <c r="I43" s="128"/>
      <c r="K43" s="128"/>
    </row>
    <row r="44" spans="1:11" ht="21.95" customHeight="1">
      <c r="A44" s="93" t="s">
        <v>262</v>
      </c>
      <c r="C44" s="99"/>
      <c r="I44" s="94"/>
      <c r="K44" s="94"/>
    </row>
    <row r="45" spans="1:11" ht="21.95" customHeight="1">
      <c r="A45" s="93" t="s">
        <v>263</v>
      </c>
      <c r="C45" s="99"/>
      <c r="I45" s="94"/>
      <c r="K45" s="94"/>
    </row>
    <row r="46" spans="1:11" ht="21.95" customHeight="1">
      <c r="A46" s="93" t="s">
        <v>264</v>
      </c>
      <c r="C46" s="99"/>
      <c r="E46" s="128">
        <v>-1829</v>
      </c>
      <c r="G46" s="128">
        <v>2018</v>
      </c>
      <c r="I46" s="128">
        <v>-1829</v>
      </c>
      <c r="K46" s="128">
        <v>2018</v>
      </c>
    </row>
    <row r="47" spans="1:11" ht="21.95" customHeight="1">
      <c r="A47" s="93" t="s">
        <v>155</v>
      </c>
      <c r="C47" s="99"/>
      <c r="E47" s="135">
        <v>365</v>
      </c>
      <c r="G47" s="135">
        <v>-403</v>
      </c>
      <c r="I47" s="135">
        <v>365</v>
      </c>
      <c r="K47" s="135">
        <v>-403</v>
      </c>
    </row>
    <row r="48" spans="1:11" ht="21.95" customHeight="1">
      <c r="A48" s="93" t="s">
        <v>152</v>
      </c>
      <c r="C48" s="99"/>
      <c r="E48" s="128"/>
      <c r="G48" s="128"/>
      <c r="I48" s="128"/>
      <c r="K48" s="128"/>
    </row>
    <row r="49" spans="1:11" ht="21.95" customHeight="1">
      <c r="A49" s="155" t="s">
        <v>225</v>
      </c>
      <c r="C49" s="99"/>
      <c r="E49" s="128"/>
      <c r="G49" s="128"/>
      <c r="I49" s="128"/>
      <c r="K49" s="128"/>
    </row>
    <row r="50" spans="1:11" ht="21.95" customHeight="1">
      <c r="A50" s="155" t="s">
        <v>146</v>
      </c>
      <c r="C50" s="153"/>
      <c r="D50" s="156"/>
      <c r="E50" s="135">
        <f>SUM(E46:E47)</f>
        <v>-1464</v>
      </c>
      <c r="F50" s="156"/>
      <c r="G50" s="135">
        <f>SUM(G46:G47)</f>
        <v>1615</v>
      </c>
      <c r="H50" s="156"/>
      <c r="I50" s="135">
        <f>SUM(I46:I47)</f>
        <v>-1464</v>
      </c>
      <c r="J50" s="107"/>
      <c r="K50" s="135">
        <f>SUM(K46:K47)</f>
        <v>1615</v>
      </c>
    </row>
    <row r="51" spans="1:11" ht="21.95" customHeight="1">
      <c r="A51" s="155" t="s">
        <v>158</v>
      </c>
      <c r="C51" s="153"/>
      <c r="D51" s="156"/>
      <c r="E51" s="157">
        <f>E50</f>
        <v>-1464</v>
      </c>
      <c r="F51" s="156"/>
      <c r="G51" s="157">
        <f>G50</f>
        <v>1615</v>
      </c>
      <c r="H51" s="156"/>
      <c r="I51" s="157">
        <f>I50</f>
        <v>-1464</v>
      </c>
      <c r="J51" s="107"/>
      <c r="K51" s="157">
        <f>K50</f>
        <v>1615</v>
      </c>
    </row>
    <row r="52" spans="1:11" ht="21.95" customHeight="1" thickBot="1">
      <c r="A52" s="149" t="s">
        <v>185</v>
      </c>
      <c r="C52" s="148"/>
      <c r="D52" s="150"/>
      <c r="E52" s="158">
        <f>+E51+E40</f>
        <v>120691</v>
      </c>
      <c r="F52" s="150"/>
      <c r="G52" s="158">
        <f>+G51+G40</f>
        <v>73227</v>
      </c>
      <c r="H52" s="150"/>
      <c r="I52" s="158">
        <f>+I51+I40</f>
        <v>120497</v>
      </c>
      <c r="J52" s="152"/>
      <c r="K52" s="158">
        <f>+K51+K40</f>
        <v>73135</v>
      </c>
    </row>
    <row r="53" spans="1:11" ht="21.95" customHeight="1" thickTop="1">
      <c r="A53" s="155"/>
      <c r="C53" s="153"/>
      <c r="D53" s="156"/>
      <c r="E53" s="156"/>
      <c r="F53" s="156"/>
      <c r="G53" s="156"/>
      <c r="H53" s="156"/>
      <c r="I53" s="107"/>
      <c r="J53" s="153"/>
      <c r="K53" s="153"/>
    </row>
    <row r="54" spans="1:11" ht="21.95" customHeight="1">
      <c r="A54" s="106" t="s">
        <v>220</v>
      </c>
      <c r="C54" s="153"/>
      <c r="D54" s="156"/>
      <c r="E54" s="156"/>
      <c r="F54" s="156"/>
      <c r="G54" s="156"/>
      <c r="H54" s="156"/>
      <c r="I54" s="152"/>
      <c r="J54" s="153"/>
      <c r="K54" s="152"/>
    </row>
    <row r="55" spans="1:11" ht="21.95" customHeight="1">
      <c r="A55" s="155"/>
      <c r="C55" s="153"/>
      <c r="D55" s="156"/>
      <c r="E55" s="156"/>
      <c r="F55" s="156"/>
      <c r="G55" s="156"/>
      <c r="H55" s="156"/>
      <c r="I55" s="152"/>
      <c r="J55" s="153"/>
      <c r="K55" s="152"/>
    </row>
  </sheetData>
  <mergeCells count="4">
    <mergeCell ref="I6:K6"/>
    <mergeCell ref="I37:K37"/>
    <mergeCell ref="E6:G6"/>
    <mergeCell ref="E37:G37"/>
  </mergeCells>
  <pageMargins left="0.63" right="0.39370078740157483" top="0.78740157480314965" bottom="0.39370078740157483" header="0.19685039370078741" footer="0.19685039370078741"/>
  <pageSetup paperSize="9" scale="80" fitToHeight="7" orientation="portrait" r:id="rId1"/>
  <rowBreaks count="1" manualBreakCount="1">
    <brk id="30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5"/>
  <sheetViews>
    <sheetView showGridLines="0" view="pageBreakPreview" zoomScale="80" zoomScaleNormal="85" zoomScaleSheetLayoutView="80" workbookViewId="0">
      <selection activeCell="D31" sqref="D31"/>
    </sheetView>
  </sheetViews>
  <sheetFormatPr defaultColWidth="9.140625" defaultRowHeight="21.75" customHeight="1"/>
  <cols>
    <col min="1" max="1" width="39.42578125" style="94" customWidth="1"/>
    <col min="2" max="2" width="4" style="94" customWidth="1"/>
    <col min="3" max="3" width="1.7109375" style="94" customWidth="1"/>
    <col min="4" max="4" width="17" style="94" customWidth="1"/>
    <col min="5" max="5" width="1.5703125" style="94" customWidth="1"/>
    <col min="6" max="6" width="17.42578125" style="94" customWidth="1"/>
    <col min="7" max="7" width="2.7109375" style="94" customWidth="1"/>
    <col min="8" max="8" width="16.28515625" style="94" customWidth="1"/>
    <col min="9" max="9" width="1.85546875" style="94" customWidth="1"/>
    <col min="10" max="10" width="16.28515625" style="94" customWidth="1"/>
    <col min="11" max="11" width="1.85546875" style="94" customWidth="1"/>
    <col min="12" max="12" width="19.28515625" style="94" customWidth="1"/>
    <col min="13" max="13" width="1.85546875" style="94" customWidth="1"/>
    <col min="14" max="14" width="18.42578125" style="94" customWidth="1"/>
    <col min="15" max="15" width="1.85546875" style="94" customWidth="1"/>
    <col min="16" max="16" width="18.7109375" style="94" customWidth="1"/>
    <col min="17" max="17" width="1.85546875" style="94" customWidth="1"/>
    <col min="18" max="18" width="16" style="94" customWidth="1"/>
    <col min="19" max="16384" width="9.140625" style="94"/>
  </cols>
  <sheetData>
    <row r="1" spans="1:18" ht="21.75" customHeight="1">
      <c r="P1" s="91"/>
      <c r="Q1" s="91"/>
      <c r="R1" s="105" t="s">
        <v>189</v>
      </c>
    </row>
    <row r="2" spans="1:18" ht="21.75" customHeight="1">
      <c r="A2" s="86" t="s">
        <v>213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</row>
    <row r="3" spans="1:18" ht="21.75" customHeight="1">
      <c r="A3" s="86" t="s">
        <v>133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</row>
    <row r="4" spans="1:18" ht="21.75" customHeight="1">
      <c r="A4" s="86" t="s">
        <v>245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</row>
    <row r="5" spans="1:18" ht="21.75" customHeight="1"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5"/>
      <c r="R5" s="91" t="s">
        <v>183</v>
      </c>
    </row>
    <row r="6" spans="1:18" ht="21.75" customHeight="1">
      <c r="B6" s="124"/>
      <c r="C6" s="124"/>
      <c r="D6" s="168" t="s">
        <v>1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</row>
    <row r="7" spans="1:18" s="118" customFormat="1" ht="21.75" customHeight="1">
      <c r="A7" s="119"/>
      <c r="B7" s="119"/>
      <c r="C7" s="94"/>
      <c r="D7" s="94"/>
      <c r="E7" s="94"/>
      <c r="F7" s="94"/>
      <c r="G7" s="94"/>
      <c r="H7" s="94"/>
      <c r="I7" s="94"/>
      <c r="J7" s="94"/>
      <c r="K7" s="94"/>
      <c r="L7" s="160" t="s">
        <v>78</v>
      </c>
      <c r="M7" s="160"/>
      <c r="N7" s="160"/>
      <c r="O7" s="160"/>
      <c r="P7" s="160"/>
      <c r="Q7" s="94"/>
      <c r="R7" s="94"/>
    </row>
    <row r="8" spans="1:18" s="97" customFormat="1" ht="21.75" customHeight="1">
      <c r="C8" s="165"/>
      <c r="D8" s="165"/>
      <c r="L8" s="167" t="s">
        <v>52</v>
      </c>
      <c r="M8" s="167"/>
      <c r="N8" s="167"/>
      <c r="P8" s="97" t="s">
        <v>69</v>
      </c>
    </row>
    <row r="9" spans="1:18" s="97" customFormat="1" ht="21.75" customHeight="1">
      <c r="D9" s="97" t="s">
        <v>68</v>
      </c>
      <c r="N9" s="97" t="s">
        <v>175</v>
      </c>
      <c r="P9" s="97" t="s">
        <v>84</v>
      </c>
      <c r="R9" s="97" t="s">
        <v>67</v>
      </c>
    </row>
    <row r="10" spans="1:18" s="97" customFormat="1" ht="21.75" customHeight="1">
      <c r="D10" s="97" t="s">
        <v>182</v>
      </c>
      <c r="H10" s="166" t="s">
        <v>28</v>
      </c>
      <c r="I10" s="166"/>
      <c r="J10" s="166"/>
      <c r="N10" s="97" t="s">
        <v>176</v>
      </c>
      <c r="P10" s="97" t="s">
        <v>98</v>
      </c>
      <c r="R10" s="97" t="s">
        <v>98</v>
      </c>
    </row>
    <row r="11" spans="1:18" s="97" customFormat="1" ht="21.75" customHeight="1">
      <c r="D11" s="92" t="s">
        <v>71</v>
      </c>
      <c r="F11" s="92" t="s">
        <v>27</v>
      </c>
      <c r="H11" s="126" t="s">
        <v>235</v>
      </c>
      <c r="J11" s="126" t="s">
        <v>73</v>
      </c>
      <c r="L11" s="92" t="s">
        <v>214</v>
      </c>
      <c r="N11" s="92" t="s">
        <v>177</v>
      </c>
      <c r="P11" s="92" t="s">
        <v>99</v>
      </c>
      <c r="R11" s="92" t="s">
        <v>99</v>
      </c>
    </row>
    <row r="12" spans="1:18" ht="21.75" customHeight="1">
      <c r="A12" s="127" t="s">
        <v>226</v>
      </c>
      <c r="C12" s="97"/>
      <c r="D12" s="128">
        <v>545000</v>
      </c>
      <c r="E12" s="128"/>
      <c r="F12" s="128">
        <v>1137201</v>
      </c>
      <c r="G12" s="128"/>
      <c r="H12" s="128">
        <v>56000</v>
      </c>
      <c r="I12" s="128"/>
      <c r="J12" s="128">
        <v>424847</v>
      </c>
      <c r="K12" s="128"/>
      <c r="L12" s="128">
        <v>2486</v>
      </c>
      <c r="M12" s="128"/>
      <c r="N12" s="128">
        <v>528371</v>
      </c>
      <c r="O12" s="128"/>
      <c r="P12" s="128">
        <f>SUM(L12:N12)</f>
        <v>530857</v>
      </c>
      <c r="Q12" s="97"/>
      <c r="R12" s="128">
        <f>SUM(D12:J12,P12)</f>
        <v>2693905</v>
      </c>
    </row>
    <row r="13" spans="1:18" ht="21.75" customHeight="1">
      <c r="A13" s="129" t="s">
        <v>184</v>
      </c>
      <c r="C13" s="97"/>
      <c r="D13" s="107">
        <v>0</v>
      </c>
      <c r="E13" s="107"/>
      <c r="F13" s="139">
        <v>0</v>
      </c>
      <c r="G13" s="97"/>
      <c r="H13" s="107">
        <v>0</v>
      </c>
      <c r="I13" s="107"/>
      <c r="J13" s="107">
        <v>71612</v>
      </c>
      <c r="K13" s="107"/>
      <c r="L13" s="107">
        <v>0</v>
      </c>
      <c r="M13" s="107"/>
      <c r="N13" s="107">
        <v>0</v>
      </c>
      <c r="O13" s="107">
        <v>0</v>
      </c>
      <c r="P13" s="107">
        <f>SUM(L13:N13)</f>
        <v>0</v>
      </c>
      <c r="Q13" s="97"/>
      <c r="R13" s="107">
        <f t="shared" ref="R13:R14" si="0">SUM(D13:J13,P13)</f>
        <v>71612</v>
      </c>
    </row>
    <row r="14" spans="1:18" ht="21.75" customHeight="1">
      <c r="A14" s="129" t="s">
        <v>158</v>
      </c>
      <c r="C14" s="97"/>
      <c r="D14" s="130">
        <v>0</v>
      </c>
      <c r="E14" s="107"/>
      <c r="F14" s="140">
        <v>0</v>
      </c>
      <c r="G14" s="97"/>
      <c r="H14" s="130">
        <v>0</v>
      </c>
      <c r="I14" s="107"/>
      <c r="J14" s="130">
        <v>0</v>
      </c>
      <c r="K14" s="107"/>
      <c r="L14" s="130">
        <v>1615</v>
      </c>
      <c r="M14" s="107"/>
      <c r="N14" s="130">
        <v>0</v>
      </c>
      <c r="O14" s="107"/>
      <c r="P14" s="130">
        <f>SUM(L14:N14)</f>
        <v>1615</v>
      </c>
      <c r="Q14" s="97"/>
      <c r="R14" s="130">
        <f t="shared" si="0"/>
        <v>1615</v>
      </c>
    </row>
    <row r="15" spans="1:18" ht="21.75" customHeight="1">
      <c r="A15" s="129" t="s">
        <v>185</v>
      </c>
      <c r="C15" s="97"/>
      <c r="D15" s="107">
        <f>SUM(D13:D14)</f>
        <v>0</v>
      </c>
      <c r="E15" s="107"/>
      <c r="F15" s="141">
        <f>SUM(F13:F14)</f>
        <v>0</v>
      </c>
      <c r="G15" s="97"/>
      <c r="H15" s="107">
        <f>SUM(H13:H14)</f>
        <v>0</v>
      </c>
      <c r="I15" s="107"/>
      <c r="J15" s="107">
        <f>SUM(J13:J14)</f>
        <v>71612</v>
      </c>
      <c r="K15" s="107"/>
      <c r="L15" s="107">
        <f>SUM(L13:L14)</f>
        <v>1615</v>
      </c>
      <c r="M15" s="107"/>
      <c r="N15" s="107">
        <f>SUM(N13:N14)</f>
        <v>0</v>
      </c>
      <c r="O15" s="107"/>
      <c r="P15" s="107">
        <f>SUM(P13:P14)</f>
        <v>1615</v>
      </c>
      <c r="Q15" s="97"/>
      <c r="R15" s="107">
        <f>SUM(R13:R14)</f>
        <v>73227</v>
      </c>
    </row>
    <row r="16" spans="1:18" ht="21.75" customHeight="1" thickBot="1">
      <c r="A16" s="127" t="s">
        <v>227</v>
      </c>
      <c r="C16" s="97"/>
      <c r="D16" s="131">
        <f>SUM(D12,D15:D15)</f>
        <v>545000</v>
      </c>
      <c r="E16" s="97"/>
      <c r="F16" s="131">
        <f>SUM(F12,F15:F15)</f>
        <v>1137201</v>
      </c>
      <c r="G16" s="97"/>
      <c r="H16" s="131">
        <f>SUM(H12,H15:H15)</f>
        <v>56000</v>
      </c>
      <c r="I16" s="97"/>
      <c r="J16" s="131">
        <f>SUM(J12,J15:J15)</f>
        <v>496459</v>
      </c>
      <c r="K16" s="97"/>
      <c r="L16" s="131">
        <f>SUM(L12,L15:L15)</f>
        <v>4101</v>
      </c>
      <c r="M16" s="97"/>
      <c r="N16" s="131">
        <f>SUM(N12,N15:N15)</f>
        <v>528371</v>
      </c>
      <c r="O16" s="97"/>
      <c r="P16" s="131">
        <f>SUM(P12,P15:P15)</f>
        <v>532472</v>
      </c>
      <c r="Q16" s="97"/>
      <c r="R16" s="131">
        <f>SUM(R12,R15:R15)</f>
        <v>2767132</v>
      </c>
    </row>
    <row r="17" spans="1:18" ht="21.75" customHeight="1" thickTop="1">
      <c r="A17" s="12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</row>
    <row r="18" spans="1:18" ht="21.75" customHeight="1">
      <c r="A18" s="127" t="s">
        <v>246</v>
      </c>
      <c r="C18" s="97"/>
      <c r="D18" s="128">
        <v>545000</v>
      </c>
      <c r="E18" s="128"/>
      <c r="F18" s="128">
        <v>1137201</v>
      </c>
      <c r="G18" s="128"/>
      <c r="H18" s="128">
        <v>56000</v>
      </c>
      <c r="I18" s="128"/>
      <c r="J18" s="128">
        <v>667181</v>
      </c>
      <c r="K18" s="128"/>
      <c r="L18" s="128">
        <v>7654.1840000000002</v>
      </c>
      <c r="M18" s="128"/>
      <c r="N18" s="128">
        <v>528370.66399999999</v>
      </c>
      <c r="O18" s="128"/>
      <c r="P18" s="128">
        <f>SUM(L18:N18)</f>
        <v>536024.848</v>
      </c>
      <c r="Q18" s="97"/>
      <c r="R18" s="128">
        <f>SUM(D18:J18,P18)</f>
        <v>2941406.8480000002</v>
      </c>
    </row>
    <row r="19" spans="1:18" ht="21.75" customHeight="1">
      <c r="A19" s="129" t="s">
        <v>184</v>
      </c>
      <c r="C19" s="97"/>
      <c r="D19" s="107">
        <v>0</v>
      </c>
      <c r="E19" s="107"/>
      <c r="F19" s="142">
        <v>0</v>
      </c>
      <c r="G19" s="97"/>
      <c r="H19" s="107">
        <v>0</v>
      </c>
      <c r="I19" s="107"/>
      <c r="J19" s="107">
        <f>'PL '!E23</f>
        <v>122155</v>
      </c>
      <c r="K19" s="107"/>
      <c r="L19" s="107">
        <v>0</v>
      </c>
      <c r="M19" s="107"/>
      <c r="N19" s="107">
        <v>0</v>
      </c>
      <c r="O19" s="107">
        <v>0</v>
      </c>
      <c r="P19" s="107">
        <f>SUM(L19:N19)</f>
        <v>0</v>
      </c>
      <c r="Q19" s="97"/>
      <c r="R19" s="107">
        <f t="shared" ref="R19:R20" si="1">SUM(D19:J19,P19)</f>
        <v>122155</v>
      </c>
    </row>
    <row r="20" spans="1:18" ht="21.75" customHeight="1">
      <c r="A20" s="129" t="s">
        <v>158</v>
      </c>
      <c r="C20" s="97"/>
      <c r="D20" s="130">
        <v>0</v>
      </c>
      <c r="E20" s="107"/>
      <c r="F20" s="143">
        <v>0</v>
      </c>
      <c r="G20" s="97"/>
      <c r="H20" s="130">
        <v>0</v>
      </c>
      <c r="I20" s="107"/>
      <c r="J20" s="130">
        <v>0</v>
      </c>
      <c r="K20" s="107"/>
      <c r="L20" s="130">
        <f>'PL '!I50</f>
        <v>-1464</v>
      </c>
      <c r="M20" s="107"/>
      <c r="N20" s="130">
        <v>0</v>
      </c>
      <c r="O20" s="107"/>
      <c r="P20" s="130">
        <f>SUM(L20:N20)</f>
        <v>-1464</v>
      </c>
      <c r="Q20" s="97"/>
      <c r="R20" s="130">
        <f t="shared" si="1"/>
        <v>-1464</v>
      </c>
    </row>
    <row r="21" spans="1:18" ht="21.75" customHeight="1">
      <c r="A21" s="129" t="s">
        <v>185</v>
      </c>
      <c r="C21" s="97"/>
      <c r="D21" s="107">
        <f>SUM(D19:D20)</f>
        <v>0</v>
      </c>
      <c r="E21" s="107"/>
      <c r="F21" s="144">
        <v>0</v>
      </c>
      <c r="G21" s="97"/>
      <c r="H21" s="107">
        <f>SUM(H19:H20)</f>
        <v>0</v>
      </c>
      <c r="I21" s="107"/>
      <c r="J21" s="107">
        <f>SUM(J19:J20)</f>
        <v>122155</v>
      </c>
      <c r="K21" s="107"/>
      <c r="L21" s="107">
        <f>SUM(L19:L20)</f>
        <v>-1464</v>
      </c>
      <c r="M21" s="107"/>
      <c r="N21" s="107">
        <f>SUM(N19:N20)</f>
        <v>0</v>
      </c>
      <c r="O21" s="107"/>
      <c r="P21" s="107">
        <f>SUM(P19:P20)</f>
        <v>-1464</v>
      </c>
      <c r="Q21" s="97"/>
      <c r="R21" s="107">
        <f>SUM(R19:R20)</f>
        <v>120691</v>
      </c>
    </row>
    <row r="22" spans="1:18" ht="21.75" customHeight="1" thickBot="1">
      <c r="A22" s="127" t="s">
        <v>247</v>
      </c>
      <c r="C22" s="97"/>
      <c r="D22" s="131">
        <f>SUM(D18,D21:D21)</f>
        <v>545000</v>
      </c>
      <c r="E22" s="97"/>
      <c r="F22" s="131">
        <f>SUM(F18,F21:F21)</f>
        <v>1137201</v>
      </c>
      <c r="G22" s="97"/>
      <c r="H22" s="131">
        <f>SUM(H18,H21:H21)</f>
        <v>56000</v>
      </c>
      <c r="I22" s="97"/>
      <c r="J22" s="131">
        <f>SUM(J18,J21:J21)</f>
        <v>789336</v>
      </c>
      <c r="K22" s="97"/>
      <c r="L22" s="131">
        <f>SUM(L18,L21:L21)</f>
        <v>6190.1840000000002</v>
      </c>
      <c r="M22" s="97"/>
      <c r="N22" s="131">
        <f>SUM(N18,N21:N21)</f>
        <v>528370.66399999999</v>
      </c>
      <c r="O22" s="97"/>
      <c r="P22" s="131">
        <f>SUM(P18,P21:P21)</f>
        <v>534560.848</v>
      </c>
      <c r="Q22" s="97"/>
      <c r="R22" s="131">
        <f>SUM(R18,R21:R21)</f>
        <v>3062097.8480000002</v>
      </c>
    </row>
    <row r="23" spans="1:18" ht="21.75" customHeight="1" thickTop="1">
      <c r="A23" s="118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128"/>
      <c r="Q23" s="97"/>
      <c r="R23" s="128"/>
    </row>
    <row r="24" spans="1:18" ht="21.75" customHeight="1">
      <c r="A24" s="118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128"/>
      <c r="Q24" s="97"/>
      <c r="R24" s="128"/>
    </row>
    <row r="25" spans="1:18" ht="21.75" customHeight="1">
      <c r="A25" s="106" t="s">
        <v>220</v>
      </c>
    </row>
  </sheetData>
  <mergeCells count="5">
    <mergeCell ref="C8:D8"/>
    <mergeCell ref="H10:J10"/>
    <mergeCell ref="L7:P7"/>
    <mergeCell ref="L8:N8"/>
    <mergeCell ref="D6:R6"/>
  </mergeCells>
  <pageMargins left="0.39370078740157483" right="0.28999999999999998" top="0.78740157480314965" bottom="0.39370078740157483" header="0.19685039370078741" footer="0.19685039370078741"/>
  <pageSetup paperSize="9" scale="7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8EC51-1A24-4F0C-968B-CC407CD14EF6}">
  <dimension ref="A1:R25"/>
  <sheetViews>
    <sheetView showGridLines="0" view="pageBreakPreview" zoomScale="80" zoomScaleNormal="100" zoomScaleSheetLayoutView="80" workbookViewId="0">
      <selection activeCell="C31" sqref="C31"/>
    </sheetView>
  </sheetViews>
  <sheetFormatPr defaultColWidth="9.140625" defaultRowHeight="21.95" customHeight="1"/>
  <cols>
    <col min="1" max="1" width="39.5703125" style="94" customWidth="1"/>
    <col min="2" max="2" width="4.5703125" style="94" customWidth="1"/>
    <col min="3" max="3" width="15.85546875" style="94" customWidth="1"/>
    <col min="4" max="4" width="1.85546875" style="94" customWidth="1"/>
    <col min="5" max="5" width="15.85546875" style="94" customWidth="1"/>
    <col min="6" max="6" width="1.85546875" style="94" customWidth="1"/>
    <col min="7" max="7" width="17.42578125" style="94" customWidth="1"/>
    <col min="8" max="8" width="1.85546875" style="94" customWidth="1"/>
    <col min="9" max="9" width="17.42578125" style="94" customWidth="1"/>
    <col min="10" max="10" width="1.85546875" style="94" customWidth="1"/>
    <col min="11" max="11" width="17.42578125" style="94" customWidth="1"/>
    <col min="12" max="12" width="1.85546875" style="94" customWidth="1"/>
    <col min="13" max="13" width="17.42578125" style="94" customWidth="1"/>
    <col min="14" max="14" width="1.85546875" style="94" customWidth="1"/>
    <col min="15" max="15" width="17.42578125" style="94" customWidth="1"/>
    <col min="16" max="16" width="1.85546875" style="94" customWidth="1"/>
    <col min="17" max="17" width="17.85546875" style="94" customWidth="1"/>
    <col min="18" max="18" width="1.85546875" style="94" customWidth="1"/>
    <col min="19" max="16384" width="9.140625" style="94"/>
  </cols>
  <sheetData>
    <row r="1" spans="1:18" ht="21.95" customHeight="1">
      <c r="O1" s="91"/>
      <c r="P1" s="91"/>
      <c r="Q1" s="105" t="s">
        <v>189</v>
      </c>
    </row>
    <row r="2" spans="1:18" ht="21.95" customHeight="1">
      <c r="A2" s="86" t="s">
        <v>213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1:18" ht="21.95" customHeight="1">
      <c r="A3" s="86" t="s">
        <v>215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8" ht="21.95" customHeight="1">
      <c r="A4" s="86" t="s">
        <v>245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</row>
    <row r="5" spans="1:18" ht="21.95" customHeight="1"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5"/>
      <c r="Q5" s="91" t="s">
        <v>183</v>
      </c>
    </row>
    <row r="6" spans="1:18" ht="21.95" customHeight="1">
      <c r="B6" s="124"/>
      <c r="C6" s="168" t="s">
        <v>2</v>
      </c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</row>
    <row r="7" spans="1:18" s="118" customFormat="1" ht="21.95" customHeight="1">
      <c r="A7" s="119"/>
      <c r="B7" s="94"/>
      <c r="C7" s="94"/>
      <c r="D7" s="94"/>
      <c r="E7" s="94"/>
      <c r="F7" s="94"/>
      <c r="G7" s="94"/>
      <c r="H7" s="94"/>
      <c r="I7" s="94"/>
      <c r="J7" s="94"/>
      <c r="K7" s="160" t="s">
        <v>78</v>
      </c>
      <c r="L7" s="160"/>
      <c r="M7" s="160"/>
      <c r="N7" s="160"/>
      <c r="O7" s="160"/>
      <c r="P7" s="94"/>
      <c r="Q7" s="119"/>
    </row>
    <row r="8" spans="1:18" s="97" customFormat="1" ht="21.95" customHeight="1">
      <c r="B8" s="165"/>
      <c r="C8" s="165"/>
      <c r="K8" s="167" t="s">
        <v>52</v>
      </c>
      <c r="L8" s="167"/>
      <c r="M8" s="167"/>
      <c r="O8" s="97" t="s">
        <v>69</v>
      </c>
    </row>
    <row r="9" spans="1:18" s="97" customFormat="1" ht="21.95" customHeight="1">
      <c r="C9" s="97" t="s">
        <v>68</v>
      </c>
      <c r="M9" s="97" t="s">
        <v>175</v>
      </c>
      <c r="O9" s="97" t="s">
        <v>84</v>
      </c>
      <c r="Q9" s="97" t="s">
        <v>67</v>
      </c>
    </row>
    <row r="10" spans="1:18" s="97" customFormat="1" ht="21.95" customHeight="1">
      <c r="C10" s="97" t="s">
        <v>182</v>
      </c>
      <c r="G10" s="166" t="s">
        <v>28</v>
      </c>
      <c r="H10" s="166"/>
      <c r="I10" s="166"/>
      <c r="K10" s="97" t="s">
        <v>216</v>
      </c>
      <c r="M10" s="97" t="s">
        <v>176</v>
      </c>
      <c r="O10" s="97" t="s">
        <v>98</v>
      </c>
      <c r="Q10" s="97" t="s">
        <v>98</v>
      </c>
    </row>
    <row r="11" spans="1:18" s="97" customFormat="1" ht="21.95" customHeight="1">
      <c r="C11" s="92" t="s">
        <v>71</v>
      </c>
      <c r="E11" s="92" t="s">
        <v>27</v>
      </c>
      <c r="G11" s="126" t="s">
        <v>235</v>
      </c>
      <c r="I11" s="126" t="s">
        <v>73</v>
      </c>
      <c r="K11" s="92" t="s">
        <v>217</v>
      </c>
      <c r="M11" s="92" t="s">
        <v>177</v>
      </c>
      <c r="O11" s="92" t="s">
        <v>99</v>
      </c>
      <c r="Q11" s="92" t="s">
        <v>99</v>
      </c>
    </row>
    <row r="12" spans="1:18" ht="21.95" customHeight="1">
      <c r="A12" s="127" t="s">
        <v>226</v>
      </c>
      <c r="B12" s="97"/>
      <c r="C12" s="128">
        <v>545000</v>
      </c>
      <c r="D12" s="128"/>
      <c r="E12" s="128">
        <v>1137201</v>
      </c>
      <c r="F12" s="128"/>
      <c r="G12" s="128">
        <v>56000</v>
      </c>
      <c r="H12" s="128"/>
      <c r="I12" s="128">
        <v>432813</v>
      </c>
      <c r="J12" s="128"/>
      <c r="K12" s="128">
        <v>2486</v>
      </c>
      <c r="L12" s="128"/>
      <c r="M12" s="128">
        <v>528371</v>
      </c>
      <c r="N12" s="128"/>
      <c r="O12" s="128">
        <f>SUM(K12:M12)</f>
        <v>530857</v>
      </c>
      <c r="P12" s="128"/>
      <c r="Q12" s="128">
        <f>SUM(C12:I12,O12)</f>
        <v>2701871</v>
      </c>
      <c r="R12" s="97"/>
    </row>
    <row r="13" spans="1:18" ht="21.95" customHeight="1">
      <c r="A13" s="129" t="s">
        <v>184</v>
      </c>
      <c r="B13" s="97"/>
      <c r="C13" s="107">
        <v>0</v>
      </c>
      <c r="D13" s="97"/>
      <c r="E13" s="107">
        <v>0</v>
      </c>
      <c r="F13" s="97"/>
      <c r="G13" s="107">
        <v>0</v>
      </c>
      <c r="H13" s="107"/>
      <c r="I13" s="107">
        <v>71520</v>
      </c>
      <c r="J13" s="97"/>
      <c r="K13" s="107">
        <v>0</v>
      </c>
      <c r="L13" s="107"/>
      <c r="M13" s="107">
        <v>0</v>
      </c>
      <c r="N13" s="107">
        <v>0</v>
      </c>
      <c r="O13" s="107">
        <f>SUM(K13:M13)</f>
        <v>0</v>
      </c>
      <c r="P13" s="97"/>
      <c r="Q13" s="107">
        <f>SUM(C13:I13,O13)</f>
        <v>71520</v>
      </c>
      <c r="R13" s="97"/>
    </row>
    <row r="14" spans="1:18" ht="21.95" customHeight="1">
      <c r="A14" s="129" t="s">
        <v>158</v>
      </c>
      <c r="B14" s="97"/>
      <c r="C14" s="130">
        <v>0</v>
      </c>
      <c r="D14" s="97"/>
      <c r="E14" s="130">
        <v>0</v>
      </c>
      <c r="F14" s="97"/>
      <c r="G14" s="130">
        <v>0</v>
      </c>
      <c r="H14" s="107"/>
      <c r="I14" s="130">
        <v>0</v>
      </c>
      <c r="J14" s="97"/>
      <c r="K14" s="130">
        <v>1615</v>
      </c>
      <c r="L14" s="107"/>
      <c r="M14" s="130">
        <v>0</v>
      </c>
      <c r="N14" s="107"/>
      <c r="O14" s="130">
        <f>SUM(K14:M14)</f>
        <v>1615</v>
      </c>
      <c r="P14" s="97"/>
      <c r="Q14" s="130">
        <f>SUM(C14:I14,O14)</f>
        <v>1615</v>
      </c>
      <c r="R14" s="97"/>
    </row>
    <row r="15" spans="1:18" ht="21.95" customHeight="1">
      <c r="A15" s="129" t="s">
        <v>185</v>
      </c>
      <c r="B15" s="97"/>
      <c r="C15" s="107">
        <f>SUM(C13:C14)</f>
        <v>0</v>
      </c>
      <c r="D15" s="97"/>
      <c r="E15" s="107">
        <f>SUM(E13:E14)</f>
        <v>0</v>
      </c>
      <c r="F15" s="97"/>
      <c r="G15" s="107">
        <f>SUM(G13:G14)</f>
        <v>0</v>
      </c>
      <c r="H15" s="107"/>
      <c r="I15" s="107">
        <f>SUM(I13:I14)</f>
        <v>71520</v>
      </c>
      <c r="J15" s="97"/>
      <c r="K15" s="107">
        <f>SUM(K13:K14)</f>
        <v>1615</v>
      </c>
      <c r="L15" s="107"/>
      <c r="M15" s="107">
        <f>SUM(M13:M14)</f>
        <v>0</v>
      </c>
      <c r="N15" s="107"/>
      <c r="O15" s="107">
        <f>SUM(O13:O14)</f>
        <v>1615</v>
      </c>
      <c r="P15" s="97"/>
      <c r="Q15" s="107">
        <f>SUM(Q13:Q14)</f>
        <v>73135</v>
      </c>
      <c r="R15" s="97"/>
    </row>
    <row r="16" spans="1:18" ht="21.95" customHeight="1" thickBot="1">
      <c r="A16" s="127" t="s">
        <v>227</v>
      </c>
      <c r="B16" s="97"/>
      <c r="C16" s="131">
        <f>SUM(C12,C15:C15)</f>
        <v>545000</v>
      </c>
      <c r="D16" s="97"/>
      <c r="E16" s="131">
        <f>SUM(E12,E15:E15)</f>
        <v>1137201</v>
      </c>
      <c r="F16" s="97"/>
      <c r="G16" s="131">
        <f>SUM(G12,G15:G15)</f>
        <v>56000</v>
      </c>
      <c r="H16" s="97"/>
      <c r="I16" s="131">
        <f>SUM(I12,I15:I15)</f>
        <v>504333</v>
      </c>
      <c r="J16" s="97"/>
      <c r="K16" s="131">
        <f>SUM(K12,K15:K15)</f>
        <v>4101</v>
      </c>
      <c r="L16" s="97"/>
      <c r="M16" s="131">
        <f>SUM(M12,M15:M15)</f>
        <v>528371</v>
      </c>
      <c r="N16" s="97"/>
      <c r="O16" s="131">
        <f>SUM(O12,O15:O15)</f>
        <v>532472</v>
      </c>
      <c r="P16" s="97"/>
      <c r="Q16" s="131">
        <f>SUM(Q12,Q15:Q15)</f>
        <v>2775006</v>
      </c>
    </row>
    <row r="17" spans="1:18" ht="21.95" customHeight="1" thickTop="1">
      <c r="A17" s="127"/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</row>
    <row r="18" spans="1:18" ht="21.95" customHeight="1">
      <c r="A18" s="127" t="s">
        <v>246</v>
      </c>
      <c r="B18" s="97"/>
      <c r="C18" s="132">
        <v>545000</v>
      </c>
      <c r="D18" s="132"/>
      <c r="E18" s="132">
        <v>1137200.8810000001</v>
      </c>
      <c r="F18" s="132"/>
      <c r="G18" s="133">
        <v>56000</v>
      </c>
      <c r="H18" s="132"/>
      <c r="I18" s="133">
        <v>680581.03399999999</v>
      </c>
      <c r="J18" s="132"/>
      <c r="K18" s="134">
        <v>7654.1840000000002</v>
      </c>
      <c r="L18" s="132"/>
      <c r="M18" s="132">
        <v>528370.66399999999</v>
      </c>
      <c r="N18" s="128"/>
      <c r="O18" s="128">
        <f>SUM(K18:M18)</f>
        <v>536024.848</v>
      </c>
      <c r="P18" s="128"/>
      <c r="Q18" s="128">
        <f>SUM(C18:I18,O18)</f>
        <v>2954806.7630000003</v>
      </c>
      <c r="R18" s="97"/>
    </row>
    <row r="19" spans="1:18" ht="21.95" customHeight="1">
      <c r="A19" s="129" t="s">
        <v>184</v>
      </c>
      <c r="B19" s="97"/>
      <c r="C19" s="107">
        <v>0</v>
      </c>
      <c r="D19" s="97"/>
      <c r="E19" s="128">
        <v>0</v>
      </c>
      <c r="F19" s="97"/>
      <c r="G19" s="107">
        <v>0</v>
      </c>
      <c r="H19" s="107"/>
      <c r="I19" s="107">
        <f>'PL '!I23</f>
        <v>121961</v>
      </c>
      <c r="J19" s="97"/>
      <c r="K19" s="107">
        <v>0</v>
      </c>
      <c r="L19" s="107"/>
      <c r="M19" s="107">
        <v>0</v>
      </c>
      <c r="N19" s="107"/>
      <c r="O19" s="107">
        <f>SUM(K19:M19)</f>
        <v>0</v>
      </c>
      <c r="P19" s="107"/>
      <c r="Q19" s="107">
        <f>SUM(C19:I19,O19)</f>
        <v>121961</v>
      </c>
      <c r="R19" s="97"/>
    </row>
    <row r="20" spans="1:18" ht="21.95" customHeight="1">
      <c r="A20" s="129" t="s">
        <v>158</v>
      </c>
      <c r="B20" s="97"/>
      <c r="C20" s="130">
        <v>0</v>
      </c>
      <c r="D20" s="97"/>
      <c r="E20" s="135">
        <v>0</v>
      </c>
      <c r="F20" s="97"/>
      <c r="G20" s="130">
        <v>0</v>
      </c>
      <c r="H20" s="107"/>
      <c r="I20" s="130">
        <v>0</v>
      </c>
      <c r="J20" s="97"/>
      <c r="K20" s="130">
        <f>'PL '!I51</f>
        <v>-1464</v>
      </c>
      <c r="L20" s="107"/>
      <c r="M20" s="130">
        <v>0</v>
      </c>
      <c r="N20" s="107"/>
      <c r="O20" s="130">
        <f>SUM(K20:M20)</f>
        <v>-1464</v>
      </c>
      <c r="P20" s="97"/>
      <c r="Q20" s="130">
        <f>SUM(C20:I20,O20)</f>
        <v>-1464</v>
      </c>
      <c r="R20" s="97"/>
    </row>
    <row r="21" spans="1:18" ht="21.95" customHeight="1">
      <c r="A21" s="129" t="s">
        <v>185</v>
      </c>
      <c r="B21" s="97"/>
      <c r="C21" s="107">
        <f>SUM(C19:C20)</f>
        <v>0</v>
      </c>
      <c r="D21" s="97"/>
      <c r="E21" s="136">
        <f>SUM(E19:E20)</f>
        <v>0</v>
      </c>
      <c r="F21" s="97"/>
      <c r="G21" s="107">
        <f>SUM(G19:G20)</f>
        <v>0</v>
      </c>
      <c r="H21" s="107"/>
      <c r="I21" s="107">
        <f>SUM(I19:I20)</f>
        <v>121961</v>
      </c>
      <c r="J21" s="97"/>
      <c r="K21" s="107">
        <f>SUM(K19:K20)</f>
        <v>-1464</v>
      </c>
      <c r="L21" s="107"/>
      <c r="M21" s="107">
        <f>SUM(M19:M20)</f>
        <v>0</v>
      </c>
      <c r="N21" s="107"/>
      <c r="O21" s="107">
        <f>SUM(O19:O20)</f>
        <v>-1464</v>
      </c>
      <c r="P21" s="97"/>
      <c r="Q21" s="107">
        <f>SUM(Q19:Q20)</f>
        <v>120497</v>
      </c>
      <c r="R21" s="97"/>
    </row>
    <row r="22" spans="1:18" ht="21.95" customHeight="1" thickBot="1">
      <c r="A22" s="127" t="s">
        <v>247</v>
      </c>
      <c r="B22" s="97"/>
      <c r="C22" s="131">
        <f>SUM(C18,C21:C21)</f>
        <v>545000</v>
      </c>
      <c r="D22" s="97"/>
      <c r="E22" s="137">
        <f>SUM(E18,E21:E21)</f>
        <v>1137200.8810000001</v>
      </c>
      <c r="F22" s="97"/>
      <c r="G22" s="131">
        <f>SUM(G18,G21:G21)</f>
        <v>56000</v>
      </c>
      <c r="H22" s="97"/>
      <c r="I22" s="131">
        <f>SUM(I18,I21:I21)</f>
        <v>802542.03399999999</v>
      </c>
      <c r="J22" s="97"/>
      <c r="K22" s="138">
        <f>SUM(K18,K21:K21)</f>
        <v>6190.1840000000002</v>
      </c>
      <c r="L22" s="97"/>
      <c r="M22" s="131">
        <f>SUM(M18,M21:M21)</f>
        <v>528370.66399999999</v>
      </c>
      <c r="N22" s="97"/>
      <c r="O22" s="131">
        <f>SUM(O18,O21:O21)</f>
        <v>534560.848</v>
      </c>
      <c r="P22" s="97"/>
      <c r="Q22" s="131">
        <f>SUM(Q18,Q21:Q21)</f>
        <v>3075303.7630000003</v>
      </c>
    </row>
    <row r="23" spans="1:18" ht="21.95" customHeight="1" thickTop="1">
      <c r="A23" s="118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128"/>
      <c r="P23" s="97"/>
      <c r="Q23" s="128"/>
    </row>
    <row r="24" spans="1:18" ht="21.95" customHeight="1">
      <c r="A24" s="118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128"/>
      <c r="P24" s="97"/>
      <c r="Q24" s="128"/>
    </row>
    <row r="25" spans="1:18" ht="21.95" customHeight="1">
      <c r="A25" s="106" t="s">
        <v>220</v>
      </c>
    </row>
  </sheetData>
  <mergeCells count="5">
    <mergeCell ref="K7:O7"/>
    <mergeCell ref="K8:M8"/>
    <mergeCell ref="B8:C8"/>
    <mergeCell ref="G10:I10"/>
    <mergeCell ref="C6:Q6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43240-FD89-4BCF-8D9C-125384A7C7F1}">
  <dimension ref="A1:N76"/>
  <sheetViews>
    <sheetView showGridLines="0" view="pageBreakPreview" zoomScale="80" zoomScaleNormal="85" zoomScaleSheetLayoutView="80" workbookViewId="0">
      <selection activeCell="P23" sqref="P23"/>
    </sheetView>
  </sheetViews>
  <sheetFormatPr defaultColWidth="10.7109375" defaultRowHeight="21.95" customHeight="1"/>
  <cols>
    <col min="1" max="1" width="53.85546875" style="93" customWidth="1"/>
    <col min="2" max="2" width="1.7109375" style="94" customWidth="1"/>
    <col min="3" max="3" width="14.5703125" style="114" customWidth="1"/>
    <col min="4" max="4" width="1.7109375" style="94" customWidth="1"/>
    <col min="5" max="5" width="14.5703125" style="114" customWidth="1"/>
    <col min="6" max="6" width="1.7109375" style="97" customWidth="1"/>
    <col min="7" max="7" width="14.5703125" style="97" customWidth="1"/>
    <col min="8" max="8" width="1.7109375" style="97" customWidth="1"/>
    <col min="9" max="9" width="14.5703125" style="97" customWidth="1"/>
    <col min="10" max="16384" width="10.7109375" style="94"/>
  </cols>
  <sheetData>
    <row r="1" spans="1:9" s="89" customFormat="1" ht="21" customHeight="1">
      <c r="B1" s="115"/>
      <c r="C1" s="114"/>
      <c r="D1" s="115"/>
      <c r="E1" s="114"/>
      <c r="F1" s="97"/>
      <c r="G1" s="97"/>
      <c r="H1" s="97"/>
      <c r="I1" s="105" t="s">
        <v>189</v>
      </c>
    </row>
    <row r="2" spans="1:9" s="89" customFormat="1" ht="21" customHeight="1">
      <c r="A2" s="86" t="s">
        <v>213</v>
      </c>
      <c r="B2" s="115"/>
      <c r="C2" s="114"/>
      <c r="D2" s="115"/>
      <c r="E2" s="114"/>
      <c r="F2" s="97"/>
      <c r="G2" s="97"/>
      <c r="H2" s="97"/>
      <c r="I2" s="97"/>
    </row>
    <row r="3" spans="1:9" s="89" customFormat="1" ht="21" customHeight="1">
      <c r="A3" s="86" t="s">
        <v>239</v>
      </c>
      <c r="B3" s="115"/>
      <c r="C3" s="114"/>
      <c r="D3" s="115"/>
      <c r="E3" s="114"/>
      <c r="F3" s="97"/>
      <c r="G3" s="97"/>
      <c r="H3" s="97"/>
      <c r="I3" s="97"/>
    </row>
    <row r="4" spans="1:9" s="89" customFormat="1" ht="21" customHeight="1">
      <c r="A4" s="86" t="s">
        <v>245</v>
      </c>
      <c r="B4" s="88"/>
      <c r="C4" s="114"/>
      <c r="D4" s="88"/>
      <c r="E4" s="114"/>
      <c r="F4" s="97"/>
      <c r="G4" s="97"/>
      <c r="H4" s="97"/>
      <c r="I4" s="97"/>
    </row>
    <row r="5" spans="1:9" s="89" customFormat="1" ht="21" customHeight="1">
      <c r="B5" s="88"/>
      <c r="C5" s="114"/>
      <c r="D5" s="88"/>
      <c r="E5" s="114"/>
      <c r="F5" s="97"/>
      <c r="G5" s="97"/>
      <c r="H5" s="97"/>
      <c r="I5" s="91" t="s">
        <v>183</v>
      </c>
    </row>
    <row r="6" spans="1:9" s="89" customFormat="1" ht="21" customHeight="1">
      <c r="B6" s="88"/>
      <c r="C6" s="160" t="s">
        <v>1</v>
      </c>
      <c r="D6" s="160"/>
      <c r="E6" s="160"/>
      <c r="F6" s="97"/>
      <c r="G6" s="160" t="s">
        <v>2</v>
      </c>
      <c r="H6" s="160"/>
      <c r="I6" s="160"/>
    </row>
    <row r="7" spans="1:9" ht="21" customHeight="1">
      <c r="C7" s="116">
        <v>2025</v>
      </c>
      <c r="E7" s="116">
        <v>2024</v>
      </c>
      <c r="G7" s="116">
        <v>2025</v>
      </c>
      <c r="H7" s="117"/>
      <c r="I7" s="116">
        <v>2024</v>
      </c>
    </row>
    <row r="8" spans="1:9" s="118" customFormat="1" ht="21" customHeight="1">
      <c r="A8" s="86" t="s">
        <v>54</v>
      </c>
      <c r="F8" s="119"/>
      <c r="G8" s="119"/>
      <c r="H8" s="119"/>
      <c r="I8" s="119"/>
    </row>
    <row r="9" spans="1:9" ht="21" customHeight="1">
      <c r="A9" s="93" t="s">
        <v>55</v>
      </c>
      <c r="C9" s="97">
        <f>'PL '!E21</f>
        <v>154408</v>
      </c>
      <c r="E9" s="97">
        <f>'PL '!G21</f>
        <v>91097</v>
      </c>
      <c r="G9" s="97">
        <f>'PL '!I21</f>
        <v>154214</v>
      </c>
      <c r="I9" s="97">
        <f>'PL '!K21</f>
        <v>91005</v>
      </c>
    </row>
    <row r="10" spans="1:9" ht="21" customHeight="1">
      <c r="A10" s="93" t="s">
        <v>110</v>
      </c>
      <c r="C10" s="99"/>
      <c r="E10" s="99"/>
    </row>
    <row r="11" spans="1:9" ht="21" customHeight="1">
      <c r="A11" s="93" t="s">
        <v>203</v>
      </c>
      <c r="C11" s="99"/>
      <c r="E11" s="99"/>
    </row>
    <row r="12" spans="1:9" ht="21" customHeight="1">
      <c r="A12" s="113" t="s">
        <v>56</v>
      </c>
      <c r="C12" s="97">
        <v>56092</v>
      </c>
      <c r="E12" s="97">
        <v>51321</v>
      </c>
      <c r="G12" s="97">
        <v>55739</v>
      </c>
      <c r="I12" s="97">
        <v>50899</v>
      </c>
    </row>
    <row r="13" spans="1:9" ht="21" customHeight="1">
      <c r="A13" s="113" t="s">
        <v>233</v>
      </c>
      <c r="C13" s="97">
        <v>-6055</v>
      </c>
      <c r="E13" s="97">
        <v>-319</v>
      </c>
      <c r="G13" s="97">
        <v>-6076</v>
      </c>
      <c r="I13" s="97">
        <v>-295</v>
      </c>
    </row>
    <row r="14" spans="1:9" ht="21" customHeight="1">
      <c r="A14" s="93" t="s">
        <v>256</v>
      </c>
      <c r="C14" s="97">
        <v>-12403</v>
      </c>
      <c r="E14" s="97">
        <v>44512</v>
      </c>
      <c r="G14" s="97">
        <v>-11943</v>
      </c>
      <c r="I14" s="97">
        <v>44817</v>
      </c>
    </row>
    <row r="15" spans="1:9" ht="21" customHeight="1">
      <c r="A15" s="93" t="s">
        <v>265</v>
      </c>
      <c r="C15" s="107">
        <v>-937</v>
      </c>
      <c r="E15" s="107">
        <v>-1437</v>
      </c>
      <c r="G15" s="107">
        <v>-937</v>
      </c>
      <c r="I15" s="107">
        <v>-1437</v>
      </c>
    </row>
    <row r="16" spans="1:9" ht="21" customHeight="1">
      <c r="A16" s="93" t="s">
        <v>266</v>
      </c>
      <c r="C16" s="97">
        <v>5623</v>
      </c>
      <c r="E16" s="97">
        <v>-425</v>
      </c>
      <c r="G16" s="97">
        <v>5623</v>
      </c>
      <c r="I16" s="97">
        <v>-149</v>
      </c>
    </row>
    <row r="17" spans="1:9" ht="21" customHeight="1">
      <c r="A17" s="93" t="s">
        <v>244</v>
      </c>
      <c r="C17" s="97"/>
      <c r="E17" s="97"/>
    </row>
    <row r="18" spans="1:9" ht="21" customHeight="1">
      <c r="A18" s="93" t="s">
        <v>210</v>
      </c>
      <c r="C18" s="97">
        <v>-300</v>
      </c>
      <c r="E18" s="97">
        <v>-100</v>
      </c>
      <c r="G18" s="97">
        <v>-300</v>
      </c>
      <c r="I18" s="97">
        <v>-100</v>
      </c>
    </row>
    <row r="19" spans="1:9" ht="21" customHeight="1">
      <c r="A19" s="93" t="s">
        <v>234</v>
      </c>
      <c r="C19" s="97">
        <v>-209</v>
      </c>
      <c r="E19" s="97">
        <v>21096</v>
      </c>
      <c r="G19" s="107">
        <v>0</v>
      </c>
      <c r="I19" s="97">
        <v>21096</v>
      </c>
    </row>
    <row r="20" spans="1:9" ht="21" customHeight="1">
      <c r="A20" s="93" t="s">
        <v>260</v>
      </c>
      <c r="C20" s="97">
        <v>3415</v>
      </c>
      <c r="E20" s="97">
        <v>3152</v>
      </c>
      <c r="G20" s="97">
        <v>3408</v>
      </c>
      <c r="I20" s="97">
        <v>3368</v>
      </c>
    </row>
    <row r="21" spans="1:9" ht="21" customHeight="1">
      <c r="A21" s="93" t="s">
        <v>209</v>
      </c>
      <c r="C21" s="97">
        <v>2643</v>
      </c>
      <c r="E21" s="97">
        <v>-2344</v>
      </c>
      <c r="G21" s="97">
        <v>2651</v>
      </c>
      <c r="I21" s="97">
        <v>-2444</v>
      </c>
    </row>
    <row r="22" spans="1:9" ht="21" customHeight="1">
      <c r="A22" s="93" t="s">
        <v>193</v>
      </c>
      <c r="C22" s="97">
        <v>-13</v>
      </c>
      <c r="E22" s="97">
        <v>-7</v>
      </c>
      <c r="G22" s="97">
        <v>-293</v>
      </c>
      <c r="I22" s="97">
        <v>-121</v>
      </c>
    </row>
    <row r="23" spans="1:9" ht="21" customHeight="1">
      <c r="A23" s="93" t="s">
        <v>204</v>
      </c>
      <c r="C23" s="92">
        <v>11785</v>
      </c>
      <c r="E23" s="92">
        <v>14271</v>
      </c>
      <c r="G23" s="92">
        <v>11456</v>
      </c>
      <c r="I23" s="92">
        <v>13941</v>
      </c>
    </row>
    <row r="24" spans="1:9" ht="21" customHeight="1">
      <c r="A24" s="113" t="s">
        <v>120</v>
      </c>
      <c r="C24" s="94"/>
      <c r="E24" s="94"/>
      <c r="G24" s="94"/>
      <c r="I24" s="94"/>
    </row>
    <row r="25" spans="1:9" ht="21" customHeight="1">
      <c r="A25" s="93" t="s">
        <v>57</v>
      </c>
      <c r="C25" s="97">
        <f>SUM(C9:C23)</f>
        <v>214049</v>
      </c>
      <c r="E25" s="97">
        <f>SUM(E9:E23)</f>
        <v>220817</v>
      </c>
      <c r="G25" s="97">
        <f>SUM(G9:G23)</f>
        <v>213542</v>
      </c>
      <c r="H25" s="97">
        <f>SUM(H9:H23)</f>
        <v>0</v>
      </c>
      <c r="I25" s="97">
        <f>SUM(I9:I23)</f>
        <v>220580</v>
      </c>
    </row>
    <row r="26" spans="1:9" ht="21" customHeight="1">
      <c r="A26" s="93" t="s">
        <v>58</v>
      </c>
      <c r="C26" s="97"/>
      <c r="E26" s="97"/>
    </row>
    <row r="27" spans="1:9" ht="21" customHeight="1">
      <c r="A27" s="93" t="s">
        <v>274</v>
      </c>
      <c r="C27" s="97">
        <v>516318</v>
      </c>
      <c r="E27" s="97">
        <v>372247</v>
      </c>
      <c r="G27" s="97">
        <v>511594</v>
      </c>
      <c r="I27" s="97">
        <v>370832</v>
      </c>
    </row>
    <row r="28" spans="1:9" ht="21" customHeight="1">
      <c r="A28" s="93" t="s">
        <v>59</v>
      </c>
      <c r="C28" s="97">
        <v>-298490</v>
      </c>
      <c r="E28" s="97">
        <v>47510</v>
      </c>
      <c r="G28" s="97">
        <v>-293888</v>
      </c>
      <c r="I28" s="97">
        <v>49261</v>
      </c>
    </row>
    <row r="29" spans="1:9" ht="21" customHeight="1">
      <c r="A29" s="113" t="s">
        <v>60</v>
      </c>
      <c r="B29" s="89"/>
      <c r="C29" s="97">
        <v>-28725</v>
      </c>
      <c r="D29" s="89"/>
      <c r="E29" s="97">
        <v>-32142</v>
      </c>
      <c r="G29" s="97">
        <v>-28756</v>
      </c>
      <c r="I29" s="97">
        <v>-32193</v>
      </c>
    </row>
    <row r="30" spans="1:9" ht="21" customHeight="1">
      <c r="A30" s="93" t="s">
        <v>190</v>
      </c>
      <c r="C30" s="97">
        <v>1160</v>
      </c>
      <c r="E30" s="97">
        <v>5756</v>
      </c>
      <c r="G30" s="97">
        <v>2795</v>
      </c>
      <c r="I30" s="97">
        <v>7415</v>
      </c>
    </row>
    <row r="31" spans="1:9" ht="21" customHeight="1">
      <c r="A31" s="93" t="s">
        <v>61</v>
      </c>
      <c r="C31" s="94"/>
      <c r="E31" s="94"/>
      <c r="G31" s="94"/>
      <c r="I31" s="94"/>
    </row>
    <row r="32" spans="1:9" ht="21" customHeight="1">
      <c r="A32" s="113" t="s">
        <v>275</v>
      </c>
      <c r="C32" s="97">
        <v>116706</v>
      </c>
      <c r="E32" s="97">
        <v>-42292</v>
      </c>
      <c r="G32" s="97">
        <v>125755</v>
      </c>
      <c r="I32" s="97">
        <v>-39823</v>
      </c>
    </row>
    <row r="33" spans="1:14" ht="21" customHeight="1">
      <c r="A33" s="93" t="s">
        <v>62</v>
      </c>
      <c r="C33" s="97">
        <v>-91</v>
      </c>
      <c r="E33" s="97">
        <v>-4611</v>
      </c>
      <c r="G33" s="97">
        <v>-84</v>
      </c>
      <c r="I33" s="97">
        <v>-4573</v>
      </c>
    </row>
    <row r="34" spans="1:14" ht="21" customHeight="1">
      <c r="A34" s="113" t="s">
        <v>261</v>
      </c>
      <c r="C34" s="92">
        <v>-2956</v>
      </c>
      <c r="E34" s="92">
        <v>-794</v>
      </c>
      <c r="G34" s="92">
        <v>-2956</v>
      </c>
      <c r="I34" s="92">
        <v>-794</v>
      </c>
    </row>
    <row r="35" spans="1:14" ht="21" customHeight="1">
      <c r="A35" s="93" t="s">
        <v>54</v>
      </c>
      <c r="C35" s="97">
        <f>SUM(C25:C34)</f>
        <v>517971</v>
      </c>
      <c r="E35" s="97">
        <f>SUM(E25:E34)</f>
        <v>566491</v>
      </c>
      <c r="G35" s="97">
        <f>SUM(G25:G34)</f>
        <v>528002</v>
      </c>
      <c r="H35" s="97">
        <f>SUM(H25:H33)</f>
        <v>0</v>
      </c>
      <c r="I35" s="97">
        <f>SUM(I25:I34)</f>
        <v>570705</v>
      </c>
    </row>
    <row r="36" spans="1:14" ht="21" customHeight="1">
      <c r="A36" s="113" t="s">
        <v>205</v>
      </c>
      <c r="C36" s="97">
        <v>13</v>
      </c>
      <c r="E36" s="97">
        <v>7</v>
      </c>
      <c r="G36" s="97">
        <v>293</v>
      </c>
      <c r="I36" s="97">
        <v>121</v>
      </c>
    </row>
    <row r="37" spans="1:14" ht="21" customHeight="1">
      <c r="A37" s="93" t="s">
        <v>218</v>
      </c>
      <c r="C37" s="92">
        <v>-25</v>
      </c>
      <c r="E37" s="92">
        <v>-19</v>
      </c>
      <c r="G37" s="92">
        <v>-25</v>
      </c>
      <c r="I37" s="92">
        <v>-19</v>
      </c>
    </row>
    <row r="38" spans="1:14" ht="21" customHeight="1">
      <c r="A38" s="120" t="s">
        <v>232</v>
      </c>
      <c r="B38" s="89"/>
      <c r="C38" s="92">
        <f>SUM(C35:C37)</f>
        <v>517959</v>
      </c>
      <c r="D38" s="89"/>
      <c r="E38" s="92">
        <f>SUM(E35:E37)</f>
        <v>566479</v>
      </c>
      <c r="G38" s="92">
        <f>SUM(G35:G37)</f>
        <v>528270</v>
      </c>
      <c r="H38" s="97">
        <f>SUM(H35:H37)</f>
        <v>0</v>
      </c>
      <c r="I38" s="92">
        <f>SUM(I35:I37)</f>
        <v>570807</v>
      </c>
    </row>
    <row r="39" spans="1:14" ht="21" customHeight="1">
      <c r="A39" s="113"/>
      <c r="B39" s="89"/>
      <c r="D39" s="89"/>
      <c r="G39" s="94"/>
    </row>
    <row r="40" spans="1:14" ht="21" customHeight="1">
      <c r="A40" s="106" t="s">
        <v>220</v>
      </c>
      <c r="B40" s="89"/>
      <c r="D40" s="89"/>
      <c r="G40" s="94"/>
    </row>
    <row r="41" spans="1:14" s="89" customFormat="1" ht="21.95" customHeight="1">
      <c r="B41" s="115"/>
      <c r="C41" s="114"/>
      <c r="D41" s="115"/>
      <c r="E41" s="114"/>
      <c r="F41" s="97"/>
      <c r="G41" s="97"/>
      <c r="H41" s="97"/>
      <c r="I41" s="105" t="s">
        <v>189</v>
      </c>
      <c r="J41" s="94"/>
      <c r="K41" s="94"/>
      <c r="L41" s="94"/>
      <c r="M41" s="94"/>
      <c r="N41" s="94"/>
    </row>
    <row r="42" spans="1:14" s="89" customFormat="1" ht="21.95" customHeight="1">
      <c r="A42" s="86" t="s">
        <v>213</v>
      </c>
      <c r="B42" s="115"/>
      <c r="C42" s="114"/>
      <c r="D42" s="115"/>
      <c r="E42" s="114"/>
      <c r="F42" s="97"/>
      <c r="G42" s="97"/>
      <c r="H42" s="97"/>
      <c r="I42" s="97"/>
    </row>
    <row r="43" spans="1:14" s="89" customFormat="1" ht="21.95" customHeight="1">
      <c r="A43" s="86" t="s">
        <v>221</v>
      </c>
      <c r="B43" s="115"/>
      <c r="C43" s="114"/>
      <c r="D43" s="115"/>
      <c r="E43" s="114"/>
      <c r="F43" s="97"/>
      <c r="G43" s="97"/>
      <c r="H43" s="97"/>
      <c r="I43" s="97"/>
    </row>
    <row r="44" spans="1:14" s="89" customFormat="1" ht="21.95" customHeight="1">
      <c r="A44" s="86" t="s">
        <v>245</v>
      </c>
      <c r="B44" s="88"/>
      <c r="C44" s="114"/>
      <c r="D44" s="88"/>
      <c r="E44" s="114"/>
      <c r="F44" s="97"/>
      <c r="G44" s="97"/>
      <c r="H44" s="97"/>
      <c r="I44" s="97"/>
    </row>
    <row r="45" spans="1:14" s="89" customFormat="1" ht="21.95" customHeight="1">
      <c r="B45" s="88"/>
      <c r="C45" s="114"/>
      <c r="D45" s="88"/>
      <c r="E45" s="114"/>
      <c r="F45" s="97"/>
      <c r="G45" s="97"/>
      <c r="H45" s="97"/>
      <c r="I45" s="91" t="s">
        <v>183</v>
      </c>
    </row>
    <row r="46" spans="1:14" s="89" customFormat="1" ht="21" customHeight="1">
      <c r="B46" s="88"/>
      <c r="C46" s="160" t="s">
        <v>1</v>
      </c>
      <c r="D46" s="160"/>
      <c r="E46" s="160"/>
      <c r="F46" s="97"/>
      <c r="G46" s="160" t="s">
        <v>2</v>
      </c>
      <c r="H46" s="160"/>
      <c r="I46" s="160"/>
    </row>
    <row r="47" spans="1:14" ht="21" customHeight="1">
      <c r="C47" s="116">
        <v>2025</v>
      </c>
      <c r="E47" s="116">
        <v>2024</v>
      </c>
      <c r="G47" s="116">
        <v>2025</v>
      </c>
      <c r="H47" s="117"/>
      <c r="I47" s="116">
        <v>2024</v>
      </c>
    </row>
    <row r="48" spans="1:14" ht="21.95" customHeight="1">
      <c r="A48" s="86" t="s">
        <v>63</v>
      </c>
      <c r="B48" s="118"/>
      <c r="C48" s="94"/>
      <c r="D48" s="118"/>
      <c r="E48" s="94"/>
    </row>
    <row r="49" spans="1:9" ht="21.95" customHeight="1">
      <c r="A49" s="93" t="s">
        <v>64</v>
      </c>
      <c r="C49" s="97">
        <v>-13</v>
      </c>
      <c r="E49" s="97">
        <v>-7</v>
      </c>
      <c r="G49" s="97">
        <v>-13</v>
      </c>
      <c r="I49" s="97">
        <v>-7</v>
      </c>
    </row>
    <row r="50" spans="1:9" ht="21.95" customHeight="1">
      <c r="A50" s="93" t="s">
        <v>267</v>
      </c>
      <c r="B50" s="121"/>
      <c r="C50" s="107">
        <v>0</v>
      </c>
      <c r="E50" s="107">
        <v>0</v>
      </c>
      <c r="F50" s="107"/>
      <c r="G50" s="107">
        <v>6500</v>
      </c>
      <c r="I50" s="107">
        <v>-1500</v>
      </c>
    </row>
    <row r="51" spans="1:9" ht="21.95" customHeight="1">
      <c r="A51" s="93" t="s">
        <v>240</v>
      </c>
      <c r="B51" s="121"/>
      <c r="C51" s="107">
        <v>-1084400</v>
      </c>
      <c r="E51" s="107">
        <v>-372000</v>
      </c>
      <c r="F51" s="107"/>
      <c r="G51" s="107">
        <v>-1084400</v>
      </c>
      <c r="I51" s="107">
        <v>-372000</v>
      </c>
    </row>
    <row r="52" spans="1:9" ht="21.95" customHeight="1">
      <c r="A52" s="93" t="s">
        <v>241</v>
      </c>
      <c r="B52" s="121"/>
      <c r="C52" s="107">
        <v>1019200</v>
      </c>
      <c r="E52" s="107">
        <v>372000</v>
      </c>
      <c r="F52" s="107"/>
      <c r="G52" s="107">
        <v>1019200</v>
      </c>
      <c r="I52" s="107">
        <v>372000</v>
      </c>
    </row>
    <row r="53" spans="1:9" ht="21.95" customHeight="1">
      <c r="A53" s="93" t="s">
        <v>236</v>
      </c>
      <c r="C53" s="97">
        <v>-41036</v>
      </c>
      <c r="E53" s="97">
        <v>-114168</v>
      </c>
      <c r="G53" s="97">
        <v>-41031</v>
      </c>
      <c r="I53" s="97">
        <v>-114060</v>
      </c>
    </row>
    <row r="54" spans="1:9" ht="21.95" customHeight="1">
      <c r="A54" s="93" t="s">
        <v>223</v>
      </c>
      <c r="C54" s="97">
        <v>-6843</v>
      </c>
      <c r="E54" s="97">
        <v>-2000</v>
      </c>
      <c r="G54" s="97">
        <v>-6843</v>
      </c>
      <c r="I54" s="97">
        <v>-2000</v>
      </c>
    </row>
    <row r="55" spans="1:9" ht="21.95" customHeight="1">
      <c r="A55" s="93" t="s">
        <v>224</v>
      </c>
      <c r="C55" s="97">
        <v>481</v>
      </c>
      <c r="E55" s="97">
        <v>547</v>
      </c>
      <c r="G55" s="97">
        <v>481</v>
      </c>
      <c r="I55" s="97">
        <v>268</v>
      </c>
    </row>
    <row r="56" spans="1:9" ht="21.95" customHeight="1">
      <c r="A56" s="86" t="s">
        <v>174</v>
      </c>
      <c r="C56" s="102">
        <f>SUM(C49:C55)</f>
        <v>-112611</v>
      </c>
      <c r="E56" s="102">
        <f>SUM(E49:E55)</f>
        <v>-115628</v>
      </c>
      <c r="G56" s="102">
        <f>SUM(G49:G55)</f>
        <v>-106106</v>
      </c>
      <c r="H56" s="97">
        <f>SUM(H49:H55)</f>
        <v>0</v>
      </c>
      <c r="I56" s="102">
        <f>SUM(I49:I55)</f>
        <v>-117299</v>
      </c>
    </row>
    <row r="57" spans="1:9" ht="21.95" customHeight="1">
      <c r="A57" s="86" t="s">
        <v>65</v>
      </c>
      <c r="B57" s="118"/>
      <c r="C57" s="97"/>
      <c r="D57" s="118"/>
      <c r="E57" s="97"/>
    </row>
    <row r="58" spans="1:9" ht="21.95" customHeight="1">
      <c r="A58" s="113" t="s">
        <v>257</v>
      </c>
      <c r="B58" s="89"/>
      <c r="C58" s="97">
        <v>-293381</v>
      </c>
      <c r="D58" s="89"/>
      <c r="E58" s="97">
        <v>-587772</v>
      </c>
      <c r="G58" s="97">
        <v>-314446</v>
      </c>
      <c r="I58" s="97">
        <v>-588369</v>
      </c>
    </row>
    <row r="59" spans="1:9" ht="21.95" customHeight="1">
      <c r="A59" s="113" t="s">
        <v>258</v>
      </c>
      <c r="B59" s="89"/>
      <c r="C59" s="97">
        <v>-14917</v>
      </c>
      <c r="D59" s="89"/>
      <c r="E59" s="97">
        <v>-14083</v>
      </c>
      <c r="G59" s="97">
        <v>-14775</v>
      </c>
      <c r="I59" s="97">
        <v>-13948</v>
      </c>
    </row>
    <row r="60" spans="1:9" ht="21.95" customHeight="1">
      <c r="A60" s="93" t="s">
        <v>259</v>
      </c>
      <c r="C60" s="97">
        <v>-1614</v>
      </c>
      <c r="E60" s="97">
        <v>-1517</v>
      </c>
      <c r="G60" s="107">
        <v>0</v>
      </c>
      <c r="I60" s="107">
        <v>0</v>
      </c>
    </row>
    <row r="61" spans="1:9" ht="21.95" customHeight="1">
      <c r="A61" s="93" t="s">
        <v>208</v>
      </c>
      <c r="C61" s="97">
        <v>-12692</v>
      </c>
      <c r="E61" s="97">
        <v>-15229</v>
      </c>
      <c r="G61" s="97">
        <v>-12400</v>
      </c>
      <c r="I61" s="97">
        <v>-15161</v>
      </c>
    </row>
    <row r="62" spans="1:9" ht="21.95" customHeight="1">
      <c r="A62" s="86" t="s">
        <v>194</v>
      </c>
      <c r="C62" s="102">
        <f>SUM(C58:C61)</f>
        <v>-322604</v>
      </c>
      <c r="E62" s="102">
        <f>SUM(E58:E61)</f>
        <v>-618601</v>
      </c>
      <c r="G62" s="102">
        <f>SUM(G58:G61)</f>
        <v>-341621</v>
      </c>
      <c r="H62" s="97">
        <f>SUM(H58:H61)</f>
        <v>0</v>
      </c>
      <c r="I62" s="102">
        <f>SUM(I58:I61)</f>
        <v>-617478</v>
      </c>
    </row>
    <row r="63" spans="1:9" ht="21.95" customHeight="1">
      <c r="A63" s="86" t="s">
        <v>268</v>
      </c>
      <c r="C63" s="97">
        <f>C38+C56+C62</f>
        <v>82744</v>
      </c>
      <c r="E63" s="97">
        <f>E38+E56+E62</f>
        <v>-167750</v>
      </c>
      <c r="G63" s="97">
        <f>G38+G56+G62</f>
        <v>80543</v>
      </c>
      <c r="H63" s="97">
        <f>H38+H56+H62</f>
        <v>0</v>
      </c>
      <c r="I63" s="97">
        <f>I38+I56+I62</f>
        <v>-163970</v>
      </c>
    </row>
    <row r="64" spans="1:9" ht="21.95" customHeight="1">
      <c r="A64" s="113" t="s">
        <v>276</v>
      </c>
      <c r="B64" s="89"/>
      <c r="C64" s="92">
        <v>64010</v>
      </c>
      <c r="D64" s="89"/>
      <c r="E64" s="92">
        <v>334486</v>
      </c>
      <c r="G64" s="92">
        <v>57784</v>
      </c>
      <c r="I64" s="92">
        <v>326232</v>
      </c>
    </row>
    <row r="65" spans="1:9" ht="21.95" customHeight="1" thickBot="1">
      <c r="A65" s="120" t="s">
        <v>277</v>
      </c>
      <c r="B65" s="89"/>
      <c r="C65" s="122">
        <f>SUM(C63:C64)</f>
        <v>146754</v>
      </c>
      <c r="D65" s="89"/>
      <c r="E65" s="122">
        <f>SUM(E63:E64)</f>
        <v>166736</v>
      </c>
      <c r="G65" s="122">
        <f>SUM(G63:G64)</f>
        <v>138327</v>
      </c>
      <c r="H65" s="97">
        <f t="shared" ref="H65" si="0">SUM(H63:H64)</f>
        <v>0</v>
      </c>
      <c r="I65" s="122">
        <f>SUM(I63:I64)</f>
        <v>162262</v>
      </c>
    </row>
    <row r="66" spans="1:9" ht="21.95" customHeight="1" thickTop="1">
      <c r="A66" s="120"/>
      <c r="B66" s="89"/>
      <c r="C66" s="97"/>
      <c r="D66" s="89"/>
      <c r="E66" s="97"/>
    </row>
    <row r="67" spans="1:9" ht="21.95" customHeight="1">
      <c r="A67" s="120" t="s">
        <v>207</v>
      </c>
      <c r="B67" s="89"/>
      <c r="C67" s="97"/>
      <c r="D67" s="89"/>
      <c r="E67" s="97"/>
    </row>
    <row r="68" spans="1:9" ht="21.95" customHeight="1">
      <c r="A68" s="113" t="s">
        <v>191</v>
      </c>
      <c r="B68" s="89"/>
      <c r="C68" s="97"/>
      <c r="D68" s="89"/>
      <c r="E68" s="97"/>
    </row>
    <row r="69" spans="1:9" ht="21.95" customHeight="1">
      <c r="A69" s="93" t="s">
        <v>237</v>
      </c>
      <c r="B69" s="89"/>
      <c r="C69" s="97"/>
      <c r="D69" s="89"/>
      <c r="E69" s="97"/>
    </row>
    <row r="70" spans="1:9" ht="21.95" customHeight="1">
      <c r="A70" s="93" t="s">
        <v>210</v>
      </c>
      <c r="B70" s="89"/>
      <c r="C70" s="97">
        <v>1829</v>
      </c>
      <c r="D70" s="89"/>
      <c r="E70" s="97">
        <v>-2018</v>
      </c>
      <c r="G70" s="97">
        <v>1829</v>
      </c>
      <c r="I70" s="97">
        <v>-2018</v>
      </c>
    </row>
    <row r="71" spans="1:9" ht="21.95" customHeight="1">
      <c r="A71" s="93" t="s">
        <v>270</v>
      </c>
      <c r="C71" s="97">
        <v>-4446</v>
      </c>
      <c r="E71" s="97">
        <v>-2856</v>
      </c>
      <c r="G71" s="97">
        <v>-4446</v>
      </c>
      <c r="I71" s="97">
        <v>-2856</v>
      </c>
    </row>
    <row r="72" spans="1:9" ht="21.95" customHeight="1">
      <c r="A72" s="93" t="s">
        <v>269</v>
      </c>
      <c r="C72" s="97">
        <v>7891</v>
      </c>
      <c r="E72" s="97">
        <v>12171</v>
      </c>
      <c r="G72" s="97">
        <v>7891</v>
      </c>
      <c r="I72" s="97">
        <v>12171</v>
      </c>
    </row>
    <row r="73" spans="1:9" ht="21.95" customHeight="1">
      <c r="A73" s="93" t="s">
        <v>254</v>
      </c>
    </row>
    <row r="74" spans="1:9" ht="21.95" customHeight="1">
      <c r="A74" s="93" t="s">
        <v>255</v>
      </c>
      <c r="C74" s="107">
        <v>0</v>
      </c>
      <c r="E74" s="97">
        <v>10250</v>
      </c>
      <c r="G74" s="107">
        <v>0</v>
      </c>
      <c r="I74" s="97">
        <v>10250</v>
      </c>
    </row>
    <row r="76" spans="1:9" ht="21.95" customHeight="1">
      <c r="A76" s="106" t="s">
        <v>220</v>
      </c>
      <c r="B76" s="89"/>
      <c r="D76" s="89"/>
    </row>
  </sheetData>
  <mergeCells count="4">
    <mergeCell ref="G6:I6"/>
    <mergeCell ref="G46:I46"/>
    <mergeCell ref="C6:E6"/>
    <mergeCell ref="C46:E46"/>
  </mergeCells>
  <pageMargins left="0.78740157480314965" right="0.39370078740157483" top="0.78740157480314965" bottom="0.39370078740157483" header="0.22" footer="0.19685039370078741"/>
  <pageSetup paperSize="9" scale="75" fitToHeight="7" orientation="portrait" r:id="rId1"/>
  <rowBreaks count="1" manualBreakCount="1">
    <brk id="40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34"/>
  <sheetViews>
    <sheetView showGridLines="0" view="pageBreakPreview" zoomScale="70" zoomScaleNormal="85" zoomScaleSheetLayoutView="70" workbookViewId="0">
      <selection activeCell="I13" sqref="I13"/>
    </sheetView>
  </sheetViews>
  <sheetFormatPr defaultColWidth="9.140625" defaultRowHeight="21.95" customHeight="1"/>
  <cols>
    <col min="1" max="2" width="11.140625" style="7" customWidth="1"/>
    <col min="3" max="3" width="40.85546875" style="7" customWidth="1"/>
    <col min="4" max="4" width="1.7109375" style="7" customWidth="1"/>
    <col min="5" max="5" width="14" style="7" customWidth="1"/>
    <col min="6" max="6" width="1.28515625" style="7" customWidth="1"/>
    <col min="7" max="7" width="14" style="7" customWidth="1"/>
    <col min="8" max="8" width="1.28515625" style="7" customWidth="1"/>
    <col min="9" max="9" width="14" style="7" customWidth="1"/>
    <col min="10" max="10" width="1.28515625" style="7" customWidth="1"/>
    <col min="11" max="11" width="14" style="7" customWidth="1"/>
    <col min="12" max="12" width="1.28515625" style="7" customWidth="1"/>
    <col min="13" max="13" width="14" style="7" customWidth="1"/>
    <col min="14" max="14" width="1.28515625" style="7" customWidth="1"/>
    <col min="15" max="15" width="14" style="7" customWidth="1"/>
    <col min="16" max="16" width="1.28515625" style="7" customWidth="1"/>
    <col min="17" max="17" width="14" style="7" customWidth="1"/>
    <col min="18" max="18" width="1.28515625" style="7" customWidth="1"/>
    <col min="19" max="19" width="14" style="7" customWidth="1"/>
    <col min="20" max="20" width="1.28515625" style="7" customWidth="1"/>
    <col min="21" max="21" width="14" style="7" customWidth="1"/>
    <col min="22" max="22" width="1.28515625" style="7" customWidth="1"/>
    <col min="23" max="23" width="14" style="7" customWidth="1"/>
    <col min="24" max="24" width="1.28515625" style="7" customWidth="1"/>
    <col min="25" max="25" width="14" style="7" customWidth="1"/>
    <col min="26" max="26" width="1.28515625" style="7" customWidth="1"/>
    <col min="27" max="27" width="14" style="7" customWidth="1"/>
    <col min="28" max="28" width="0.7109375" style="7" customWidth="1"/>
    <col min="29" max="16384" width="9.140625" style="7"/>
  </cols>
  <sheetData>
    <row r="1" spans="1:27" ht="21.95" customHeight="1">
      <c r="S1" s="2"/>
      <c r="T1" s="2"/>
      <c r="U1" s="2"/>
      <c r="V1" s="2"/>
      <c r="W1" s="2"/>
      <c r="AA1" s="9"/>
    </row>
    <row r="2" spans="1:27" ht="21.95" customHeight="1">
      <c r="A2" s="14" t="s">
        <v>66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8"/>
      <c r="N2" s="10"/>
      <c r="O2" s="10"/>
      <c r="P2" s="10"/>
      <c r="Q2" s="10"/>
      <c r="R2" s="10"/>
      <c r="S2" s="10"/>
      <c r="T2" s="10"/>
      <c r="U2" s="10"/>
      <c r="V2" s="10"/>
      <c r="W2" s="30"/>
      <c r="X2" s="10"/>
      <c r="Y2" s="10"/>
      <c r="Z2" s="10"/>
      <c r="AA2" s="10"/>
    </row>
    <row r="3" spans="1:27" ht="21.95" customHeight="1">
      <c r="A3" s="14" t="s">
        <v>133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 ht="21.95" customHeight="1">
      <c r="A4" s="14" t="s">
        <v>162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 ht="21.9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2"/>
      <c r="T5" s="12"/>
      <c r="U5" s="12"/>
      <c r="V5" s="12"/>
      <c r="W5" s="12"/>
      <c r="X5" s="11"/>
      <c r="Y5" s="11"/>
      <c r="Z5" s="11"/>
      <c r="AA5" s="12" t="s">
        <v>0</v>
      </c>
    </row>
    <row r="6" spans="1:27" s="17" customFormat="1" ht="21.95" customHeight="1">
      <c r="A6" s="5"/>
      <c r="B6" s="5"/>
      <c r="C6" s="5"/>
      <c r="E6" s="162" t="s">
        <v>1</v>
      </c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</row>
    <row r="7" spans="1:27" s="17" customFormat="1" ht="21.95" customHeight="1">
      <c r="A7" s="5"/>
      <c r="B7" s="5"/>
      <c r="C7" s="5"/>
      <c r="D7" s="7"/>
      <c r="E7" s="163" t="s">
        <v>79</v>
      </c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5"/>
      <c r="Y7" s="8"/>
      <c r="Z7" s="5"/>
      <c r="AA7" s="5"/>
    </row>
    <row r="8" spans="1:27" s="17" customFormat="1" ht="21.95" customHeight="1">
      <c r="A8" s="5"/>
      <c r="B8" s="5"/>
      <c r="C8" s="5"/>
      <c r="D8" s="7"/>
      <c r="E8" s="7"/>
      <c r="F8" s="7"/>
      <c r="G8" s="7"/>
      <c r="H8" s="7"/>
      <c r="I8" s="7"/>
      <c r="J8" s="7"/>
      <c r="K8" s="7"/>
      <c r="L8" s="7"/>
      <c r="M8" s="163" t="s">
        <v>29</v>
      </c>
      <c r="N8" s="163"/>
      <c r="O8" s="163"/>
      <c r="P8" s="163"/>
      <c r="Q8" s="163"/>
      <c r="R8" s="163"/>
      <c r="S8" s="163"/>
      <c r="T8" s="163"/>
      <c r="U8" s="163"/>
      <c r="V8" s="7"/>
      <c r="W8" s="7"/>
      <c r="X8" s="5"/>
      <c r="Y8" s="8"/>
      <c r="Z8" s="5"/>
      <c r="AA8" s="5"/>
    </row>
    <row r="9" spans="1:27" s="17" customFormat="1" ht="21.95" customHeight="1">
      <c r="A9" s="5"/>
      <c r="B9" s="5"/>
      <c r="C9" s="5"/>
      <c r="D9" s="7"/>
      <c r="E9" s="7"/>
      <c r="F9" s="7"/>
      <c r="G9" s="7"/>
      <c r="H9" s="7"/>
      <c r="I9" s="7"/>
      <c r="J9" s="7"/>
      <c r="K9" s="7"/>
      <c r="L9" s="7"/>
      <c r="M9" s="161" t="s">
        <v>52</v>
      </c>
      <c r="N9" s="161"/>
      <c r="O9" s="161"/>
      <c r="P9" s="161"/>
      <c r="Q9" s="161"/>
      <c r="R9" s="7"/>
      <c r="S9" s="7"/>
      <c r="T9" s="7"/>
      <c r="U9" s="7"/>
      <c r="V9" s="7"/>
      <c r="W9" s="7"/>
      <c r="X9" s="5"/>
      <c r="Z9" s="5"/>
      <c r="AA9" s="5"/>
    </row>
    <row r="10" spans="1:27" s="17" customFormat="1" ht="21.95" customHeight="1">
      <c r="A10" s="5"/>
      <c r="B10" s="5"/>
      <c r="C10" s="5"/>
      <c r="D10" s="7"/>
      <c r="E10" s="7"/>
      <c r="F10" s="7"/>
      <c r="G10" s="7"/>
      <c r="H10" s="7"/>
      <c r="I10" s="7"/>
      <c r="J10" s="7"/>
      <c r="K10" s="7"/>
      <c r="L10" s="7"/>
      <c r="M10" s="8" t="s">
        <v>92</v>
      </c>
      <c r="N10" s="8"/>
      <c r="O10" s="8"/>
      <c r="P10" s="8"/>
      <c r="Q10" s="8"/>
      <c r="R10" s="7"/>
      <c r="S10" s="7"/>
      <c r="T10" s="7"/>
      <c r="U10" s="7"/>
      <c r="V10" s="7"/>
      <c r="W10" s="7"/>
      <c r="X10" s="5"/>
      <c r="Z10" s="5"/>
      <c r="AA10" s="5"/>
    </row>
    <row r="11" spans="1:27" s="8" customFormat="1" ht="21.95" customHeight="1">
      <c r="D11" s="164"/>
      <c r="E11" s="164"/>
      <c r="M11" s="8" t="s">
        <v>93</v>
      </c>
      <c r="O11" s="8" t="s">
        <v>96</v>
      </c>
    </row>
    <row r="12" spans="1:27" s="8" customFormat="1" ht="21.95" customHeight="1">
      <c r="M12" s="8" t="s">
        <v>94</v>
      </c>
      <c r="O12" s="8" t="s">
        <v>95</v>
      </c>
      <c r="U12" s="8" t="s">
        <v>69</v>
      </c>
      <c r="W12" s="8" t="s">
        <v>101</v>
      </c>
      <c r="Y12" s="8" t="s">
        <v>85</v>
      </c>
    </row>
    <row r="13" spans="1:27" s="8" customFormat="1" ht="21.95" customHeight="1">
      <c r="E13" s="8" t="s">
        <v>68</v>
      </c>
      <c r="M13" s="8" t="s">
        <v>105</v>
      </c>
      <c r="O13" s="31" t="s">
        <v>97</v>
      </c>
      <c r="Q13" s="8" t="s">
        <v>87</v>
      </c>
      <c r="S13" s="32" t="s">
        <v>118</v>
      </c>
      <c r="U13" s="8" t="s">
        <v>84</v>
      </c>
      <c r="W13" s="8" t="s">
        <v>100</v>
      </c>
      <c r="Y13" s="8" t="s">
        <v>86</v>
      </c>
      <c r="AA13" s="8" t="s">
        <v>67</v>
      </c>
    </row>
    <row r="14" spans="1:27" s="8" customFormat="1" ht="21.95" customHeight="1">
      <c r="E14" s="8" t="s">
        <v>70</v>
      </c>
      <c r="I14" s="161" t="s">
        <v>28</v>
      </c>
      <c r="J14" s="161"/>
      <c r="K14" s="161"/>
      <c r="M14" s="8" t="s">
        <v>106</v>
      </c>
      <c r="O14" s="8" t="s">
        <v>82</v>
      </c>
      <c r="Q14" s="8" t="s">
        <v>88</v>
      </c>
      <c r="S14" s="32" t="s">
        <v>90</v>
      </c>
      <c r="U14" s="8" t="s">
        <v>98</v>
      </c>
      <c r="W14" s="8" t="s">
        <v>113</v>
      </c>
      <c r="Y14" s="8" t="s">
        <v>103</v>
      </c>
      <c r="AA14" s="8" t="s">
        <v>98</v>
      </c>
    </row>
    <row r="15" spans="1:27" s="8" customFormat="1" ht="21.95" customHeight="1">
      <c r="E15" s="33" t="s">
        <v>71</v>
      </c>
      <c r="G15" s="33" t="s">
        <v>27</v>
      </c>
      <c r="I15" s="33" t="s">
        <v>72</v>
      </c>
      <c r="K15" s="33" t="s">
        <v>73</v>
      </c>
      <c r="M15" s="33" t="s">
        <v>107</v>
      </c>
      <c r="O15" s="33" t="s">
        <v>83</v>
      </c>
      <c r="Q15" s="33" t="s">
        <v>89</v>
      </c>
      <c r="S15" s="20" t="s">
        <v>119</v>
      </c>
      <c r="U15" s="33" t="s">
        <v>99</v>
      </c>
      <c r="W15" s="33" t="s">
        <v>102</v>
      </c>
      <c r="Y15" s="33" t="s">
        <v>104</v>
      </c>
      <c r="AA15" s="33" t="s">
        <v>99</v>
      </c>
    </row>
    <row r="16" spans="1:27" ht="21.95" customHeight="1">
      <c r="A16" s="17" t="s">
        <v>138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21.95" customHeight="1">
      <c r="A17" s="61" t="s">
        <v>115</v>
      </c>
      <c r="B17" s="61"/>
      <c r="C17" s="61"/>
      <c r="D17" s="8"/>
      <c r="E17" s="8"/>
      <c r="F17" s="8"/>
      <c r="G17" s="8"/>
      <c r="H17" s="8"/>
      <c r="I17" s="8"/>
      <c r="J17" s="8"/>
      <c r="K17" s="8" t="s">
        <v>141</v>
      </c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21.95" customHeight="1">
      <c r="A18" s="61" t="s">
        <v>116</v>
      </c>
      <c r="B18" s="61"/>
      <c r="C18" s="61"/>
      <c r="D18" s="8"/>
      <c r="E18" s="33"/>
      <c r="F18" s="8"/>
      <c r="G18" s="33"/>
      <c r="H18" s="8"/>
      <c r="I18" s="33"/>
      <c r="J18" s="8"/>
      <c r="K18" s="33" t="s">
        <v>141</v>
      </c>
      <c r="L18" s="8"/>
      <c r="M18" s="33" t="s">
        <v>141</v>
      </c>
      <c r="N18" s="8"/>
      <c r="O18" s="33" t="s">
        <v>141</v>
      </c>
      <c r="P18" s="8"/>
      <c r="Q18" s="33" t="s">
        <v>141</v>
      </c>
      <c r="R18" s="8"/>
      <c r="S18" s="33" t="s">
        <v>141</v>
      </c>
      <c r="T18" s="8"/>
      <c r="U18" s="33" t="s">
        <v>141</v>
      </c>
      <c r="V18" s="8"/>
      <c r="W18" s="33"/>
      <c r="X18" s="8"/>
      <c r="Y18" s="33"/>
      <c r="Z18" s="8"/>
      <c r="AA18" s="33"/>
    </row>
    <row r="19" spans="1:27" ht="21.95" customHeight="1">
      <c r="A19" s="61" t="s">
        <v>117</v>
      </c>
      <c r="B19" s="61"/>
      <c r="C19" s="61"/>
      <c r="D19" s="8"/>
      <c r="E19" s="8"/>
      <c r="F19" s="8"/>
      <c r="G19" s="8"/>
      <c r="H19" s="8"/>
      <c r="I19" s="8"/>
      <c r="J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21.95" customHeight="1">
      <c r="A20" s="7" t="s">
        <v>74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21.95" customHeight="1">
      <c r="A21" s="7" t="s">
        <v>75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21.95" customHeight="1">
      <c r="A22" s="7" t="s">
        <v>76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21.95" customHeight="1" thickBot="1">
      <c r="A23" s="17" t="s">
        <v>137</v>
      </c>
      <c r="D23" s="8"/>
      <c r="E23" s="13"/>
      <c r="F23" s="8"/>
      <c r="G23" s="13"/>
      <c r="H23" s="8"/>
      <c r="I23" s="13"/>
      <c r="J23" s="8"/>
      <c r="K23" s="13"/>
      <c r="L23" s="8"/>
      <c r="M23" s="13"/>
      <c r="N23" s="8"/>
      <c r="O23" s="13"/>
      <c r="P23" s="8"/>
      <c r="Q23" s="13"/>
      <c r="R23" s="8"/>
      <c r="S23" s="13"/>
      <c r="T23" s="8"/>
      <c r="U23" s="13"/>
      <c r="V23" s="8"/>
      <c r="W23" s="13"/>
      <c r="X23" s="8"/>
      <c r="Y23" s="13"/>
      <c r="Z23" s="8"/>
      <c r="AA23" s="13"/>
    </row>
    <row r="24" spans="1:27" ht="21.95" customHeight="1" thickTop="1">
      <c r="A24" s="1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21.95" customHeight="1">
      <c r="A25" s="17" t="s">
        <v>164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21.95" customHeight="1">
      <c r="A26" s="61" t="s">
        <v>115</v>
      </c>
      <c r="B26" s="61"/>
      <c r="C26" s="61"/>
      <c r="D26" s="8"/>
      <c r="E26" s="8"/>
      <c r="F26" s="8"/>
      <c r="G26" s="8"/>
      <c r="H26" s="8"/>
      <c r="I26" s="8"/>
      <c r="J26" s="8"/>
      <c r="K26" s="8" t="s">
        <v>141</v>
      </c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21.95" customHeight="1">
      <c r="A27" s="61" t="s">
        <v>116</v>
      </c>
      <c r="B27" s="61"/>
      <c r="C27" s="61"/>
      <c r="D27" s="8"/>
      <c r="E27" s="33"/>
      <c r="F27" s="8"/>
      <c r="G27" s="33"/>
      <c r="H27" s="8"/>
      <c r="I27" s="33"/>
      <c r="J27" s="8"/>
      <c r="K27" s="33" t="s">
        <v>141</v>
      </c>
      <c r="L27" s="8"/>
      <c r="M27" s="33" t="s">
        <v>141</v>
      </c>
      <c r="N27" s="8"/>
      <c r="O27" s="33" t="s">
        <v>141</v>
      </c>
      <c r="P27" s="8"/>
      <c r="Q27" s="33" t="s">
        <v>141</v>
      </c>
      <c r="R27" s="8"/>
      <c r="S27" s="33" t="s">
        <v>141</v>
      </c>
      <c r="T27" s="8"/>
      <c r="U27" s="33" t="s">
        <v>141</v>
      </c>
      <c r="V27" s="8"/>
      <c r="W27" s="33"/>
      <c r="X27" s="8"/>
      <c r="Y27" s="33"/>
      <c r="Z27" s="8"/>
      <c r="AA27" s="33"/>
    </row>
    <row r="28" spans="1:27" ht="21.95" customHeight="1">
      <c r="A28" s="61" t="s">
        <v>117</v>
      </c>
      <c r="B28" s="61"/>
      <c r="C28" s="61"/>
      <c r="D28" s="8"/>
      <c r="E28" s="8"/>
      <c r="F28" s="8"/>
      <c r="G28" s="8"/>
      <c r="H28" s="8"/>
      <c r="I28" s="8"/>
      <c r="J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21.95" customHeight="1">
      <c r="A29" s="7" t="s">
        <v>74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21.95" customHeight="1">
      <c r="A30" s="7" t="s">
        <v>75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21.95" customHeight="1">
      <c r="A31" s="7" t="s">
        <v>76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21.95" customHeight="1" thickBot="1">
      <c r="A32" s="17" t="s">
        <v>163</v>
      </c>
      <c r="D32" s="8"/>
      <c r="E32" s="13"/>
      <c r="F32" s="8"/>
      <c r="G32" s="13"/>
      <c r="H32" s="8"/>
      <c r="I32" s="13"/>
      <c r="J32" s="8"/>
      <c r="K32" s="13"/>
      <c r="L32" s="8"/>
      <c r="M32" s="13"/>
      <c r="N32" s="8"/>
      <c r="O32" s="13"/>
      <c r="P32" s="8"/>
      <c r="Q32" s="13"/>
      <c r="R32" s="8"/>
      <c r="S32" s="13"/>
      <c r="T32" s="8"/>
      <c r="U32" s="13"/>
      <c r="V32" s="8"/>
      <c r="W32" s="13"/>
      <c r="X32" s="8"/>
      <c r="Y32" s="13"/>
      <c r="Z32" s="8"/>
      <c r="AA32" s="13"/>
    </row>
    <row r="33" spans="1:27" ht="21.95" customHeight="1" thickTop="1">
      <c r="A33" s="1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21.95" customHeight="1">
      <c r="A34" s="19" t="s">
        <v>15</v>
      </c>
    </row>
  </sheetData>
  <mergeCells count="6">
    <mergeCell ref="I14:K14"/>
    <mergeCell ref="E6:AA6"/>
    <mergeCell ref="E7:W7"/>
    <mergeCell ref="M8:U8"/>
    <mergeCell ref="M9:Q9"/>
    <mergeCell ref="D11:E11"/>
  </mergeCells>
  <pageMargins left="0" right="0" top="0.75" bottom="0.3" header="0.3" footer="0.3"/>
  <pageSetup paperSize="9" scale="59" orientation="landscape" r:id="rId1"/>
  <headerFooter>
    <oddHeader>&amp;R&amp;"Arial,Bold"&amp;16For internal use only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33"/>
  <sheetViews>
    <sheetView showGridLines="0" view="pageBreakPreview" zoomScale="60" zoomScaleNormal="100" workbookViewId="0">
      <selection activeCell="A17" sqref="A17"/>
    </sheetView>
  </sheetViews>
  <sheetFormatPr defaultColWidth="10.7109375" defaultRowHeight="21.95" customHeight="1"/>
  <cols>
    <col min="1" max="1" width="49" style="16" customWidth="1"/>
    <col min="2" max="2" width="1.7109375" style="7" customWidth="1"/>
    <col min="3" max="3" width="6.85546875" style="16" customWidth="1"/>
    <col min="4" max="4" width="1.7109375" style="7" customWidth="1"/>
    <col min="5" max="5" width="15.28515625" style="7" customWidth="1"/>
    <col min="6" max="6" width="1.7109375" style="7" customWidth="1"/>
    <col min="7" max="7" width="15.7109375" style="7" customWidth="1"/>
    <col min="8" max="8" width="2.7109375" style="7" customWidth="1"/>
    <col min="9" max="9" width="15.28515625" style="7" customWidth="1"/>
    <col min="10" max="10" width="1.7109375" style="7" customWidth="1"/>
    <col min="11" max="11" width="16.42578125" style="7" customWidth="1"/>
    <col min="12" max="12" width="1.7109375" style="7" customWidth="1"/>
    <col min="13" max="16384" width="10.7109375" style="7"/>
  </cols>
  <sheetData>
    <row r="1" spans="1:11" ht="21.95" customHeight="1">
      <c r="A1" s="41" t="s">
        <v>111</v>
      </c>
      <c r="B1" s="40"/>
      <c r="C1" s="41"/>
      <c r="D1" s="40"/>
      <c r="E1" s="40"/>
    </row>
    <row r="2" spans="1:11" s="4" customFormat="1" ht="21.95" customHeight="1">
      <c r="A2" s="14" t="s">
        <v>16</v>
      </c>
      <c r="B2" s="15"/>
      <c r="C2" s="1"/>
      <c r="D2" s="3"/>
      <c r="E2" s="3"/>
      <c r="F2" s="3"/>
      <c r="G2" s="3"/>
      <c r="H2" s="3"/>
      <c r="I2" s="3"/>
      <c r="J2" s="3"/>
      <c r="K2" s="3"/>
    </row>
    <row r="3" spans="1:11" s="4" customFormat="1" ht="21.95" customHeight="1">
      <c r="A3" s="14" t="s">
        <v>132</v>
      </c>
      <c r="B3" s="3"/>
      <c r="C3" s="1"/>
      <c r="D3" s="3"/>
      <c r="E3" s="3"/>
      <c r="F3" s="3"/>
      <c r="G3" s="3"/>
      <c r="H3" s="3"/>
      <c r="I3" s="3"/>
      <c r="J3" s="3"/>
      <c r="K3" s="3"/>
    </row>
    <row r="4" spans="1:11" s="4" customFormat="1" ht="21.95" customHeight="1">
      <c r="A4" s="14" t="s">
        <v>162</v>
      </c>
      <c r="B4" s="3"/>
      <c r="C4" s="1"/>
      <c r="D4" s="3"/>
      <c r="E4" s="3"/>
      <c r="F4" s="3"/>
      <c r="G4" s="3"/>
      <c r="H4" s="3"/>
      <c r="I4" s="3"/>
      <c r="J4" s="3"/>
      <c r="K4" s="3"/>
    </row>
    <row r="5" spans="1:11" s="4" customFormat="1" ht="21.95" customHeight="1">
      <c r="B5" s="3"/>
      <c r="C5" s="1"/>
      <c r="D5" s="3"/>
      <c r="E5" s="3"/>
      <c r="F5" s="3"/>
      <c r="G5" s="3"/>
      <c r="H5" s="3"/>
      <c r="I5" s="3"/>
      <c r="J5" s="3"/>
      <c r="K5" s="2" t="s">
        <v>0</v>
      </c>
    </row>
    <row r="6" spans="1:11" ht="21.95" customHeight="1">
      <c r="E6" s="34"/>
      <c r="F6" s="34" t="s">
        <v>1</v>
      </c>
      <c r="G6" s="34"/>
      <c r="H6" s="17"/>
      <c r="I6" s="34"/>
      <c r="J6" s="34" t="s">
        <v>2</v>
      </c>
      <c r="K6" s="34"/>
    </row>
    <row r="7" spans="1:11" ht="21.95" customHeight="1">
      <c r="C7" s="23" t="s">
        <v>3</v>
      </c>
      <c r="E7" s="23">
        <v>2015</v>
      </c>
      <c r="F7" s="24"/>
      <c r="G7" s="23">
        <v>2014</v>
      </c>
      <c r="H7" s="24"/>
      <c r="I7" s="23">
        <v>2015</v>
      </c>
      <c r="J7" s="24"/>
      <c r="K7" s="23">
        <v>2014</v>
      </c>
    </row>
    <row r="8" spans="1:11" s="38" customFormat="1" ht="21.95" customHeight="1">
      <c r="A8" s="36"/>
      <c r="B8" s="37"/>
      <c r="C8" s="36"/>
      <c r="E8" s="39"/>
      <c r="G8" s="39" t="s">
        <v>4</v>
      </c>
      <c r="I8" s="39"/>
      <c r="K8" s="39" t="s">
        <v>4</v>
      </c>
    </row>
    <row r="9" spans="1:11" s="38" customFormat="1" ht="21.95" customHeight="1">
      <c r="A9" s="42" t="s">
        <v>112</v>
      </c>
      <c r="B9" s="37"/>
      <c r="C9" s="36"/>
      <c r="E9" s="39"/>
      <c r="G9" s="39"/>
      <c r="I9" s="39"/>
      <c r="K9" s="39"/>
    </row>
    <row r="10" spans="1:11" ht="21.95" customHeight="1">
      <c r="A10" s="14" t="s">
        <v>33</v>
      </c>
      <c r="H10" s="25"/>
    </row>
    <row r="11" spans="1:11" ht="21.95" customHeight="1">
      <c r="A11" s="16" t="s">
        <v>168</v>
      </c>
      <c r="B11" s="4"/>
      <c r="C11" s="18"/>
      <c r="E11" s="8"/>
      <c r="F11" s="8"/>
      <c r="G11" s="8"/>
      <c r="H11" s="8"/>
      <c r="I11" s="8"/>
      <c r="J11" s="8"/>
      <c r="K11" s="8"/>
    </row>
    <row r="12" spans="1:11" ht="21.95" customHeight="1">
      <c r="A12" s="16" t="s">
        <v>169</v>
      </c>
      <c r="B12" s="4"/>
      <c r="C12" s="18"/>
      <c r="E12" s="8"/>
      <c r="F12" s="8"/>
      <c r="G12" s="8"/>
      <c r="H12" s="8"/>
      <c r="I12" s="8"/>
      <c r="J12" s="8"/>
      <c r="K12" s="8"/>
    </row>
    <row r="13" spans="1:11" ht="21.95" customHeight="1">
      <c r="A13" s="16" t="s">
        <v>34</v>
      </c>
      <c r="B13" s="4"/>
      <c r="C13" s="18"/>
      <c r="E13" s="8"/>
      <c r="F13" s="8"/>
      <c r="G13" s="8"/>
      <c r="H13" s="8"/>
      <c r="I13" s="8"/>
      <c r="J13" s="8"/>
      <c r="K13" s="8"/>
    </row>
    <row r="14" spans="1:11" ht="21.95" customHeight="1">
      <c r="A14" s="14" t="s">
        <v>35</v>
      </c>
      <c r="E14" s="35"/>
      <c r="F14" s="8"/>
      <c r="G14" s="35"/>
      <c r="H14" s="8"/>
      <c r="I14" s="35"/>
      <c r="J14" s="8"/>
      <c r="K14" s="35"/>
    </row>
    <row r="15" spans="1:11" ht="21.95" customHeight="1">
      <c r="A15" s="14" t="s">
        <v>36</v>
      </c>
      <c r="E15" s="8"/>
      <c r="F15" s="8"/>
      <c r="G15" s="8"/>
      <c r="H15" s="8"/>
      <c r="I15" s="8"/>
      <c r="J15" s="8"/>
      <c r="K15" s="8"/>
    </row>
    <row r="16" spans="1:11" ht="21.95" customHeight="1">
      <c r="A16" s="16" t="s">
        <v>170</v>
      </c>
      <c r="B16" s="4"/>
      <c r="E16" s="8"/>
      <c r="F16" s="8"/>
      <c r="G16" s="8"/>
      <c r="H16" s="8"/>
      <c r="I16" s="8"/>
      <c r="J16" s="8"/>
      <c r="K16" s="8"/>
    </row>
    <row r="17" spans="1:11" ht="21.95" customHeight="1">
      <c r="A17" s="16" t="s">
        <v>171</v>
      </c>
      <c r="B17" s="4"/>
      <c r="E17" s="8"/>
      <c r="F17" s="8"/>
      <c r="G17" s="8"/>
      <c r="H17" s="8"/>
      <c r="I17" s="8"/>
      <c r="J17" s="8"/>
      <c r="K17" s="8"/>
    </row>
    <row r="18" spans="1:11" ht="21.95" customHeight="1">
      <c r="A18" s="16" t="s">
        <v>37</v>
      </c>
      <c r="B18" s="19"/>
      <c r="C18" s="18"/>
      <c r="E18" s="8"/>
      <c r="F18" s="8"/>
      <c r="G18" s="8"/>
      <c r="H18" s="8"/>
      <c r="I18" s="8"/>
      <c r="J18" s="8"/>
      <c r="K18" s="8"/>
    </row>
    <row r="19" spans="1:11" ht="21.95" customHeight="1">
      <c r="A19" s="16" t="s">
        <v>38</v>
      </c>
      <c r="B19" s="19"/>
      <c r="C19" s="18"/>
      <c r="E19" s="8"/>
      <c r="F19" s="8"/>
      <c r="G19" s="8"/>
      <c r="H19" s="8"/>
      <c r="I19" s="8"/>
      <c r="J19" s="8"/>
      <c r="K19" s="8"/>
    </row>
    <row r="20" spans="1:11" ht="21.95" customHeight="1">
      <c r="A20" s="16" t="s">
        <v>39</v>
      </c>
      <c r="B20" s="19"/>
      <c r="C20" s="18"/>
      <c r="E20" s="8"/>
      <c r="F20" s="8"/>
      <c r="G20" s="8"/>
      <c r="H20" s="8"/>
      <c r="I20" s="8"/>
      <c r="J20" s="8"/>
      <c r="K20" s="8"/>
    </row>
    <row r="21" spans="1:11" ht="21.95" customHeight="1">
      <c r="A21" s="14" t="s">
        <v>40</v>
      </c>
      <c r="E21" s="33"/>
      <c r="F21" s="8"/>
      <c r="G21" s="33"/>
      <c r="H21" s="8"/>
      <c r="I21" s="33"/>
      <c r="J21" s="8"/>
      <c r="K21" s="33"/>
    </row>
    <row r="22" spans="1:11" ht="21.95" customHeight="1">
      <c r="A22" s="14" t="s">
        <v>108</v>
      </c>
      <c r="E22" s="8"/>
      <c r="F22" s="8"/>
      <c r="G22" s="8"/>
      <c r="H22" s="8"/>
      <c r="I22" s="8"/>
      <c r="J22" s="8"/>
      <c r="K22" s="8"/>
    </row>
    <row r="23" spans="1:11" ht="21.95" customHeight="1">
      <c r="A23" s="14" t="s">
        <v>41</v>
      </c>
      <c r="E23" s="8"/>
      <c r="F23" s="8"/>
      <c r="G23" s="8"/>
      <c r="H23" s="8"/>
      <c r="I23" s="8"/>
      <c r="J23" s="8"/>
      <c r="K23" s="8"/>
    </row>
    <row r="24" spans="1:11" ht="21.95" customHeight="1">
      <c r="A24" s="14" t="s">
        <v>128</v>
      </c>
      <c r="E24" s="8"/>
      <c r="F24" s="8"/>
      <c r="G24" s="8"/>
      <c r="H24" s="8"/>
      <c r="I24" s="8"/>
      <c r="J24" s="8"/>
      <c r="K24" s="8"/>
    </row>
    <row r="25" spans="1:11" ht="21.95" customHeight="1">
      <c r="A25" s="16" t="s">
        <v>42</v>
      </c>
      <c r="E25" s="8"/>
      <c r="F25" s="8"/>
      <c r="G25" s="8"/>
      <c r="H25" s="8"/>
      <c r="I25" s="8"/>
      <c r="J25" s="8"/>
      <c r="K25" s="8"/>
    </row>
    <row r="26" spans="1:11" ht="21.95" customHeight="1">
      <c r="A26" s="16" t="s">
        <v>43</v>
      </c>
      <c r="E26" s="8"/>
      <c r="F26" s="8"/>
      <c r="G26" s="8"/>
      <c r="H26" s="8"/>
      <c r="I26" s="8"/>
      <c r="J26" s="8"/>
      <c r="K26" s="8"/>
    </row>
    <row r="27" spans="1:11" ht="21.95" customHeight="1">
      <c r="A27" s="16" t="s">
        <v>44</v>
      </c>
      <c r="E27" s="8"/>
      <c r="F27" s="8"/>
      <c r="G27" s="8"/>
      <c r="H27" s="8"/>
      <c r="I27" s="8"/>
      <c r="J27" s="8"/>
      <c r="K27" s="8"/>
    </row>
    <row r="28" spans="1:11" ht="21.95" customHeight="1">
      <c r="A28" s="16" t="s">
        <v>45</v>
      </c>
      <c r="E28" s="33"/>
      <c r="F28" s="8"/>
      <c r="G28" s="33"/>
      <c r="H28" s="8"/>
      <c r="I28" s="33"/>
      <c r="J28" s="8"/>
      <c r="K28" s="33"/>
    </row>
    <row r="29" spans="1:11" ht="21.95" customHeight="1">
      <c r="A29" s="14" t="s">
        <v>109</v>
      </c>
      <c r="E29" s="8"/>
      <c r="F29" s="8"/>
      <c r="G29" s="8"/>
      <c r="H29" s="8"/>
      <c r="I29" s="8"/>
      <c r="J29" s="8"/>
      <c r="K29" s="8"/>
    </row>
    <row r="30" spans="1:11" ht="21.95" customHeight="1">
      <c r="A30" s="14" t="s">
        <v>130</v>
      </c>
      <c r="B30" s="19"/>
      <c r="E30" s="8"/>
      <c r="F30" s="8"/>
      <c r="G30" s="8"/>
      <c r="H30" s="8"/>
      <c r="I30" s="8"/>
      <c r="J30" s="8"/>
      <c r="K30" s="8"/>
    </row>
    <row r="31" spans="1:11" ht="21.95" customHeight="1">
      <c r="A31" s="16" t="s">
        <v>46</v>
      </c>
      <c r="E31" s="33"/>
      <c r="F31" s="8"/>
      <c r="G31" s="33"/>
      <c r="H31" s="8"/>
      <c r="I31" s="33"/>
      <c r="J31" s="8"/>
      <c r="K31" s="33"/>
    </row>
    <row r="32" spans="1:11" ht="21.95" customHeight="1">
      <c r="A32" s="14" t="s">
        <v>129</v>
      </c>
      <c r="E32" s="8"/>
      <c r="F32" s="8"/>
      <c r="G32" s="8"/>
      <c r="H32" s="8"/>
      <c r="I32" s="8"/>
      <c r="J32" s="8"/>
      <c r="K32" s="8"/>
    </row>
    <row r="33" spans="1:11" ht="21.95" customHeight="1">
      <c r="A33" s="16" t="s">
        <v>127</v>
      </c>
      <c r="C33" s="18"/>
      <c r="E33" s="33"/>
      <c r="F33" s="8"/>
      <c r="G33" s="33"/>
      <c r="H33" s="8"/>
      <c r="I33" s="33"/>
      <c r="J33" s="8"/>
      <c r="K33" s="33"/>
    </row>
    <row r="34" spans="1:11" ht="21.95" customHeight="1">
      <c r="A34" s="14" t="s">
        <v>114</v>
      </c>
      <c r="B34" s="4"/>
      <c r="C34" s="18"/>
      <c r="E34" s="33"/>
      <c r="F34" s="8"/>
      <c r="G34" s="33"/>
      <c r="H34" s="8"/>
      <c r="I34" s="33"/>
      <c r="J34" s="8"/>
      <c r="K34" s="33"/>
    </row>
    <row r="35" spans="1:11" ht="17.45" customHeight="1">
      <c r="C35" s="18"/>
      <c r="E35" s="9"/>
      <c r="G35" s="9"/>
      <c r="I35" s="9"/>
      <c r="J35" s="9"/>
      <c r="K35" s="9"/>
    </row>
    <row r="36" spans="1:11" ht="21.95" customHeight="1">
      <c r="A36" s="43" t="s">
        <v>91</v>
      </c>
      <c r="C36" s="44"/>
      <c r="D36" s="45"/>
      <c r="E36" s="44"/>
      <c r="F36" s="47"/>
      <c r="G36" s="55"/>
      <c r="H36" s="48"/>
      <c r="I36" s="55"/>
      <c r="J36" s="49"/>
      <c r="K36" s="49"/>
    </row>
    <row r="37" spans="1:11" ht="21.95" customHeight="1">
      <c r="A37" s="62" t="s">
        <v>142</v>
      </c>
      <c r="C37" s="44"/>
      <c r="D37" s="45"/>
      <c r="E37" s="44"/>
      <c r="F37" s="47"/>
      <c r="G37" s="55"/>
      <c r="H37" s="48"/>
      <c r="I37" s="55"/>
      <c r="J37" s="49"/>
      <c r="K37" s="49"/>
    </row>
    <row r="38" spans="1:11" ht="21.95" customHeight="1">
      <c r="A38" s="62" t="s">
        <v>143</v>
      </c>
      <c r="C38" s="44"/>
      <c r="D38" s="45"/>
      <c r="E38" s="44"/>
      <c r="F38" s="47"/>
      <c r="G38" s="55"/>
      <c r="H38" s="48"/>
      <c r="I38" s="55"/>
      <c r="J38" s="49"/>
      <c r="K38" s="49"/>
    </row>
    <row r="39" spans="1:11" ht="21.95" customHeight="1">
      <c r="A39" s="50" t="s">
        <v>53</v>
      </c>
      <c r="C39" s="44"/>
      <c r="D39" s="45"/>
      <c r="E39" s="44"/>
      <c r="F39" s="47"/>
      <c r="G39" s="55"/>
      <c r="H39" s="48"/>
      <c r="I39" s="55"/>
      <c r="J39" s="49"/>
      <c r="K39" s="49"/>
    </row>
    <row r="40" spans="1:11" ht="21.95" customHeight="1">
      <c r="A40" s="50" t="s">
        <v>144</v>
      </c>
      <c r="C40" s="44"/>
      <c r="D40" s="45"/>
      <c r="E40" s="44"/>
      <c r="F40" s="47"/>
      <c r="G40" s="55"/>
      <c r="H40" s="48"/>
      <c r="I40" s="55"/>
      <c r="J40" s="49"/>
      <c r="K40" s="49"/>
    </row>
    <row r="41" spans="1:11" ht="21.95" customHeight="1">
      <c r="A41" s="50" t="s">
        <v>145</v>
      </c>
      <c r="C41" s="44"/>
      <c r="D41" s="45"/>
      <c r="E41" s="44"/>
      <c r="F41" s="47"/>
      <c r="G41" s="55"/>
      <c r="H41" s="48"/>
      <c r="I41" s="55"/>
      <c r="J41" s="49"/>
      <c r="K41" s="49"/>
    </row>
    <row r="42" spans="1:11" ht="21.95" customHeight="1">
      <c r="A42" s="50" t="s">
        <v>146</v>
      </c>
      <c r="C42" s="44"/>
      <c r="D42" s="45"/>
      <c r="E42" s="44"/>
      <c r="F42" s="47"/>
      <c r="G42" s="55"/>
      <c r="H42" s="48"/>
      <c r="I42" s="55"/>
      <c r="J42" s="49"/>
      <c r="K42" s="49"/>
    </row>
    <row r="43" spans="1:11" ht="21.95" customHeight="1">
      <c r="A43" s="63" t="s">
        <v>142</v>
      </c>
      <c r="C43" s="44"/>
      <c r="D43" s="45"/>
      <c r="E43" s="44"/>
      <c r="F43" s="47"/>
      <c r="G43" s="55"/>
      <c r="H43" s="48"/>
      <c r="I43" s="55"/>
      <c r="J43" s="49"/>
      <c r="K43" s="49"/>
    </row>
    <row r="44" spans="1:11" ht="21.95" customHeight="1">
      <c r="A44" s="63" t="s">
        <v>147</v>
      </c>
      <c r="C44" s="44"/>
      <c r="D44" s="45"/>
      <c r="E44" s="44"/>
      <c r="F44" s="47"/>
      <c r="G44" s="55"/>
      <c r="H44" s="48"/>
      <c r="I44" s="55"/>
      <c r="J44" s="49"/>
      <c r="K44" s="49"/>
    </row>
    <row r="45" spans="1:11" ht="21.95" customHeight="1">
      <c r="C45" s="44"/>
      <c r="D45" s="45"/>
      <c r="E45" s="44"/>
      <c r="F45" s="47"/>
      <c r="G45" s="55"/>
      <c r="H45" s="48"/>
      <c r="I45" s="55"/>
      <c r="J45" s="49"/>
      <c r="K45" s="49"/>
    </row>
    <row r="46" spans="1:11" ht="21.95" customHeight="1">
      <c r="A46" s="62" t="s">
        <v>148</v>
      </c>
      <c r="C46" s="44"/>
      <c r="D46" s="45"/>
      <c r="E46" s="44"/>
      <c r="F46" s="47"/>
      <c r="G46" s="55"/>
      <c r="H46" s="48"/>
      <c r="I46" s="55"/>
      <c r="J46" s="49"/>
      <c r="K46" s="49"/>
    </row>
    <row r="47" spans="1:11" ht="21.95" customHeight="1">
      <c r="A47" s="62" t="s">
        <v>149</v>
      </c>
      <c r="C47" s="49"/>
      <c r="D47" s="51"/>
      <c r="E47" s="49"/>
      <c r="F47" s="52"/>
      <c r="G47" s="49"/>
      <c r="H47" s="49"/>
      <c r="I47" s="49"/>
      <c r="J47" s="49"/>
      <c r="K47" s="49"/>
    </row>
    <row r="48" spans="1:11" ht="21.95" customHeight="1">
      <c r="A48" s="16" t="s">
        <v>150</v>
      </c>
      <c r="C48" s="49"/>
      <c r="D48" s="51"/>
      <c r="E48" s="55"/>
      <c r="F48" s="52"/>
      <c r="G48" s="55"/>
      <c r="H48" s="48"/>
      <c r="I48" s="55"/>
      <c r="J48" s="49"/>
      <c r="K48" s="55"/>
    </row>
    <row r="49" spans="1:11" ht="21.95" customHeight="1">
      <c r="A49" s="16" t="s">
        <v>151</v>
      </c>
      <c r="C49" s="49"/>
      <c r="D49" s="51"/>
      <c r="E49" s="49"/>
      <c r="F49" s="52"/>
      <c r="G49" s="53"/>
      <c r="H49" s="54"/>
      <c r="I49" s="53"/>
      <c r="J49" s="49"/>
      <c r="K49" s="49"/>
    </row>
    <row r="50" spans="1:11" ht="21.95" customHeight="1">
      <c r="A50" s="63" t="s">
        <v>152</v>
      </c>
      <c r="C50" s="49"/>
      <c r="D50" s="51"/>
      <c r="E50" s="49"/>
      <c r="F50" s="52"/>
      <c r="G50" s="53"/>
      <c r="H50" s="54"/>
      <c r="I50" s="54"/>
      <c r="J50" s="49"/>
      <c r="K50" s="49"/>
    </row>
    <row r="51" spans="1:11" ht="21.95" customHeight="1">
      <c r="A51" s="63" t="s">
        <v>147</v>
      </c>
      <c r="C51" s="60" t="s">
        <v>126</v>
      </c>
      <c r="D51" s="51"/>
      <c r="E51" s="56"/>
      <c r="F51" s="52"/>
      <c r="G51" s="57"/>
      <c r="H51" s="54"/>
      <c r="I51" s="58"/>
      <c r="J51" s="49"/>
      <c r="K51" s="56"/>
    </row>
    <row r="52" spans="1:11" ht="21.95" customHeight="1">
      <c r="A52" s="43" t="s">
        <v>116</v>
      </c>
      <c r="C52" s="49"/>
      <c r="D52" s="51"/>
      <c r="E52" s="46">
        <f>SUM(E47:E50)</f>
        <v>0</v>
      </c>
      <c r="F52" s="52"/>
      <c r="G52" s="46">
        <f>SUM(G47:G50)</f>
        <v>0</v>
      </c>
      <c r="H52" s="48"/>
      <c r="I52" s="46">
        <f>SUM(I47:I50)</f>
        <v>0</v>
      </c>
      <c r="J52" s="49"/>
      <c r="K52" s="46">
        <f>SUM(K47:K50)</f>
        <v>0</v>
      </c>
    </row>
    <row r="53" spans="1:11" ht="15" customHeight="1">
      <c r="A53" s="50"/>
      <c r="C53" s="49"/>
      <c r="D53" s="51"/>
      <c r="E53" s="49"/>
      <c r="F53" s="52"/>
      <c r="G53" s="53"/>
      <c r="H53" s="54"/>
      <c r="I53" s="53"/>
      <c r="J53" s="49"/>
      <c r="K53" s="49"/>
    </row>
    <row r="54" spans="1:11" ht="21.95" customHeight="1" thickBot="1">
      <c r="A54" s="43" t="s">
        <v>117</v>
      </c>
      <c r="C54" s="44"/>
      <c r="D54" s="45"/>
      <c r="E54" s="59">
        <f>SUM(E52,E34)</f>
        <v>0</v>
      </c>
      <c r="F54" s="2"/>
      <c r="G54" s="59">
        <f>SUM(G52,G34)</f>
        <v>0</v>
      </c>
      <c r="H54" s="48"/>
      <c r="I54" s="59">
        <f>SUM(I52,I34)</f>
        <v>0</v>
      </c>
      <c r="J54" s="49"/>
      <c r="K54" s="59">
        <f>SUM(K52,K34)</f>
        <v>0</v>
      </c>
    </row>
    <row r="55" spans="1:11" ht="21.95" customHeight="1" thickTop="1">
      <c r="A55" s="50"/>
      <c r="C55" s="49"/>
      <c r="D55" s="51"/>
      <c r="E55" s="49"/>
      <c r="F55" s="2"/>
      <c r="G55" s="53"/>
      <c r="H55" s="54"/>
      <c r="I55" s="53"/>
      <c r="J55" s="49"/>
      <c r="K55" s="49"/>
    </row>
    <row r="56" spans="1:11" ht="21.95" customHeight="1">
      <c r="A56" s="16" t="s">
        <v>15</v>
      </c>
      <c r="C56" s="49"/>
      <c r="D56" s="51"/>
      <c r="E56" s="49"/>
      <c r="F56" s="2"/>
      <c r="G56" s="53"/>
      <c r="H56" s="54"/>
      <c r="I56" s="53"/>
      <c r="J56" s="49"/>
      <c r="K56" s="49"/>
    </row>
    <row r="57" spans="1:11" ht="21.95" customHeight="1">
      <c r="A57" s="50"/>
      <c r="C57" s="49"/>
      <c r="D57" s="51"/>
      <c r="E57" s="49"/>
      <c r="F57" s="2"/>
      <c r="G57" s="53"/>
      <c r="H57" s="54"/>
      <c r="I57" s="53"/>
      <c r="J57" s="49"/>
      <c r="K57" s="49"/>
    </row>
    <row r="58" spans="1:11" s="4" customFormat="1" ht="21.95" customHeight="1">
      <c r="A58" s="14" t="s">
        <v>16</v>
      </c>
      <c r="B58" s="15"/>
      <c r="C58" s="1"/>
      <c r="D58" s="3"/>
      <c r="E58" s="3"/>
      <c r="F58" s="3"/>
      <c r="G58" s="3"/>
      <c r="H58" s="3"/>
      <c r="I58" s="3"/>
      <c r="J58" s="3"/>
      <c r="K58" s="3"/>
    </row>
    <row r="59" spans="1:11" s="4" customFormat="1" ht="21.95" customHeight="1">
      <c r="A59" s="14" t="s">
        <v>134</v>
      </c>
      <c r="B59" s="3"/>
      <c r="C59" s="1"/>
      <c r="D59" s="3"/>
      <c r="E59" s="3"/>
      <c r="F59" s="3"/>
      <c r="G59" s="3"/>
      <c r="H59" s="3"/>
      <c r="I59" s="3"/>
      <c r="J59" s="3"/>
      <c r="K59" s="3"/>
    </row>
    <row r="60" spans="1:11" s="4" customFormat="1" ht="21.95" customHeight="1">
      <c r="A60" s="14" t="s">
        <v>165</v>
      </c>
      <c r="B60" s="3"/>
      <c r="C60" s="1"/>
      <c r="D60" s="3"/>
      <c r="E60" s="3"/>
      <c r="F60" s="3"/>
      <c r="G60" s="3"/>
      <c r="H60" s="3"/>
      <c r="I60" s="3"/>
      <c r="J60" s="3"/>
      <c r="K60" s="3"/>
    </row>
    <row r="61" spans="1:11" s="4" customFormat="1" ht="21.95" customHeight="1">
      <c r="B61" s="3"/>
      <c r="C61" s="1"/>
      <c r="D61" s="3"/>
      <c r="E61" s="3"/>
      <c r="F61" s="3"/>
      <c r="G61" s="3"/>
      <c r="H61" s="3"/>
      <c r="I61" s="3"/>
      <c r="J61" s="3"/>
      <c r="K61" s="2" t="s">
        <v>0</v>
      </c>
    </row>
    <row r="62" spans="1:11" ht="21.95" customHeight="1">
      <c r="E62" s="34"/>
      <c r="F62" s="34" t="s">
        <v>1</v>
      </c>
      <c r="G62" s="34"/>
      <c r="H62" s="17"/>
      <c r="I62" s="34"/>
      <c r="J62" s="34" t="s">
        <v>2</v>
      </c>
      <c r="K62" s="34"/>
    </row>
    <row r="63" spans="1:11" ht="21.95" customHeight="1">
      <c r="C63" s="23" t="s">
        <v>3</v>
      </c>
      <c r="E63" s="23">
        <v>2015</v>
      </c>
      <c r="F63" s="24"/>
      <c r="G63" s="23">
        <v>2014</v>
      </c>
      <c r="H63" s="24"/>
      <c r="I63" s="23">
        <v>2015</v>
      </c>
      <c r="J63" s="24"/>
      <c r="K63" s="23">
        <v>2014</v>
      </c>
    </row>
    <row r="64" spans="1:11" s="38" customFormat="1" ht="21.95" customHeight="1">
      <c r="A64" s="36"/>
      <c r="B64" s="37"/>
      <c r="C64" s="36"/>
      <c r="E64" s="39"/>
      <c r="G64" s="39" t="s">
        <v>4</v>
      </c>
      <c r="I64" s="39"/>
      <c r="K64" s="39" t="s">
        <v>4</v>
      </c>
    </row>
    <row r="65" spans="1:11" ht="21.95" customHeight="1">
      <c r="A65" s="14" t="s">
        <v>47</v>
      </c>
      <c r="C65" s="18"/>
      <c r="E65" s="9"/>
      <c r="G65" s="9"/>
      <c r="I65" s="9"/>
      <c r="J65" s="9"/>
      <c r="K65" s="9"/>
    </row>
    <row r="66" spans="1:11" ht="21.95" customHeight="1" thickBot="1">
      <c r="A66" s="16" t="s">
        <v>80</v>
      </c>
      <c r="C66" s="18"/>
      <c r="E66" s="9"/>
      <c r="G66" s="9"/>
      <c r="I66" s="21"/>
      <c r="J66" s="9"/>
      <c r="K66" s="21"/>
    </row>
    <row r="67" spans="1:11" ht="21.95" customHeight="1" thickTop="1">
      <c r="A67" s="16" t="s">
        <v>48</v>
      </c>
      <c r="C67" s="18"/>
      <c r="E67" s="9"/>
      <c r="G67" s="9"/>
      <c r="I67" s="9"/>
      <c r="J67" s="9"/>
      <c r="K67" s="9"/>
    </row>
    <row r="68" spans="1:11" ht="21.95" customHeight="1" thickBot="1">
      <c r="C68" s="18"/>
      <c r="E68" s="13"/>
      <c r="F68" s="8"/>
      <c r="G68" s="13"/>
      <c r="H68" s="8"/>
      <c r="I68" s="8"/>
      <c r="J68" s="8"/>
      <c r="K68" s="8"/>
    </row>
    <row r="69" spans="1:11" ht="21.95" customHeight="1" thickTop="1">
      <c r="C69" s="18"/>
      <c r="E69" s="9"/>
      <c r="G69" s="9"/>
      <c r="I69" s="9"/>
      <c r="J69" s="9"/>
      <c r="K69" s="9"/>
    </row>
    <row r="70" spans="1:11" ht="21.95" customHeight="1">
      <c r="A70" s="14" t="s">
        <v>77</v>
      </c>
      <c r="C70" s="18"/>
      <c r="E70" s="9"/>
      <c r="G70" s="9"/>
      <c r="I70" s="9"/>
      <c r="J70" s="9"/>
      <c r="K70" s="9"/>
    </row>
    <row r="71" spans="1:11" ht="21.95" customHeight="1" thickBot="1">
      <c r="A71" s="16" t="s">
        <v>80</v>
      </c>
      <c r="C71" s="18"/>
      <c r="E71" s="9"/>
      <c r="G71" s="9"/>
      <c r="I71" s="21"/>
      <c r="J71" s="9"/>
      <c r="K71" s="21"/>
    </row>
    <row r="72" spans="1:11" ht="21.95" customHeight="1" thickTop="1">
      <c r="A72" s="16" t="s">
        <v>48</v>
      </c>
      <c r="C72" s="18"/>
      <c r="E72" s="9"/>
      <c r="G72" s="9"/>
      <c r="I72" s="9"/>
      <c r="J72" s="9"/>
      <c r="K72" s="9"/>
    </row>
    <row r="73" spans="1:11" ht="21.95" customHeight="1" thickBot="1">
      <c r="C73" s="18"/>
      <c r="E73" s="13"/>
      <c r="F73" s="8"/>
      <c r="G73" s="13"/>
      <c r="H73" s="8"/>
      <c r="I73" s="8"/>
      <c r="J73" s="8"/>
      <c r="K73" s="8"/>
    </row>
    <row r="74" spans="1:11" ht="21.95" customHeight="1" thickTop="1">
      <c r="C74" s="18"/>
      <c r="E74" s="8"/>
      <c r="F74" s="8"/>
      <c r="G74" s="8"/>
      <c r="H74" s="8"/>
      <c r="I74" s="8"/>
      <c r="J74" s="8"/>
      <c r="K74" s="8"/>
    </row>
    <row r="75" spans="1:11" ht="21.95" customHeight="1">
      <c r="A75" s="14" t="s">
        <v>49</v>
      </c>
      <c r="C75" s="18"/>
      <c r="E75" s="9"/>
      <c r="G75" s="9"/>
      <c r="I75" s="9"/>
      <c r="J75" s="9"/>
      <c r="K75" s="9"/>
    </row>
    <row r="76" spans="1:11" ht="21.95" customHeight="1">
      <c r="A76" s="16" t="s">
        <v>50</v>
      </c>
      <c r="B76" s="4"/>
      <c r="C76" s="18"/>
      <c r="E76" s="9"/>
      <c r="G76" s="9"/>
      <c r="H76" s="9"/>
      <c r="I76" s="9"/>
      <c r="J76" s="9"/>
      <c r="K76" s="9"/>
    </row>
    <row r="77" spans="1:11" ht="21.95" customHeight="1" thickBot="1">
      <c r="A77" s="16" t="s">
        <v>81</v>
      </c>
      <c r="B77" s="4"/>
      <c r="C77" s="18"/>
      <c r="E77" s="26"/>
      <c r="F77" s="27"/>
      <c r="G77" s="26"/>
      <c r="H77" s="27"/>
      <c r="I77" s="28"/>
      <c r="J77" s="29"/>
      <c r="K77" s="28"/>
    </row>
    <row r="78" spans="1:11" ht="7.5" customHeight="1" thickTop="1">
      <c r="C78" s="18"/>
      <c r="E78" s="8"/>
      <c r="G78" s="8"/>
      <c r="I78" s="8"/>
      <c r="J78" s="9"/>
      <c r="K78" s="8"/>
    </row>
    <row r="79" spans="1:11" ht="21.95" customHeight="1">
      <c r="A79" s="16" t="s">
        <v>51</v>
      </c>
      <c r="B79" s="4"/>
      <c r="C79" s="18"/>
    </row>
    <row r="80" spans="1:11" ht="21.95" customHeight="1" thickBot="1">
      <c r="A80" s="16" t="s">
        <v>81</v>
      </c>
      <c r="B80" s="4"/>
      <c r="E80" s="26"/>
      <c r="F80" s="27"/>
      <c r="G80" s="26"/>
      <c r="H80" s="27"/>
      <c r="I80" s="26"/>
      <c r="J80" s="29"/>
      <c r="K80" s="26"/>
    </row>
    <row r="81" spans="1:11" ht="21.95" customHeight="1" thickTop="1">
      <c r="B81" s="4"/>
      <c r="E81" s="29"/>
      <c r="F81" s="27"/>
      <c r="G81" s="29"/>
      <c r="H81" s="27"/>
      <c r="I81" s="29"/>
      <c r="J81" s="29"/>
      <c r="K81" s="29"/>
    </row>
    <row r="82" spans="1:11" ht="21.95" customHeight="1">
      <c r="A82" s="16" t="s">
        <v>15</v>
      </c>
      <c r="C82" s="22"/>
      <c r="E82" s="9"/>
      <c r="G82" s="9"/>
      <c r="I82" s="9"/>
      <c r="J82" s="9"/>
      <c r="K82" s="9"/>
    </row>
    <row r="83" spans="1:11" ht="21.95" customHeight="1" thickBot="1">
      <c r="C83" s="6"/>
      <c r="K83" s="2"/>
    </row>
    <row r="84" spans="1:11" ht="21.95" customHeight="1">
      <c r="A84" s="67" t="s">
        <v>153</v>
      </c>
      <c r="B84" s="68"/>
      <c r="C84" s="69"/>
      <c r="D84" s="68"/>
      <c r="E84" s="68"/>
      <c r="F84" s="68"/>
      <c r="G84" s="68"/>
      <c r="H84" s="68"/>
      <c r="I84" s="68"/>
      <c r="J84" s="68"/>
      <c r="K84" s="70"/>
    </row>
    <row r="85" spans="1:11" ht="21.95" customHeight="1">
      <c r="A85" s="71" t="s">
        <v>154</v>
      </c>
      <c r="B85" s="66"/>
      <c r="C85" s="72"/>
      <c r="D85" s="66"/>
      <c r="E85" s="66"/>
      <c r="F85" s="66"/>
      <c r="G85" s="66"/>
      <c r="H85" s="66"/>
      <c r="I85" s="66"/>
      <c r="J85" s="66"/>
      <c r="K85" s="73"/>
    </row>
    <row r="86" spans="1:11" ht="21.95" customHeight="1">
      <c r="A86" s="74" t="s">
        <v>91</v>
      </c>
      <c r="B86" s="66"/>
      <c r="C86" s="72"/>
      <c r="D86" s="66"/>
      <c r="E86" s="66"/>
      <c r="F86" s="66"/>
      <c r="G86" s="66"/>
      <c r="H86" s="66"/>
      <c r="I86" s="66"/>
      <c r="J86" s="66"/>
      <c r="K86" s="73"/>
    </row>
    <row r="87" spans="1:11" ht="21.95" customHeight="1">
      <c r="A87" s="75" t="s">
        <v>142</v>
      </c>
      <c r="B87" s="66"/>
      <c r="C87" s="72"/>
      <c r="D87" s="66"/>
      <c r="E87" s="66"/>
      <c r="F87" s="66"/>
      <c r="G87" s="66"/>
      <c r="H87" s="66"/>
      <c r="I87" s="66"/>
      <c r="J87" s="66"/>
      <c r="K87" s="73"/>
    </row>
    <row r="88" spans="1:11" ht="21.95" customHeight="1">
      <c r="A88" s="75" t="s">
        <v>143</v>
      </c>
      <c r="B88" s="66"/>
      <c r="C88" s="72"/>
      <c r="D88" s="66"/>
      <c r="E88" s="66"/>
      <c r="F88" s="66"/>
      <c r="G88" s="66"/>
      <c r="H88" s="66"/>
      <c r="I88" s="66"/>
      <c r="J88" s="66"/>
      <c r="K88" s="73"/>
    </row>
    <row r="89" spans="1:11" ht="21.95" customHeight="1">
      <c r="A89" s="76" t="s">
        <v>53</v>
      </c>
      <c r="B89" s="66"/>
      <c r="C89" s="72"/>
      <c r="D89" s="66"/>
      <c r="E89" s="66"/>
      <c r="F89" s="66"/>
      <c r="G89" s="66"/>
      <c r="H89" s="66"/>
      <c r="I89" s="66"/>
      <c r="J89" s="66"/>
      <c r="K89" s="73"/>
    </row>
    <row r="90" spans="1:11" ht="21.95" customHeight="1">
      <c r="A90" s="76" t="s">
        <v>135</v>
      </c>
      <c r="B90" s="66"/>
      <c r="C90" s="72"/>
      <c r="D90" s="66"/>
      <c r="E90" s="66"/>
      <c r="F90" s="66"/>
      <c r="G90" s="66"/>
      <c r="H90" s="66"/>
      <c r="I90" s="66"/>
      <c r="J90" s="66"/>
      <c r="K90" s="73"/>
    </row>
    <row r="91" spans="1:11" ht="21.95" customHeight="1">
      <c r="A91" s="76" t="s">
        <v>124</v>
      </c>
      <c r="B91" s="66"/>
      <c r="C91" s="72"/>
      <c r="D91" s="66"/>
      <c r="E91" s="66"/>
      <c r="F91" s="66"/>
      <c r="G91" s="66"/>
      <c r="H91" s="66"/>
      <c r="I91" s="66"/>
      <c r="J91" s="66"/>
      <c r="K91" s="73"/>
    </row>
    <row r="92" spans="1:11" ht="21.95" customHeight="1">
      <c r="A92" s="76" t="s">
        <v>125</v>
      </c>
      <c r="B92" s="66"/>
      <c r="C92" s="72"/>
      <c r="D92" s="66"/>
      <c r="E92" s="66"/>
      <c r="F92" s="66"/>
      <c r="G92" s="66"/>
      <c r="H92" s="66"/>
      <c r="I92" s="66"/>
      <c r="J92" s="66"/>
      <c r="K92" s="73"/>
    </row>
    <row r="93" spans="1:11" ht="21.95" customHeight="1">
      <c r="A93" s="76" t="s">
        <v>155</v>
      </c>
      <c r="B93" s="66"/>
      <c r="C93" s="72"/>
      <c r="D93" s="66"/>
      <c r="E93" s="64"/>
      <c r="F93" s="66"/>
      <c r="G93" s="64"/>
      <c r="H93" s="66"/>
      <c r="I93" s="64"/>
      <c r="J93" s="66"/>
      <c r="K93" s="77"/>
    </row>
    <row r="94" spans="1:11" ht="21.95" customHeight="1">
      <c r="A94" s="75" t="s">
        <v>160</v>
      </c>
      <c r="B94" s="66"/>
      <c r="C94" s="72"/>
      <c r="D94" s="66"/>
      <c r="E94" s="66"/>
      <c r="F94" s="66"/>
      <c r="G94" s="66"/>
      <c r="H94" s="66"/>
      <c r="I94" s="66"/>
      <c r="J94" s="66"/>
      <c r="K94" s="73"/>
    </row>
    <row r="95" spans="1:11" ht="21.95" customHeight="1">
      <c r="A95" s="75" t="s">
        <v>149</v>
      </c>
      <c r="B95" s="66"/>
      <c r="C95" s="72"/>
      <c r="D95" s="66"/>
      <c r="E95" s="66">
        <v>0</v>
      </c>
      <c r="F95" s="66"/>
      <c r="G95" s="66">
        <v>0</v>
      </c>
      <c r="H95" s="66"/>
      <c r="I95" s="66">
        <v>0</v>
      </c>
      <c r="J95" s="66"/>
      <c r="K95" s="73">
        <v>0</v>
      </c>
    </row>
    <row r="96" spans="1:11" ht="21.95" customHeight="1">
      <c r="A96" s="75"/>
      <c r="B96" s="66"/>
      <c r="C96" s="72"/>
      <c r="D96" s="66"/>
      <c r="E96" s="66"/>
      <c r="F96" s="66"/>
      <c r="G96" s="66"/>
      <c r="H96" s="66"/>
      <c r="I96" s="66"/>
      <c r="J96" s="66"/>
      <c r="K96" s="73"/>
    </row>
    <row r="97" spans="1:11" ht="21.95" customHeight="1">
      <c r="A97" s="75" t="s">
        <v>148</v>
      </c>
      <c r="B97" s="66"/>
      <c r="C97" s="72"/>
      <c r="D97" s="66"/>
      <c r="E97" s="66"/>
      <c r="F97" s="66"/>
      <c r="G97" s="66"/>
      <c r="H97" s="66"/>
      <c r="I97" s="66"/>
      <c r="J97" s="66"/>
      <c r="K97" s="73"/>
    </row>
    <row r="98" spans="1:11" ht="21.95" customHeight="1">
      <c r="A98" s="75" t="s">
        <v>149</v>
      </c>
      <c r="B98" s="66"/>
      <c r="C98" s="72"/>
      <c r="D98" s="66"/>
      <c r="E98" s="66"/>
      <c r="F98" s="66"/>
      <c r="G98" s="66"/>
      <c r="H98" s="66"/>
      <c r="I98" s="66"/>
      <c r="J98" s="66"/>
      <c r="K98" s="73"/>
    </row>
    <row r="99" spans="1:11" ht="21.95" customHeight="1">
      <c r="A99" s="78" t="s">
        <v>156</v>
      </c>
      <c r="B99" s="66"/>
      <c r="C99" s="72"/>
      <c r="D99" s="66"/>
      <c r="E99" s="66"/>
      <c r="F99" s="66"/>
      <c r="G99" s="66"/>
      <c r="H99" s="66"/>
      <c r="I99" s="66"/>
      <c r="J99" s="66"/>
      <c r="K99" s="73"/>
    </row>
    <row r="100" spans="1:11" ht="21.95" customHeight="1">
      <c r="A100" s="78" t="s">
        <v>157</v>
      </c>
      <c r="B100" s="66"/>
      <c r="C100" s="72"/>
      <c r="D100" s="66"/>
      <c r="E100" s="66"/>
      <c r="F100" s="66"/>
      <c r="G100" s="66"/>
      <c r="H100" s="66"/>
      <c r="I100" s="66"/>
      <c r="J100" s="66"/>
      <c r="K100" s="73"/>
    </row>
    <row r="101" spans="1:11" ht="21.95" customHeight="1">
      <c r="A101" s="76" t="s">
        <v>155</v>
      </c>
      <c r="B101" s="66"/>
      <c r="C101" s="72"/>
      <c r="D101" s="66"/>
      <c r="E101" s="64"/>
      <c r="F101" s="66"/>
      <c r="G101" s="64"/>
      <c r="H101" s="66"/>
      <c r="I101" s="64"/>
      <c r="J101" s="66"/>
      <c r="K101" s="77"/>
    </row>
    <row r="102" spans="1:11" ht="21.95" customHeight="1">
      <c r="A102" s="78" t="s">
        <v>161</v>
      </c>
      <c r="B102" s="66"/>
      <c r="C102" s="72"/>
      <c r="D102" s="66"/>
      <c r="E102" s="66"/>
      <c r="F102" s="66"/>
      <c r="G102" s="66"/>
      <c r="H102" s="66"/>
      <c r="I102" s="66"/>
      <c r="J102" s="66"/>
      <c r="K102" s="73"/>
    </row>
    <row r="103" spans="1:11" ht="21.95" customHeight="1">
      <c r="A103" s="78" t="s">
        <v>149</v>
      </c>
      <c r="B103" s="66"/>
      <c r="C103" s="72"/>
      <c r="D103" s="66"/>
      <c r="E103" s="64">
        <v>0</v>
      </c>
      <c r="F103" s="66"/>
      <c r="G103" s="64">
        <v>0</v>
      </c>
      <c r="H103" s="66"/>
      <c r="I103" s="64">
        <v>0</v>
      </c>
      <c r="J103" s="66"/>
      <c r="K103" s="77">
        <v>0</v>
      </c>
    </row>
    <row r="104" spans="1:11" ht="21.95" customHeight="1">
      <c r="A104" s="79" t="s">
        <v>158</v>
      </c>
      <c r="B104" s="66"/>
      <c r="C104" s="72"/>
      <c r="D104" s="66"/>
      <c r="E104" s="65">
        <v>0</v>
      </c>
      <c r="F104" s="66"/>
      <c r="G104" s="65">
        <v>0</v>
      </c>
      <c r="H104" s="66"/>
      <c r="I104" s="65">
        <v>0</v>
      </c>
      <c r="J104" s="66"/>
      <c r="K104" s="80">
        <v>0</v>
      </c>
    </row>
    <row r="105" spans="1:11" ht="21.95" customHeight="1">
      <c r="A105" s="78"/>
      <c r="B105" s="66"/>
      <c r="C105" s="72"/>
      <c r="D105" s="66"/>
      <c r="E105" s="66"/>
      <c r="F105" s="66"/>
      <c r="G105" s="66"/>
      <c r="H105" s="66"/>
      <c r="I105" s="66"/>
      <c r="J105" s="66"/>
      <c r="K105" s="73"/>
    </row>
    <row r="106" spans="1:11" ht="21.95" customHeight="1">
      <c r="A106" s="71" t="s">
        <v>159</v>
      </c>
      <c r="B106" s="66"/>
      <c r="C106" s="72"/>
      <c r="D106" s="66"/>
      <c r="E106" s="66"/>
      <c r="F106" s="66"/>
      <c r="G106" s="66"/>
      <c r="H106" s="66"/>
      <c r="I106" s="66"/>
      <c r="J106" s="66"/>
      <c r="K106" s="73"/>
    </row>
    <row r="107" spans="1:11" ht="21.95" customHeight="1">
      <c r="A107" s="74" t="s">
        <v>91</v>
      </c>
      <c r="B107" s="66"/>
      <c r="C107" s="72"/>
      <c r="D107" s="66"/>
      <c r="E107" s="66"/>
      <c r="F107" s="66"/>
      <c r="G107" s="66"/>
      <c r="H107" s="66"/>
      <c r="I107" s="66"/>
      <c r="J107" s="66"/>
      <c r="K107" s="73"/>
    </row>
    <row r="108" spans="1:11" ht="21.95" customHeight="1">
      <c r="A108" s="75" t="s">
        <v>142</v>
      </c>
      <c r="B108" s="66"/>
      <c r="C108" s="72"/>
      <c r="D108" s="66"/>
      <c r="E108" s="66"/>
      <c r="F108" s="66"/>
      <c r="G108" s="66"/>
      <c r="H108" s="66"/>
      <c r="I108" s="66"/>
      <c r="J108" s="66"/>
      <c r="K108" s="73"/>
    </row>
    <row r="109" spans="1:11" ht="21.95" customHeight="1">
      <c r="A109" s="75" t="s">
        <v>143</v>
      </c>
      <c r="B109" s="66"/>
      <c r="C109" s="72"/>
      <c r="D109" s="66"/>
      <c r="E109" s="66"/>
      <c r="F109" s="66"/>
      <c r="G109" s="66"/>
      <c r="H109" s="66"/>
      <c r="I109" s="66"/>
      <c r="J109" s="66"/>
      <c r="K109" s="73"/>
    </row>
    <row r="110" spans="1:11" ht="21.95" customHeight="1">
      <c r="A110" s="76" t="s">
        <v>53</v>
      </c>
      <c r="B110" s="66"/>
      <c r="C110" s="72"/>
      <c r="D110" s="66"/>
      <c r="E110" s="66"/>
      <c r="F110" s="66"/>
      <c r="G110" s="66"/>
      <c r="H110" s="66"/>
      <c r="I110" s="66"/>
      <c r="J110" s="66"/>
      <c r="K110" s="73"/>
    </row>
    <row r="111" spans="1:11" ht="21.95" customHeight="1">
      <c r="A111" s="76" t="s">
        <v>135</v>
      </c>
      <c r="B111" s="66"/>
      <c r="C111" s="72"/>
      <c r="D111" s="66"/>
      <c r="E111" s="66"/>
      <c r="F111" s="66"/>
      <c r="G111" s="66"/>
      <c r="H111" s="66"/>
      <c r="I111" s="66"/>
      <c r="J111" s="66"/>
      <c r="K111" s="73"/>
    </row>
    <row r="112" spans="1:11" ht="21.95" customHeight="1">
      <c r="A112" s="76" t="s">
        <v>155</v>
      </c>
      <c r="B112" s="66"/>
      <c r="C112" s="72"/>
      <c r="D112" s="66"/>
      <c r="E112" s="64"/>
      <c r="F112" s="66"/>
      <c r="G112" s="64"/>
      <c r="H112" s="66"/>
      <c r="I112" s="64"/>
      <c r="J112" s="66"/>
      <c r="K112" s="77"/>
    </row>
    <row r="113" spans="1:11" ht="21.95" customHeight="1">
      <c r="A113" s="76"/>
      <c r="B113" s="66"/>
      <c r="C113" s="72"/>
      <c r="D113" s="66"/>
      <c r="E113" s="66"/>
      <c r="F113" s="66"/>
      <c r="G113" s="66"/>
      <c r="H113" s="66"/>
      <c r="I113" s="66"/>
      <c r="J113" s="66"/>
      <c r="K113" s="73"/>
    </row>
    <row r="114" spans="1:11" ht="21.95" customHeight="1">
      <c r="A114" s="76" t="s">
        <v>124</v>
      </c>
      <c r="B114" s="66"/>
      <c r="C114" s="72"/>
      <c r="D114" s="66"/>
      <c r="E114" s="66"/>
      <c r="F114" s="66"/>
      <c r="G114" s="66"/>
      <c r="H114" s="66"/>
      <c r="I114" s="66"/>
      <c r="J114" s="66"/>
      <c r="K114" s="73"/>
    </row>
    <row r="115" spans="1:11" ht="21.95" customHeight="1">
      <c r="A115" s="76" t="s">
        <v>125</v>
      </c>
      <c r="B115" s="66"/>
      <c r="C115" s="72"/>
      <c r="D115" s="66"/>
      <c r="E115" s="66"/>
      <c r="F115" s="66"/>
      <c r="G115" s="66"/>
      <c r="H115" s="66"/>
      <c r="I115" s="66"/>
      <c r="J115" s="66"/>
      <c r="K115" s="73"/>
    </row>
    <row r="116" spans="1:11" ht="21.95" customHeight="1">
      <c r="A116" s="76" t="s">
        <v>155</v>
      </c>
      <c r="B116" s="66"/>
      <c r="C116" s="72"/>
      <c r="D116" s="66"/>
      <c r="E116" s="64"/>
      <c r="F116" s="66"/>
      <c r="G116" s="64"/>
      <c r="H116" s="66"/>
      <c r="I116" s="64"/>
      <c r="J116" s="66"/>
      <c r="K116" s="77"/>
    </row>
    <row r="117" spans="1:11" ht="21.95" customHeight="1">
      <c r="A117" s="76"/>
      <c r="B117" s="66"/>
      <c r="C117" s="72"/>
      <c r="D117" s="66"/>
      <c r="E117" s="65"/>
      <c r="F117" s="66"/>
      <c r="G117" s="65"/>
      <c r="H117" s="66"/>
      <c r="I117" s="65"/>
      <c r="J117" s="66"/>
      <c r="K117" s="80"/>
    </row>
    <row r="118" spans="1:11" ht="21.95" customHeight="1">
      <c r="A118" s="75" t="s">
        <v>160</v>
      </c>
      <c r="B118" s="66"/>
      <c r="C118" s="72"/>
      <c r="D118" s="66"/>
      <c r="E118" s="66"/>
      <c r="F118" s="66"/>
      <c r="G118" s="66"/>
      <c r="H118" s="66"/>
      <c r="I118" s="66"/>
      <c r="J118" s="66"/>
      <c r="K118" s="73"/>
    </row>
    <row r="119" spans="1:11" ht="21.95" customHeight="1">
      <c r="A119" s="75" t="s">
        <v>149</v>
      </c>
      <c r="B119" s="66"/>
      <c r="C119" s="72"/>
      <c r="D119" s="66"/>
      <c r="E119" s="64">
        <v>0</v>
      </c>
      <c r="F119" s="66"/>
      <c r="G119" s="64">
        <v>0</v>
      </c>
      <c r="H119" s="66"/>
      <c r="I119" s="64">
        <v>0</v>
      </c>
      <c r="J119" s="66"/>
      <c r="K119" s="77">
        <v>0</v>
      </c>
    </row>
    <row r="120" spans="1:11" ht="21.95" customHeight="1">
      <c r="A120" s="75"/>
      <c r="B120" s="66"/>
      <c r="C120" s="72"/>
      <c r="D120" s="66"/>
      <c r="E120" s="66"/>
      <c r="F120" s="66"/>
      <c r="G120" s="66"/>
      <c r="H120" s="66"/>
      <c r="I120" s="66"/>
      <c r="J120" s="66"/>
      <c r="K120" s="73"/>
    </row>
    <row r="121" spans="1:11" ht="21.95" customHeight="1">
      <c r="A121" s="75" t="s">
        <v>148</v>
      </c>
      <c r="B121" s="66"/>
      <c r="C121" s="72"/>
      <c r="D121" s="66"/>
      <c r="E121" s="66"/>
      <c r="F121" s="66"/>
      <c r="G121" s="66"/>
      <c r="H121" s="66"/>
      <c r="I121" s="66"/>
      <c r="J121" s="66"/>
      <c r="K121" s="73"/>
    </row>
    <row r="122" spans="1:11" ht="21.95" customHeight="1">
      <c r="A122" s="75" t="s">
        <v>149</v>
      </c>
      <c r="B122" s="66"/>
      <c r="C122" s="72"/>
      <c r="D122" s="66"/>
      <c r="E122" s="66"/>
      <c r="F122" s="66"/>
      <c r="G122" s="66"/>
      <c r="H122" s="66"/>
      <c r="I122" s="66"/>
      <c r="J122" s="66"/>
      <c r="K122" s="73"/>
    </row>
    <row r="123" spans="1:11" ht="21.95" customHeight="1">
      <c r="A123" s="78" t="s">
        <v>156</v>
      </c>
      <c r="B123" s="66"/>
      <c r="C123" s="72"/>
      <c r="D123" s="66"/>
      <c r="E123" s="66"/>
      <c r="F123" s="66"/>
      <c r="G123" s="66"/>
      <c r="H123" s="66"/>
      <c r="I123" s="66"/>
      <c r="J123" s="66"/>
      <c r="K123" s="73"/>
    </row>
    <row r="124" spans="1:11" ht="21.95" customHeight="1">
      <c r="A124" s="76" t="s">
        <v>155</v>
      </c>
      <c r="B124" s="66"/>
      <c r="C124" s="72"/>
      <c r="D124" s="66"/>
      <c r="E124" s="64"/>
      <c r="F124" s="66"/>
      <c r="G124" s="64"/>
      <c r="H124" s="66"/>
      <c r="I124" s="64"/>
      <c r="J124" s="66"/>
      <c r="K124" s="77"/>
    </row>
    <row r="125" spans="1:11" ht="21.95" customHeight="1">
      <c r="A125" s="76"/>
      <c r="B125" s="66"/>
      <c r="C125" s="72"/>
      <c r="D125" s="66"/>
      <c r="E125" s="66"/>
      <c r="F125" s="66"/>
      <c r="G125" s="66"/>
      <c r="H125" s="66"/>
      <c r="I125" s="66"/>
      <c r="J125" s="66"/>
      <c r="K125" s="73"/>
    </row>
    <row r="126" spans="1:11" ht="21.95" customHeight="1">
      <c r="A126" s="78" t="s">
        <v>157</v>
      </c>
      <c r="B126" s="66"/>
      <c r="C126" s="72"/>
      <c r="D126" s="66"/>
      <c r="E126" s="66"/>
      <c r="F126" s="66"/>
      <c r="G126" s="66"/>
      <c r="H126" s="66"/>
      <c r="I126" s="66"/>
      <c r="J126" s="66"/>
      <c r="K126" s="73"/>
    </row>
    <row r="127" spans="1:11" ht="21.95" customHeight="1">
      <c r="A127" s="76" t="s">
        <v>155</v>
      </c>
      <c r="B127" s="66"/>
      <c r="C127" s="72"/>
      <c r="D127" s="66"/>
      <c r="E127" s="64"/>
      <c r="F127" s="66"/>
      <c r="G127" s="64"/>
      <c r="H127" s="66"/>
      <c r="I127" s="64"/>
      <c r="J127" s="66"/>
      <c r="K127" s="77"/>
    </row>
    <row r="128" spans="1:11" ht="21.95" customHeight="1">
      <c r="A128" s="76"/>
      <c r="B128" s="66"/>
      <c r="C128" s="72"/>
      <c r="D128" s="66"/>
      <c r="E128" s="65"/>
      <c r="F128" s="66"/>
      <c r="G128" s="65"/>
      <c r="H128" s="66"/>
      <c r="I128" s="65"/>
      <c r="J128" s="66"/>
      <c r="K128" s="80"/>
    </row>
    <row r="129" spans="1:11" ht="21.95" customHeight="1">
      <c r="A129" s="78" t="s">
        <v>161</v>
      </c>
      <c r="B129" s="66"/>
      <c r="C129" s="72"/>
      <c r="D129" s="66"/>
      <c r="E129" s="66"/>
      <c r="F129" s="66"/>
      <c r="G129" s="66"/>
      <c r="H129" s="66"/>
      <c r="I129" s="66"/>
      <c r="J129" s="66"/>
      <c r="K129" s="73"/>
    </row>
    <row r="130" spans="1:11" ht="21.95" customHeight="1">
      <c r="A130" s="78" t="s">
        <v>149</v>
      </c>
      <c r="B130" s="66"/>
      <c r="C130" s="72"/>
      <c r="D130" s="66"/>
      <c r="E130" s="64">
        <v>0</v>
      </c>
      <c r="F130" s="66"/>
      <c r="G130" s="64">
        <v>0</v>
      </c>
      <c r="H130" s="66"/>
      <c r="I130" s="64">
        <v>0</v>
      </c>
      <c r="J130" s="66"/>
      <c r="K130" s="77">
        <v>0</v>
      </c>
    </row>
    <row r="131" spans="1:11" ht="21.95" customHeight="1">
      <c r="A131" s="78"/>
      <c r="B131" s="66"/>
      <c r="C131" s="72"/>
      <c r="D131" s="66"/>
      <c r="E131" s="66"/>
      <c r="F131" s="66"/>
      <c r="G131" s="66"/>
      <c r="H131" s="66"/>
      <c r="I131" s="66"/>
      <c r="J131" s="66"/>
      <c r="K131" s="73"/>
    </row>
    <row r="132" spans="1:11" ht="21.95" customHeight="1">
      <c r="A132" s="79" t="s">
        <v>158</v>
      </c>
      <c r="B132" s="66"/>
      <c r="C132" s="72"/>
      <c r="D132" s="66"/>
      <c r="E132" s="64">
        <v>0</v>
      </c>
      <c r="F132" s="66"/>
      <c r="G132" s="64">
        <v>0</v>
      </c>
      <c r="H132" s="66"/>
      <c r="I132" s="64">
        <v>0</v>
      </c>
      <c r="J132" s="66"/>
      <c r="K132" s="77">
        <v>0</v>
      </c>
    </row>
    <row r="133" spans="1:11" ht="21.95" customHeight="1" thickBot="1">
      <c r="A133" s="81"/>
      <c r="B133" s="82"/>
      <c r="C133" s="83"/>
      <c r="D133" s="82"/>
      <c r="E133" s="82"/>
      <c r="F133" s="82"/>
      <c r="G133" s="82"/>
      <c r="H133" s="82"/>
      <c r="I133" s="82"/>
      <c r="J133" s="82"/>
      <c r="K133" s="84"/>
    </row>
  </sheetData>
  <pageMargins left="0.74803149606299213" right="0.31496062992125984" top="0.74803149606299213" bottom="0.31496062992125984" header="0.31496062992125984" footer="0.31496062992125984"/>
  <pageSetup paperSize="9" scale="70" fitToHeight="2" orientation="portrait" r:id="rId1"/>
  <headerFooter>
    <oddHeader>&amp;R&amp;"Arial,Bold"&amp;16For internal use only</oddHeader>
  </headerFooter>
  <rowBreaks count="1" manualBreakCount="1">
    <brk id="57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56E7E56058424EA04EDDABA300D21E" ma:contentTypeVersion="19" ma:contentTypeDescription="Create a new document." ma:contentTypeScope="" ma:versionID="11f86ea9c24a181e3fff8d2088b02e98">
  <xsd:schema xmlns:xsd="http://www.w3.org/2001/XMLSchema" xmlns:xs="http://www.w3.org/2001/XMLSchema" xmlns:p="http://schemas.microsoft.com/office/2006/metadata/properties" xmlns:ns2="2aa572f4-d6e9-4da1-9f46-b67b84a521e3" xmlns:ns3="50c908b1-f277-4340-90a9-4611d0b0f078" xmlns:ns4="566f2f32-291c-4030-a4e3-9657f7fab566" targetNamespace="http://schemas.microsoft.com/office/2006/metadata/properties" ma:root="true" ma:fieldsID="0f75c31973e257fb87ccc8c982d5721a" ns2:_="" ns3:_="" ns4:_="">
    <xsd:import namespace="2aa572f4-d6e9-4da1-9f46-b67b84a521e3"/>
    <xsd:import namespace="50c908b1-f277-4340-90a9-4611d0b0f078"/>
    <xsd:import namespace="566f2f32-291c-4030-a4e3-9657f7fab5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a572f4-d6e9-4da1-9f46-b67b84a52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5120702-c306-4988-87b2-247bf882efd7}" ma:internalName="TaxCatchAll" ma:showField="CatchAllData" ma:web="566f2f32-291c-4030-a4e3-9657f7fab5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f2f32-291c-4030-a4e3-9657f7fab566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08b1-f277-4340-90a9-4611d0b0f078" xsi:nil="true"/>
    <lcf76f155ced4ddcb4097134ff3c332f xmlns="2aa572f4-d6e9-4da1-9f46-b67b84a521e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2D9545-ADF2-44C2-8AAF-88F34040AA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a572f4-d6e9-4da1-9f46-b67b84a521e3"/>
    <ds:schemaRef ds:uri="50c908b1-f277-4340-90a9-4611d0b0f078"/>
    <ds:schemaRef ds:uri="566f2f32-291c-4030-a4e3-9657f7fab5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F16743-1B4D-46DB-8C89-52650D37F9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0BF38A-77C8-4D6B-9C05-131A3EC03EB8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2aa572f4-d6e9-4da1-9f46-b67b84a521e3"/>
    <ds:schemaRef ds:uri="5c4b94b2-62c0-4af4-8495-e451e050fe23"/>
    <ds:schemaRef ds:uri="3ca9d13c-f1c0-46d4-9d39-52198c346e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</vt:lpstr>
      <vt:lpstr>Consolidated</vt:lpstr>
      <vt:lpstr>PL </vt:lpstr>
      <vt:lpstr>Conso</vt:lpstr>
      <vt:lpstr>Company</vt:lpstr>
      <vt:lpstr>Cashflow</vt:lpstr>
      <vt:lpstr>Consolidated_case No Retro adj</vt:lpstr>
      <vt:lpstr>(CI (1 statement)</vt:lpstr>
      <vt:lpstr>'(CI (1 statement)'!Print_Area</vt:lpstr>
      <vt:lpstr>BS!Print_Area</vt:lpstr>
      <vt:lpstr>Cashflow!Print_Area</vt:lpstr>
      <vt:lpstr>Company!Print_Area</vt:lpstr>
      <vt:lpstr>Conso!Print_Area</vt:lpstr>
      <vt:lpstr>Consolidated!Print_Area</vt:lpstr>
      <vt:lpstr>'Consolidated_case No Retro adj'!Print_Area</vt:lpstr>
      <vt:lpstr>'PL 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 &amp; Young</dc:creator>
  <cp:lastModifiedBy>Atcha Prompayat</cp:lastModifiedBy>
  <cp:lastPrinted>2025-05-07T08:02:14Z</cp:lastPrinted>
  <dcterms:created xsi:type="dcterms:W3CDTF">2011-03-15T03:50:46Z</dcterms:created>
  <dcterms:modified xsi:type="dcterms:W3CDTF">2025-05-13T01:52:38Z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0x010100E056E7E56058424EA04EDDABA300D21E</vt:lpwstr>
  </property>
  <property fmtid="{D5CDD505-2E9C-101B-9397-08002B2CF9AE}" pid="3" name="MediaServiceImageTags">
    <vt:lpwstr/>
  </property>
</Properties>
</file>