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Jenkongklai Co., Ltd\Jenkongklai_Dec2025 (YE)\"/>
    </mc:Choice>
  </mc:AlternateContent>
  <xr:revisionPtr revIDLastSave="0" documentId="13_ncr:1_{7E16FAD7-1EB4-4F03-A966-6AB0A6EE977B}" xr6:coauthVersionLast="47" xr6:coauthVersionMax="47" xr10:uidLastSave="{00000000-0000-0000-0000-000000000000}"/>
  <bookViews>
    <workbookView xWindow="-120" yWindow="-120" windowWidth="21840" windowHeight="13020" tabRatio="751" activeTab="3" xr2:uid="{00000000-000D-0000-FFFF-FFFF00000000}"/>
  </bookViews>
  <sheets>
    <sheet name="Thai 5-6" sheetId="2" r:id="rId1"/>
    <sheet name="Thai 7" sheetId="5" r:id="rId2"/>
    <sheet name="Thai 8" sheetId="6" r:id="rId3"/>
    <sheet name="Thai 9-10" sheetId="8" r:id="rId4"/>
  </sheets>
  <definedNames>
    <definedName name="_xlnm.Print_Area" localSheetId="3">'Thai 9-10'!$A$1:$K$107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9" i="2" l="1"/>
  <c r="K71" i="2"/>
  <c r="K59" i="2"/>
  <c r="K32" i="2"/>
  <c r="K19" i="2"/>
  <c r="J36" i="5"/>
  <c r="J38" i="5" s="1"/>
  <c r="J21" i="5"/>
  <c r="J16" i="5"/>
  <c r="J23" i="5" s="1"/>
  <c r="J26" i="5" s="1"/>
  <c r="J29" i="5" s="1"/>
  <c r="J11" i="5"/>
  <c r="K97" i="8"/>
  <c r="K71" i="8"/>
  <c r="K53" i="8"/>
  <c r="M18" i="6"/>
  <c r="M20" i="6" s="1"/>
  <c r="K18" i="6"/>
  <c r="K20" i="6" s="1"/>
  <c r="I18" i="6"/>
  <c r="G18" i="6"/>
  <c r="G20" i="6" s="1"/>
  <c r="E18" i="6"/>
  <c r="E20" i="6" s="1"/>
  <c r="O16" i="6"/>
  <c r="O15" i="6"/>
  <c r="O14" i="6"/>
  <c r="O12" i="6"/>
  <c r="K73" i="2" l="1"/>
  <c r="K91" i="2" s="1"/>
  <c r="O18" i="6"/>
  <c r="I20" i="6"/>
  <c r="K34" i="2"/>
  <c r="I71" i="8"/>
  <c r="I71" i="2" l="1"/>
  <c r="M25" i="6" l="1"/>
  <c r="I25" i="6"/>
  <c r="G25" i="6"/>
  <c r="E25" i="6"/>
  <c r="I32" i="2"/>
  <c r="K23" i="8" l="1"/>
  <c r="K34" i="8" s="1"/>
  <c r="K39" i="8" s="1"/>
  <c r="K73" i="8" s="1"/>
  <c r="K76" i="8" s="1"/>
  <c r="O22" i="6"/>
  <c r="I89" i="2" l="1"/>
  <c r="I53" i="8" l="1"/>
  <c r="O20" i="6" l="1"/>
  <c r="I97" i="8" l="1"/>
  <c r="H11" i="5" l="1"/>
  <c r="A3" i="8" l="1"/>
  <c r="A58" i="8" s="1"/>
  <c r="H36" i="5" l="1"/>
  <c r="H21" i="5" l="1"/>
  <c r="I59" i="2" l="1"/>
  <c r="I19" i="2" l="1"/>
  <c r="A44" i="2" l="1"/>
  <c r="A30" i="6" l="1"/>
  <c r="A55" i="8" s="1"/>
  <c r="A107" i="8" l="1"/>
  <c r="H16" i="5"/>
  <c r="I34" i="2"/>
  <c r="A45" i="2"/>
  <c r="A93" i="2"/>
  <c r="A45" i="5" s="1"/>
  <c r="H23" i="5" l="1"/>
  <c r="H26" i="5" s="1"/>
  <c r="H29" i="5" s="1"/>
  <c r="I73" i="2"/>
  <c r="I91" i="2" s="1"/>
  <c r="I23" i="8" l="1"/>
  <c r="I34" i="8" s="1"/>
  <c r="I39" i="8" s="1"/>
  <c r="I73" i="8" s="1"/>
  <c r="I76" i="8" s="1"/>
  <c r="H38" i="5"/>
  <c r="K25" i="6"/>
  <c r="O23" i="6" l="1"/>
  <c r="O25" i="6"/>
</calcChain>
</file>

<file path=xl/sharedStrings.xml><?xml version="1.0" encoding="utf-8"?>
<sst xmlns="http://schemas.openxmlformats.org/spreadsheetml/2006/main" count="223" uniqueCount="171">
  <si>
    <t>บริษัท เจนก้องไกล จำกัด (มหาชน)</t>
  </si>
  <si>
    <t xml:space="preserve">งบฐานะการเงิน 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</si>
  <si>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</si>
  <si>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</si>
  <si>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</si>
  <si>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</si>
  <si>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</si>
  <si>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</si>
  <si>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</si>
  <si>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</si>
  <si>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</si>
  <si>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เงินฝากสถาบันการเงินที่ใช้เป็นหลักประกัน</t>
  </si>
  <si>
    <t>เงินจ่ายล่วงหน้าเพื่อซื้อสินทรัพย์</t>
  </si>
  <si>
    <t>เงินประกันผลงาน</t>
  </si>
  <si>
    <t>เงินค้ำประกัน</t>
  </si>
  <si>
    <t>รวมสินทรัพย์ไม่หมุนเวียน</t>
  </si>
  <si>
    <t>รวมสินทรัพย์</t>
  </si>
  <si>
    <t>กรรมการ   …………………………………………….   กรรมการ   ……………………………………………….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</si>
  <si>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</si>
  <si>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</si>
  <si>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</si>
  <si>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</si>
  <si>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</si>
  <si>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</si>
  <si>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</si>
  <si>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รายได้รอการรับรู้ระยะยาว</t>
  </si>
  <si>
    <t>ภาระผูกพันผลประโยชน์พนักงาน</t>
  </si>
  <si>
    <t>ประมาณการหนี้สินค่ารื้อถอนสินทรัพย์ถาวร</t>
  </si>
  <si>
    <t>เงินประกันผลงานระยะยาว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</si>
  <si>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</si>
  <si>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</si>
  <si>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</si>
  <si>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</si>
  <si>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</si>
  <si>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จำนวน 400,000,000 หุ้น มูลค่าที่ตราไว้หุ้นละ 0.50 บาท</t>
  </si>
  <si>
    <t>ทุนที่ออกและชำระแล้ว</t>
  </si>
  <si>
    <t>หุ้นสามัญ จำนวน 400,000,000 หุ้น จ่ายชำระแล้วหุ้นละ 0.50 บาท</t>
  </si>
  <si>
    <t>จัดสรรแล้ว - ทุนสำรองตามกฎหมาย</t>
  </si>
  <si>
    <t>ยังไม่ได้จัดสรร</t>
  </si>
  <si>
    <t>กำไรจากการวัดมูลค่าใหม่ของภาระผูกพันผลประโยชน์พนักงาน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</si>
  <si>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</si>
  <si>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</si>
  <si>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</si>
  <si>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รายได้จากการให้บริการ</t>
  </si>
  <si>
    <t>ต้นทุนจากการให้บริการ</t>
  </si>
  <si>
    <t>รายได้อื่น</t>
  </si>
  <si>
    <t>รายได้ดอกเบี้ยรับ</t>
  </si>
  <si>
    <t>ค่าใช้จ่ายในการบริหาร</t>
  </si>
  <si>
    <t>รวมค่าใช้จ่าย</t>
  </si>
  <si>
    <t>ต้นทุนทางการเงิน</t>
  </si>
  <si>
    <t>กำไรขาดทุนเบ็ดเสร็จอื่น</t>
  </si>
  <si>
    <t>รายการที่จะไม่จัดประเภทรายการใหม่ไปยังกำไรหรือขาดทุนในภายหลัง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</si>
  <si>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</si>
  <si>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</si>
  <si>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งบการเปลี่ยนแปลงส่วนของเจ้าของ</t>
  </si>
  <si>
    <t>กำไรสะสม</t>
  </si>
  <si>
    <t>ส่วนเกิน</t>
  </si>
  <si>
    <t>จัดสรรแล้ว</t>
  </si>
  <si>
    <t>ที่ออกและชำระ</t>
  </si>
  <si>
    <t>มูลค่าหุ้นสามัญ</t>
  </si>
  <si>
    <t>- ทุนสำรอง</t>
  </si>
  <si>
    <t>ภาระผูกพันผลประโยชน์</t>
  </si>
  <si>
    <t>รวม</t>
  </si>
  <si>
    <t>เต็มมูลค่าแล้ว</t>
  </si>
  <si>
    <t>(สุทธิ)</t>
  </si>
  <si>
    <t>ตามกฎหมาย</t>
  </si>
  <si>
    <t>พนักงาน (สุทธิ)</t>
  </si>
  <si>
    <t>การเปลี่ยนแปลงในรายการกับผู้เป็นเจ้าของสำหรับปี</t>
  </si>
  <si>
    <t>ทุนสำรองตามกฏหมาย</t>
  </si>
  <si>
    <t>เงินปันผลจ่าย</t>
  </si>
  <si>
    <t>ยอดคงเหลือ ณ วันที่ 1 มกราคม พ.ศ. 2567</t>
  </si>
  <si>
    <t>ยอดคงเหลือ ณ วันที่ 31 ธันวาคม พ.ศ. 2567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</si>
  <si>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</si>
  <si>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</si>
  <si>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</si>
  <si>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</t>
  </si>
  <si>
    <t>15, 16, 29</t>
  </si>
  <si>
    <t>ค่าตัดจำหน่าย</t>
  </si>
  <si>
    <t>17, 29</t>
  </si>
  <si>
    <t>กลับรายการประมาณการหนี้สินค่ารื้อถอนสินทรัพย์ถาวรที่ไม่เกิดขึ้น</t>
  </si>
  <si>
    <t xml:space="preserve">   ค่าใช้จ่ายผลประโยชน์ของพนักงาน</t>
  </si>
  <si>
    <t>การเปลี่ยนแปลงในเงินทุนหมุนเวียน</t>
  </si>
  <si>
    <t>ลูกหนี้ตามสัญญาเช่าการเงิน</t>
  </si>
  <si>
    <t>ดอกเบี้ยรับ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</si>
  <si>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</si>
  <si>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</si>
  <si>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</si>
  <si>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เงินลงทุนระยะสั้นเพิ่มขึ้น</t>
  </si>
  <si>
    <t>เงินสดจ่ายเงินฝากสถาบันการเงินที่ใช้เป็นหลักประกัน</t>
  </si>
  <si>
    <t>เงินสดจ่ายสำหรับสินทรัพย์สิทธิการใช้</t>
  </si>
  <si>
    <t>เงินสดจ่ายเพื่อซื้อสินทรัพย์ไม่มีตัวตน</t>
  </si>
  <si>
    <t>เงินสดรับคืนเงินค้ำประกัน</t>
  </si>
  <si>
    <t>เงินสดจ่ายเงินค้ำประกัน</t>
  </si>
  <si>
    <t>เงินสดจ่ายค่ารื้อถอนสินทรัพย์ถาวร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</si>
  <si>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</si>
  <si>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</si>
  <si>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เงินสดจ่ายชำระเงินกู้ยืมระยะยาวจากสถาบันการเงิน</t>
  </si>
  <si>
    <t>เงินสดจ่ายชำระหนี้สินภายใต้สัญญาเช่า</t>
  </si>
  <si>
    <t>ดอกเบี้ยจ่ายหนี้สินตามสัญญาเช่า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</si>
  <si>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</si>
  <si>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</si>
  <si>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ข้อมูลเพิ่มเติมสำหรับงบกระแสเงินสด</t>
  </si>
  <si>
    <t>ข้อมูลเพิ่มเติมสำหรับงบกระแสเงินสดสำหรับปีสิ้นสุดวันที่ 31 ธันวาคม มีดังนี้</t>
  </si>
  <si>
    <t>เจ้าหนี้สินทรัพย์ถาวร ณ วันที่ 31 ธันวาคม</t>
  </si>
  <si>
    <t>เจ้าหนี้สินทรัพย์ไม่มีตัวตน ณ วันที่ 31 ธันวาคม</t>
  </si>
  <si>
    <t>การเปลี่ยนแปลงหนี้สินที่เกิดจากกิจกรรมการจัดหาเงิน</t>
  </si>
  <si>
    <t>หนี้สินตามสัญญาเช่า (สุทธิ)</t>
  </si>
  <si>
    <t>- ณ วันที่ 1 มกราคม</t>
  </si>
  <si>
    <t>- เพิ่มขึ้นระหว่างปี</t>
  </si>
  <si>
    <t>- ยกเลิกระหว่างปี</t>
  </si>
  <si>
    <t>- เปลี่ยนแปลงสัญญาเช่าระหว่างปี</t>
  </si>
  <si>
    <t>- ดอกเบี้ยจ่ายหนี้สินภายใต้สัญญาเช่า</t>
  </si>
  <si>
    <t>- กระแสเงินสดจ่าย</t>
  </si>
  <si>
    <t>- ณ วันที่ 31 ธันวาคม</t>
  </si>
  <si>
    <t>ลูกหนี้การค้าและลูกหนี้หมุนเวียนอื่น (สุทธิ)</t>
  </si>
  <si>
    <t>ลูกหนี้ตามสัญญาเช่าการเงินส่วนที่ถึงกำหนดได้รับชำระภายในหนึ่งปี (สุทธิ)</t>
  </si>
  <si>
    <t>ลูกหนี้ตามสัญญาเช่าการเงิน (สุทธิ)</t>
  </si>
  <si>
    <t>ส่วนของเงินกู้ยืมระยะยาวจากสถาบันการเงินที่ถึงกำหนดชำระภายในหนึ่งปี (สุทธิ)</t>
  </si>
  <si>
    <t>หนี้สินตามสัญญาเช่าส่วนที่ถึงกำหนดชำระภายในหนึ่งปี (สุทธิ)</t>
  </si>
  <si>
    <t>เงินกู้ยืมระยะยาวจากสถาบันการเงิน (สุทธิ)</t>
  </si>
  <si>
    <t>หนี้สินภาษีเงินได้รอการตัดบัญชี (สุทธิ)</t>
  </si>
  <si>
    <t>สินทรัพย์สิทธิการใช้ (สุทธิ)</t>
  </si>
  <si>
    <t>สินทรัพย์ไม่มีตัวตน (สุทธิ)</t>
  </si>
  <si>
    <t>ส่วนเกินมูลค่าหุ้นสามัญ (สุทธิ)</t>
  </si>
  <si>
    <t>กำไรขั้นต้น</t>
  </si>
  <si>
    <t>กำไรจากสัญญาให้เช่าช่วง</t>
  </si>
  <si>
    <t>กำไรก่อนค่าใช้จ่าย</t>
  </si>
  <si>
    <t>ขาดทุนจากการจำหน่ายสินทรัพย์ถาวร</t>
  </si>
  <si>
    <t>กำไรก่อนต้นทุนทางการเงินและภาษีเงินได้</t>
  </si>
  <si>
    <t>กำไรก่อนภาษีเงินได้</t>
  </si>
  <si>
    <t>ค่าใช้จ่ายภาษีเงินได้</t>
  </si>
  <si>
    <t>กำไรสำหรับปี</t>
  </si>
  <si>
    <t>กำไรต่อหุ้นขั้นพื้นฐาน (บาท)</t>
  </si>
  <si>
    <t>กำไรต่อหุ้น</t>
  </si>
  <si>
    <t>กำไร(ขาดทุน)เบ็ดเสร็จรวมสำหรับปี</t>
  </si>
  <si>
    <t>ขาดทุนจากการตัดจำหน่ายอุปกรณ์และสินทรัพย์ไม่มีตัวตน</t>
  </si>
  <si>
    <t>เงินสดได้มาจากการดำเนินงานก่อนดอกเบี้ยรับ ดอกเบี้ยจ่ายและภาษีเงินได้จ่าย</t>
  </si>
  <si>
    <t>จ่ายผลประโยชน์ของพนักงาน</t>
  </si>
  <si>
    <t>เงินสดสุทธิได้มาจากกิจกรรมดำเนินงาน</t>
  </si>
  <si>
    <t>เงินสดรับจากเงินกู้ยืมระยะยาวจากสถาบันการเงิน</t>
  </si>
  <si>
    <t>เงินสดจ่ายชำระค่าใช้จ่ายทางตรงในการกู้ยืม</t>
  </si>
  <si>
    <t>ค่าใช้จ่ายค้างจ่ายสินทรัพย์</t>
  </si>
  <si>
    <t>ค่าใช้จ่ายค้างจ่ายค่าธรรมเนียมสัญญาเช่า</t>
  </si>
  <si>
    <t>ต้นทุนทางการเงิน (สุทธิ)</t>
  </si>
  <si>
    <t>ลูกหนี้การค้าและลูกหนี้หมุนเวียนอื่น</t>
  </si>
  <si>
    <t>อาคารและอุปกรณ์  (สุทธิ)</t>
  </si>
  <si>
    <t>ณ วันที่ 31 ธันวาคม พ.ศ. 2568</t>
  </si>
  <si>
    <t>พ.ศ. 2568</t>
  </si>
  <si>
    <t>สำหรับปีสิ้นสุดวันที่ 31 ธันวาคม พ.ศ. 2568</t>
  </si>
  <si>
    <t>ยอดคงเหลือ ณ วันที่ 1 มกราคม พ.ศ. 2568</t>
  </si>
  <si>
    <t>ยอดคงเหลือ ณ วันที่ 31 ธันวาคม พ.ศ. 2568</t>
  </si>
  <si>
    <t>เงินประกันผลงาน - หมุนเวียน</t>
  </si>
  <si>
    <t>เงินประกันผลงาน - ไม่หมุนเวียน</t>
  </si>
  <si>
    <t>กลับรายการการด้อยค่าสินทรัพย์สิทธิการใช้</t>
  </si>
  <si>
    <t>โอนสินทรัพย์สิทธิการใช้ไปเป็นลูกหนี้ตามสัญญาเช่าการเงิน</t>
  </si>
  <si>
    <t>เงินสดจ่ายเพื่อซื้ออาคารและอุปกรณ์</t>
  </si>
  <si>
    <t>เงินสดรับจากการขายอาคารและอุปกรณ์</t>
  </si>
  <si>
    <t>เงินสดและรายการเทียบเท่าเงินสดลดลงสุทธิ</t>
  </si>
  <si>
    <t>เงินสดสุทธิได้มาจาก(ใช้ไปใน)กิจกรรมจัดหาเงิน</t>
  </si>
  <si>
    <t>หมายเหตุประกอบงบการเงินในหน้า 11 ถึง 55 เป็นส่วนหนึ่งของงบการเงินนี้</t>
  </si>
  <si>
    <t>รายได้ค้างรับค่าติดตั้งระบบ</t>
  </si>
  <si>
    <t>กำไรจากการยกเลิกสัญญาเช่า</t>
  </si>
  <si>
    <t>ผลขาดทุนด้านเครดิตที่คาดว่าจะเกิดขึ้น</t>
  </si>
  <si>
    <t>(กำไร) ขาดทุนจากการจำหน่ายอุปกรณ์</t>
  </si>
  <si>
    <t>เงินสดรับคืนเงินฝากสถาบันการเงินที่ใช้เป็นหลักประกัน</t>
  </si>
  <si>
    <t>16, 29</t>
  </si>
  <si>
    <t>กำไรเบ็ดเสร็จรวมสำหรับปี</t>
  </si>
  <si>
    <t>- การวัดมูลค่าใหม่ของโครงการผลประโยชน์พนักงาน</t>
  </si>
  <si>
    <t>- ภาษีเงินได้ของการวัดมูลค่าใหม่ของโครงการผลประโยชน์พนักงาน</t>
  </si>
  <si>
    <t>กำไร(ขาดทุน)จาก</t>
  </si>
  <si>
    <t>การวัดมูลค่าใหม่ของ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</si>
</sst>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-* #,##0.00\ _€_-;\-* #,##0.00\ _€_-;_-* &quot;-&quot;??\ _€_-;_-@_-"/>
    <numFmt numFmtId="168" formatCode="_-* #,##0.00\ &quot;€&quot;_-;\-* #,##0.00\ &quot;€&quot;_-;_-* &quot;-&quot;??\ &quot;€&quot;_-;_-@_-"/>
    <numFmt numFmtId="169" formatCode="_(* #,##0_);_(* \(#,##0\);_(* &quot;-&quot;???\ _);_(@_)"/>
    <numFmt numFmtId="170" formatCode="_(* #,##0.00_);_(* \(#,##0.00\);_(* &quot;-&quot;???\ _);_(@_)"/>
    <numFmt numFmtId="171" formatCode="_-* #,##0.000_-;\-* #,##0.000_-;_-* &quot;-&quot;??_-;_-@_-"/>
    <numFmt numFmtId="172" formatCode="0.0000"/>
    <numFmt numFmtId="173" formatCode="\t&quot;฿&quot;#,##0_);\(\t&quot;฿&quot;#,##0\)"/>
    <numFmt numFmtId="174" formatCode="#,##0.00;&quot;-&quot;#,##0.00"/>
    <numFmt numFmtId="175" formatCode="#,##0.00&quot; &quot;;[Red]&quot;-&quot;#,##0.00&quot; &quot;"/>
    <numFmt numFmtId="176" formatCode="&quot; &quot;#,##0.00&quot; &quot;;&quot;-&quot;#,##0.00&quot; &quot;;&quot; -&quot;00&quot; &quot;;&quot; &quot;@&quot; &quot;"/>
    <numFmt numFmtId="177" formatCode="[$-C09]mmm/yy;@"/>
    <numFmt numFmtId="178" formatCode="[$-C09]dd\-mmm\-yy;@"/>
    <numFmt numFmtId="179" formatCode="_ * #,##0.00_ ;_ * \-#,##0.00_ ;_ * &quot;-&quot;??_ ;_ @_ "/>
  </numFmts>
  <fonts count="50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2"/>
      <name val="Times New Roman"/>
      <family val="1"/>
    </font>
    <font>
      <sz val="14"/>
      <name val="Cordia New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0"/>
      <color rgb="FF0000FF"/>
      <name val="Georgia"/>
      <family val="1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0"/>
      <color theme="1"/>
      <name val="Arial Unicode MS"/>
      <family val="2"/>
    </font>
    <font>
      <sz val="14"/>
      <name val="Cordia New"/>
      <family val="2"/>
    </font>
    <font>
      <sz val="13"/>
      <name val="Browallia New"/>
      <family val="2"/>
    </font>
    <font>
      <b/>
      <sz val="13"/>
      <name val="Browallia New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ordia New"/>
      <family val="2"/>
    </font>
    <font>
      <sz val="10"/>
      <color indexed="8"/>
      <name val="Arial"/>
      <family val="2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8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rgb="FF000000"/>
      <name val="Tahoma"/>
      <family val="2"/>
    </font>
    <font>
      <sz val="11"/>
      <color theme="1"/>
      <name val="Tahoma"/>
      <family val="2"/>
      <charset val="134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  <charset val="134"/>
    </font>
    <font>
      <sz val="10"/>
      <color rgb="FF0000FF"/>
      <name val="Arial"/>
      <family val="2"/>
    </font>
    <font>
      <sz val="10"/>
      <color rgb="FF0000FF"/>
      <name val="Arial Unicode MS"/>
      <family val="2"/>
    </font>
    <font>
      <u/>
      <sz val="10"/>
      <color theme="10"/>
      <name val="Arial Unicode MS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0"/>
      <name val="Microsoft Sans Serif"/>
      <family val="2"/>
    </font>
    <font>
      <u/>
      <sz val="11"/>
      <color theme="10"/>
      <name val="Calibri"/>
      <family val="2"/>
      <charset val="22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59">
    <xf numFmtId="0" fontId="0" fillId="0" borderId="0"/>
    <xf numFmtId="165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>
      <alignment wrapText="1"/>
      <protection locked="0"/>
    </xf>
    <xf numFmtId="0" fontId="12" fillId="0" borderId="1" applyNumberFormat="0" applyFill="0" applyAlignment="0">
      <alignment wrapText="1"/>
      <protection locked="0"/>
    </xf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3" fillId="0" borderId="0"/>
    <xf numFmtId="0" fontId="5" fillId="0" borderId="0"/>
    <xf numFmtId="0" fontId="13" fillId="0" borderId="0"/>
    <xf numFmtId="0" fontId="3" fillId="0" borderId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4" fillId="0" borderId="0"/>
    <xf numFmtId="165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5" borderId="7" applyNumberFormat="0" applyAlignment="0" applyProtection="0"/>
    <xf numFmtId="0" fontId="24" fillId="6" borderId="8" applyNumberFormat="0" applyAlignment="0" applyProtection="0"/>
    <xf numFmtId="0" fontId="25" fillId="6" borderId="7" applyNumberFormat="0" applyAlignment="0" applyProtection="0"/>
    <xf numFmtId="0" fontId="26" fillId="0" borderId="9" applyNumberFormat="0" applyFill="0" applyAlignment="0" applyProtection="0"/>
    <xf numFmtId="0" fontId="27" fillId="7" borderId="10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32" fillId="0" borderId="0"/>
    <xf numFmtId="43" fontId="1" fillId="0" borderId="0" applyFont="0" applyFill="0" applyBorder="0" applyAlignment="0" applyProtection="0"/>
    <xf numFmtId="0" fontId="1" fillId="0" borderId="0"/>
    <xf numFmtId="0" fontId="1" fillId="8" borderId="11" applyNumberFormat="0" applyFont="0" applyAlignment="0" applyProtection="0"/>
    <xf numFmtId="43" fontId="1" fillId="0" borderId="0" applyFont="0" applyFill="0" applyBorder="0" applyAlignment="0" applyProtection="0"/>
    <xf numFmtId="0" fontId="33" fillId="0" borderId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20" borderId="0" applyNumberFormat="0" applyBorder="0" applyAlignment="0" applyProtection="0"/>
    <xf numFmtId="0" fontId="31" fillId="24" borderId="0" applyNumberFormat="0" applyBorder="0" applyAlignment="0" applyProtection="0"/>
    <xf numFmtId="0" fontId="31" fillId="28" borderId="0" applyNumberFormat="0" applyBorder="0" applyAlignment="0" applyProtection="0"/>
    <xf numFmtId="0" fontId="31" fillId="32" borderId="0" applyNumberFormat="0" applyBorder="0" applyAlignment="0" applyProtection="0"/>
    <xf numFmtId="43" fontId="33" fillId="0" borderId="0" applyFont="0" applyFill="0" applyBorder="0" applyAlignment="0" applyProtection="0"/>
    <xf numFmtId="0" fontId="34" fillId="4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175" fontId="39" fillId="0" borderId="0" applyFont="0" applyFill="0" applyBorder="0" applyAlignment="0" applyProtection="0"/>
    <xf numFmtId="171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5" fillId="0" borderId="0" applyFont="0" applyFill="0" applyBorder="0" applyAlignment="0" applyProtection="0"/>
    <xf numFmtId="176" fontId="39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35" fillId="0" borderId="0" applyFont="0" applyFill="0" applyBorder="0" applyAlignment="0" applyProtection="0"/>
    <xf numFmtId="0" fontId="35" fillId="0" borderId="0"/>
    <xf numFmtId="0" fontId="6" fillId="0" borderId="0"/>
    <xf numFmtId="0" fontId="35" fillId="0" borderId="0"/>
    <xf numFmtId="0" fontId="35" fillId="0" borderId="0"/>
    <xf numFmtId="0" fontId="40" fillId="0" borderId="0"/>
    <xf numFmtId="0" fontId="7" fillId="0" borderId="0"/>
    <xf numFmtId="0" fontId="35" fillId="0" borderId="0"/>
    <xf numFmtId="0" fontId="35" fillId="0" borderId="0"/>
    <xf numFmtId="0" fontId="39" fillId="0" borderId="0"/>
    <xf numFmtId="0" fontId="13" fillId="0" borderId="0"/>
    <xf numFmtId="0" fontId="1" fillId="0" borderId="0"/>
    <xf numFmtId="0" fontId="1" fillId="0" borderId="0"/>
    <xf numFmtId="9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6" fillId="0" borderId="0"/>
    <xf numFmtId="9" fontId="1" fillId="0" borderId="0" applyFont="0" applyFill="0" applyBorder="0" applyAlignment="0" applyProtection="0"/>
    <xf numFmtId="0" fontId="35" fillId="0" borderId="0"/>
    <xf numFmtId="43" fontId="41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43" fontId="38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6" fillId="0" borderId="0"/>
    <xf numFmtId="41" fontId="1" fillId="0" borderId="0" applyFont="0" applyFill="0" applyBorder="0" applyAlignment="0" applyProtection="0"/>
    <xf numFmtId="0" fontId="37" fillId="0" borderId="0"/>
    <xf numFmtId="0" fontId="35" fillId="0" borderId="0"/>
    <xf numFmtId="43" fontId="35" fillId="0" borderId="0" applyFont="0" applyFill="0" applyBorder="0" applyAlignment="0" applyProtection="0"/>
    <xf numFmtId="179" fontId="42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9" fillId="0" borderId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  <xf numFmtId="0" fontId="12" fillId="0" borderId="1" applyNumberFormat="0" applyFill="0" applyAlignment="0">
      <protection locked="0"/>
    </xf>
    <xf numFmtId="43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43" fillId="0" borderId="0"/>
    <xf numFmtId="0" fontId="13" fillId="0" borderId="0"/>
    <xf numFmtId="0" fontId="6" fillId="0" borderId="0"/>
    <xf numFmtId="0" fontId="7" fillId="0" borderId="0"/>
    <xf numFmtId="0" fontId="1" fillId="0" borderId="0"/>
    <xf numFmtId="0" fontId="13" fillId="0" borderId="0"/>
    <xf numFmtId="0" fontId="7" fillId="0" borderId="0"/>
    <xf numFmtId="0" fontId="44" fillId="0" borderId="0"/>
    <xf numFmtId="43" fontId="7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6" fillId="0" borderId="0"/>
    <xf numFmtId="0" fontId="38" fillId="0" borderId="0"/>
    <xf numFmtId="43" fontId="35" fillId="0" borderId="0" applyFont="0" applyFill="0" applyBorder="0" applyAlignment="0" applyProtection="0"/>
    <xf numFmtId="0" fontId="13" fillId="0" borderId="0"/>
    <xf numFmtId="43" fontId="9" fillId="0" borderId="0" applyFont="0" applyFill="0" applyBorder="0" applyAlignment="0" applyProtection="0"/>
    <xf numFmtId="0" fontId="35" fillId="0" borderId="0"/>
    <xf numFmtId="0" fontId="13" fillId="0" borderId="0"/>
    <xf numFmtId="43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12" fillId="0" borderId="1" applyNumberFormat="0" applyFill="0" applyAlignment="0">
      <protection locked="0"/>
    </xf>
    <xf numFmtId="0" fontId="46" fillId="0" borderId="0" applyNumberFormat="0" applyFill="0" applyBorder="0" applyAlignment="0" applyProtection="0"/>
    <xf numFmtId="0" fontId="12" fillId="0" borderId="1" applyNumberFormat="0" applyFill="0" applyAlignment="0">
      <alignment wrapText="1"/>
      <protection locked="0"/>
    </xf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" fillId="0" borderId="0"/>
    <xf numFmtId="43" fontId="35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/>
    <xf numFmtId="0" fontId="35" fillId="0" borderId="0"/>
    <xf numFmtId="43" fontId="38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43" fontId="35" fillId="0" borderId="0" applyFont="0" applyFill="0" applyBorder="0" applyAlignment="0" applyProtection="0"/>
    <xf numFmtId="177" fontId="6" fillId="0" borderId="0"/>
    <xf numFmtId="177" fontId="47" fillId="0" borderId="0" applyNumberFormat="0" applyFill="0" applyBorder="0" applyAlignment="0" applyProtection="0">
      <alignment vertical="top"/>
      <protection locked="0"/>
    </xf>
    <xf numFmtId="43" fontId="33" fillId="0" borderId="0" applyFont="0" applyFill="0" applyBorder="0" applyAlignment="0" applyProtection="0"/>
    <xf numFmtId="0" fontId="48" fillId="0" borderId="0"/>
    <xf numFmtId="0" fontId="35" fillId="0" borderId="0"/>
    <xf numFmtId="43" fontId="35" fillId="0" borderId="0" applyFont="0" applyFill="0" applyBorder="0" applyAlignment="0" applyProtection="0"/>
    <xf numFmtId="41" fontId="41" fillId="0" borderId="0" applyFon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33" fillId="0" borderId="0"/>
    <xf numFmtId="43" fontId="33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169" fontId="15" fillId="0" borderId="0" xfId="1" applyNumberFormat="1" applyFont="1" applyFill="1" applyBorder="1" applyAlignment="1">
      <alignment vertical="top"/>
    </xf>
    <xf numFmtId="169" fontId="15" fillId="0" borderId="2" xfId="1" applyNumberFormat="1" applyFont="1" applyFill="1" applyBorder="1" applyAlignment="1">
      <alignment vertical="top"/>
    </xf>
    <xf numFmtId="169" fontId="16" fillId="0" borderId="2" xfId="1" applyNumberFormat="1" applyFont="1" applyFill="1" applyBorder="1" applyAlignment="1">
      <alignment horizontal="right" vertical="center"/>
    </xf>
    <xf numFmtId="169" fontId="16" fillId="0" borderId="0" xfId="1" applyNumberFormat="1" applyFont="1" applyFill="1" applyAlignment="1">
      <alignment horizontal="right" vertical="center"/>
    </xf>
    <xf numFmtId="169" fontId="15" fillId="0" borderId="0" xfId="1" applyNumberFormat="1" applyFont="1" applyFill="1" applyBorder="1" applyAlignment="1">
      <alignment vertical="center"/>
    </xf>
    <xf numFmtId="169" fontId="15" fillId="0" borderId="2" xfId="1" applyNumberFormat="1" applyFont="1" applyFill="1" applyBorder="1" applyAlignment="1">
      <alignment vertical="center"/>
    </xf>
    <xf numFmtId="169" fontId="15" fillId="0" borderId="0" xfId="1" applyNumberFormat="1" applyFont="1" applyFill="1" applyAlignment="1">
      <alignment vertical="center"/>
    </xf>
    <xf numFmtId="169" fontId="15" fillId="0" borderId="0" xfId="31" applyNumberFormat="1" applyFont="1" applyFill="1" applyAlignment="1">
      <alignment horizontal="right" vertical="center" wrapText="1"/>
    </xf>
    <xf numFmtId="169" fontId="15" fillId="0" borderId="0" xfId="31" applyNumberFormat="1" applyFont="1" applyFill="1" applyBorder="1" applyAlignment="1">
      <alignment vertical="center" wrapText="1"/>
    </xf>
    <xf numFmtId="169" fontId="15" fillId="0" borderId="3" xfId="1" applyNumberFormat="1" applyFont="1" applyFill="1" applyBorder="1" applyAlignment="1">
      <alignment vertical="center"/>
    </xf>
    <xf numFmtId="169" fontId="15" fillId="0" borderId="0" xfId="31" applyNumberFormat="1" applyFont="1" applyFill="1" applyBorder="1" applyAlignment="1">
      <alignment vertical="center"/>
    </xf>
    <xf numFmtId="169" fontId="16" fillId="0" borderId="0" xfId="1" applyNumberFormat="1" applyFont="1" applyFill="1" applyBorder="1" applyAlignment="1">
      <alignment horizontal="center" vertical="center"/>
    </xf>
    <xf numFmtId="169" fontId="15" fillId="0" borderId="0" xfId="1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169" fontId="15" fillId="0" borderId="0" xfId="0" applyNumberFormat="1" applyFont="1" applyFill="1" applyAlignment="1">
      <alignment vertical="top"/>
    </xf>
    <xf numFmtId="0" fontId="15" fillId="0" borderId="0" xfId="0" applyFont="1" applyFill="1"/>
    <xf numFmtId="0" fontId="16" fillId="0" borderId="2" xfId="0" applyFont="1" applyFill="1" applyBorder="1" applyAlignment="1">
      <alignment vertical="top"/>
    </xf>
    <xf numFmtId="0" fontId="15" fillId="0" borderId="2" xfId="0" applyFont="1" applyFill="1" applyBorder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169" fontId="15" fillId="0" borderId="2" xfId="0" applyNumberFormat="1" applyFont="1" applyFill="1" applyBorder="1" applyAlignment="1">
      <alignment vertical="top"/>
    </xf>
    <xf numFmtId="0" fontId="16" fillId="0" borderId="0" xfId="24" applyFont="1" applyFill="1" applyAlignment="1">
      <alignment horizontal="center" vertical="center"/>
    </xf>
    <xf numFmtId="0" fontId="16" fillId="0" borderId="2" xfId="24" applyFont="1" applyFill="1" applyBorder="1" applyAlignment="1">
      <alignment horizontal="center" vertical="center"/>
    </xf>
    <xf numFmtId="166" fontId="16" fillId="0" borderId="0" xfId="0" applyNumberFormat="1" applyFont="1" applyFill="1" applyAlignment="1">
      <alignment horizontal="left" vertical="top"/>
    </xf>
    <xf numFmtId="0" fontId="15" fillId="0" borderId="0" xfId="0" quotePrefix="1" applyFont="1" applyFill="1" applyAlignment="1">
      <alignment vertical="top"/>
    </xf>
    <xf numFmtId="169" fontId="15" fillId="0" borderId="3" xfId="0" applyNumberFormat="1" applyFont="1" applyFill="1" applyBorder="1" applyAlignment="1">
      <alignment vertical="top"/>
    </xf>
    <xf numFmtId="170" fontId="15" fillId="0" borderId="3" xfId="0" applyNumberFormat="1" applyFont="1" applyFill="1" applyBorder="1" applyAlignment="1">
      <alignment vertical="top"/>
    </xf>
    <xf numFmtId="170" fontId="15" fillId="0" borderId="0" xfId="0" applyNumberFormat="1" applyFont="1" applyFill="1" applyAlignment="1">
      <alignment vertical="top"/>
    </xf>
    <xf numFmtId="169" fontId="15" fillId="0" borderId="0" xfId="0" applyNumberFormat="1" applyFont="1" applyFill="1"/>
    <xf numFmtId="0" fontId="16" fillId="0" borderId="0" xfId="0" applyFont="1" applyFill="1" applyAlignment="1">
      <alignment vertical="center"/>
    </xf>
    <xf numFmtId="169" fontId="16" fillId="0" borderId="0" xfId="0" applyNumberFormat="1" applyFont="1" applyFill="1" applyAlignment="1">
      <alignment vertical="center"/>
    </xf>
    <xf numFmtId="169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/>
    </xf>
    <xf numFmtId="169" fontId="16" fillId="0" borderId="2" xfId="0" applyNumberFormat="1" applyFont="1" applyFill="1" applyBorder="1" applyAlignment="1">
      <alignment vertical="center"/>
    </xf>
    <xf numFmtId="169" fontId="15" fillId="0" borderId="2" xfId="0" applyNumberFormat="1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169" fontId="15" fillId="0" borderId="3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0" xfId="0" quotePrefix="1" applyFont="1" applyFill="1" applyAlignment="1">
      <alignment horizontal="left" vertical="center"/>
    </xf>
    <xf numFmtId="37" fontId="15" fillId="0" borderId="0" xfId="29" applyFont="1" applyFill="1"/>
    <xf numFmtId="169" fontId="15" fillId="0" borderId="0" xfId="29" applyNumberFormat="1" applyFont="1" applyFill="1" applyAlignment="1">
      <alignment horizontal="right" vertical="center"/>
    </xf>
    <xf numFmtId="0" fontId="16" fillId="0" borderId="0" xfId="24" applyFont="1" applyFill="1" applyAlignment="1">
      <alignment vertical="center"/>
    </xf>
    <xf numFmtId="166" fontId="16" fillId="0" borderId="0" xfId="26" applyNumberFormat="1" applyFont="1" applyFill="1" applyAlignment="1">
      <alignment horizontal="center" vertical="center"/>
    </xf>
    <xf numFmtId="166" fontId="16" fillId="0" borderId="0" xfId="26" applyNumberFormat="1" applyFont="1" applyFill="1" applyAlignment="1">
      <alignment vertical="center"/>
    </xf>
    <xf numFmtId="164" fontId="16" fillId="0" borderId="0" xfId="26" applyNumberFormat="1" applyFont="1" applyFill="1" applyAlignment="1">
      <alignment vertical="center"/>
    </xf>
    <xf numFmtId="169" fontId="15" fillId="0" borderId="0" xfId="26" applyNumberFormat="1" applyFont="1" applyFill="1" applyAlignment="1">
      <alignment horizontal="center" vertical="center"/>
    </xf>
    <xf numFmtId="169" fontId="16" fillId="0" borderId="0" xfId="26" applyNumberFormat="1" applyFont="1" applyFill="1" applyAlignment="1">
      <alignment vertical="center"/>
    </xf>
    <xf numFmtId="169" fontId="16" fillId="0" borderId="0" xfId="26" applyNumberFormat="1" applyFont="1" applyFill="1" applyAlignment="1">
      <alignment horizontal="right" vertical="center"/>
    </xf>
    <xf numFmtId="166" fontId="15" fillId="0" borderId="0" xfId="26" applyNumberFormat="1" applyFont="1" applyFill="1" applyAlignment="1">
      <alignment vertical="center"/>
    </xf>
    <xf numFmtId="166" fontId="16" fillId="0" borderId="2" xfId="26" applyNumberFormat="1" applyFont="1" applyFill="1" applyBorder="1" applyAlignment="1">
      <alignment vertical="center"/>
    </xf>
    <xf numFmtId="166" fontId="16" fillId="0" borderId="2" xfId="26" applyNumberFormat="1" applyFont="1" applyFill="1" applyBorder="1" applyAlignment="1">
      <alignment horizontal="center" vertical="center"/>
    </xf>
    <xf numFmtId="164" fontId="16" fillId="0" borderId="2" xfId="26" applyNumberFormat="1" applyFont="1" applyFill="1" applyBorder="1" applyAlignment="1">
      <alignment vertical="center"/>
    </xf>
    <xf numFmtId="169" fontId="15" fillId="0" borderId="2" xfId="26" applyNumberFormat="1" applyFont="1" applyFill="1" applyBorder="1" applyAlignment="1">
      <alignment horizontal="center" vertical="center"/>
    </xf>
    <xf numFmtId="169" fontId="16" fillId="0" borderId="2" xfId="26" applyNumberFormat="1" applyFont="1" applyFill="1" applyBorder="1" applyAlignment="1">
      <alignment vertical="center"/>
    </xf>
    <xf numFmtId="166" fontId="15" fillId="0" borderId="0" xfId="24" applyNumberFormat="1" applyFont="1" applyFill="1" applyAlignment="1">
      <alignment vertical="center"/>
    </xf>
    <xf numFmtId="166" fontId="15" fillId="0" borderId="0" xfId="24" applyNumberFormat="1" applyFont="1" applyFill="1" applyAlignment="1">
      <alignment horizontal="center" vertical="center"/>
    </xf>
    <xf numFmtId="169" fontId="16" fillId="0" borderId="0" xfId="24" applyNumberFormat="1" applyFont="1" applyFill="1" applyAlignment="1">
      <alignment horizontal="right" vertical="center"/>
    </xf>
    <xf numFmtId="169" fontId="16" fillId="0" borderId="0" xfId="24" applyNumberFormat="1" applyFont="1" applyFill="1" applyAlignment="1">
      <alignment vertical="center"/>
    </xf>
    <xf numFmtId="169" fontId="16" fillId="0" borderId="0" xfId="24" applyNumberFormat="1" applyFont="1" applyFill="1" applyAlignment="1">
      <alignment horizontal="center" vertical="center"/>
    </xf>
    <xf numFmtId="169" fontId="16" fillId="0" borderId="2" xfId="24" applyNumberFormat="1" applyFont="1" applyFill="1" applyBorder="1" applyAlignment="1">
      <alignment horizontal="center" vertical="center"/>
    </xf>
    <xf numFmtId="169" fontId="16" fillId="0" borderId="0" xfId="24" quotePrefix="1" applyNumberFormat="1" applyFont="1" applyFill="1" applyAlignment="1">
      <alignment horizontal="right" vertical="center"/>
    </xf>
    <xf numFmtId="169" fontId="15" fillId="0" borderId="0" xfId="24" applyNumberFormat="1" applyFont="1" applyFill="1" applyAlignment="1">
      <alignment horizontal="right" vertical="center"/>
    </xf>
    <xf numFmtId="169" fontId="15" fillId="0" borderId="0" xfId="24" applyNumberFormat="1" applyFont="1" applyFill="1" applyAlignment="1">
      <alignment vertical="center"/>
    </xf>
    <xf numFmtId="169" fontId="16" fillId="0" borderId="2" xfId="24" applyNumberFormat="1" applyFont="1" applyFill="1" applyBorder="1" applyAlignment="1">
      <alignment horizontal="right" vertical="center"/>
    </xf>
    <xf numFmtId="169" fontId="15" fillId="0" borderId="0" xfId="26" applyNumberFormat="1" applyFont="1" applyFill="1" applyAlignment="1">
      <alignment vertical="center"/>
    </xf>
    <xf numFmtId="166" fontId="16" fillId="0" borderId="0" xfId="24" applyNumberFormat="1" applyFont="1" applyFill="1" applyAlignment="1">
      <alignment vertical="center"/>
    </xf>
    <xf numFmtId="169" fontId="15" fillId="0" borderId="2" xfId="24" applyNumberFormat="1" applyFont="1" applyFill="1" applyBorder="1" applyAlignment="1">
      <alignment horizontal="right" vertical="center"/>
    </xf>
    <xf numFmtId="169" fontId="15" fillId="0" borderId="3" xfId="24" applyNumberFormat="1" applyFont="1" applyFill="1" applyBorder="1" applyAlignment="1">
      <alignment horizontal="right" vertical="center"/>
    </xf>
    <xf numFmtId="166" fontId="15" fillId="0" borderId="2" xfId="26" applyNumberFormat="1" applyFont="1" applyFill="1" applyBorder="1" applyAlignment="1">
      <alignment vertical="center"/>
    </xf>
    <xf numFmtId="166" fontId="15" fillId="0" borderId="2" xfId="26" applyNumberFormat="1" applyFont="1" applyFill="1" applyBorder="1" applyAlignment="1">
      <alignment horizontal="center" vertical="center"/>
    </xf>
    <xf numFmtId="164" fontId="15" fillId="0" borderId="2" xfId="26" applyNumberFormat="1" applyFont="1" applyFill="1" applyBorder="1" applyAlignment="1">
      <alignment vertical="center"/>
    </xf>
    <xf numFmtId="169" fontId="15" fillId="0" borderId="2" xfId="26" applyNumberFormat="1" applyFont="1" applyFill="1" applyBorder="1" applyAlignment="1">
      <alignment vertical="center"/>
    </xf>
    <xf numFmtId="166" fontId="15" fillId="0" borderId="0" xfId="26" applyNumberFormat="1" applyFont="1" applyFill="1" applyAlignment="1">
      <alignment horizontal="center" vertical="center"/>
    </xf>
    <xf numFmtId="164" fontId="15" fillId="0" borderId="0" xfId="26" applyNumberFormat="1" applyFont="1" applyFill="1" applyAlignment="1">
      <alignment vertical="center"/>
    </xf>
    <xf numFmtId="169" fontId="16" fillId="0" borderId="0" xfId="26" applyNumberFormat="1" applyFont="1" applyFill="1" applyAlignment="1">
      <alignment horizontal="center" vertical="center"/>
    </xf>
    <xf numFmtId="0" fontId="15" fillId="0" borderId="2" xfId="0" applyFont="1" applyFill="1" applyBorder="1"/>
    <xf numFmtId="0" fontId="15" fillId="0" borderId="0" xfId="0" applyFont="1" applyFill="1" applyAlignment="1">
      <alignment horizontal="left" vertical="center" wrapText="1" indent="1"/>
    </xf>
    <xf numFmtId="0" fontId="16" fillId="0" borderId="2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 wrapText="1" indent="1"/>
    </xf>
    <xf numFmtId="169" fontId="15" fillId="0" borderId="0" xfId="0" applyNumberFormat="1" applyFont="1" applyFill="1" applyAlignment="1">
      <alignment horizontal="right" vertical="center" wrapText="1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quotePrefix="1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169" fontId="15" fillId="0" borderId="0" xfId="0" applyNumberFormat="1" applyFont="1" applyFill="1" applyAlignment="1">
      <alignment vertical="center" wrapText="1"/>
    </xf>
    <xf numFmtId="0" fontId="15" fillId="0" borderId="0" xfId="0" applyFont="1" applyFill="1" applyAlignment="1">
      <alignment horizontal="left" vertical="top"/>
    </xf>
    <xf numFmtId="0" fontId="15" fillId="0" borderId="2" xfId="0" applyFont="1" applyFill="1" applyBorder="1" applyAlignment="1">
      <alignment horizontal="left" vertical="top"/>
    </xf>
  </cellXfs>
  <cellStyles count="259">
    <cellStyle name="20% - Accent1" xfId="48" builtinId="30" customBuiltin="1"/>
    <cellStyle name="20% - Accent2" xfId="51" builtinId="34" customBuiltin="1"/>
    <cellStyle name="20% - Accent3" xfId="54" builtinId="38" customBuiltin="1"/>
    <cellStyle name="20% - Accent4" xfId="57" builtinId="42" customBuiltin="1"/>
    <cellStyle name="20% - Accent5" xfId="60" builtinId="46" customBuiltin="1"/>
    <cellStyle name="20% - Accent6" xfId="63" builtinId="50" customBuiltin="1"/>
    <cellStyle name="40% - Accent1" xfId="49" builtinId="31" customBuiltin="1"/>
    <cellStyle name="40% - Accent2" xfId="52" builtinId="35" customBuiltin="1"/>
    <cellStyle name="40% - Accent3" xfId="55" builtinId="39" customBuiltin="1"/>
    <cellStyle name="40% - Accent4" xfId="58" builtinId="43" customBuiltin="1"/>
    <cellStyle name="40% - Accent5" xfId="61" builtinId="47" customBuiltin="1"/>
    <cellStyle name="40% - Accent6" xfId="64" builtinId="51" customBuiltin="1"/>
    <cellStyle name="60% - Accent1 2" xfId="74" xr:uid="{A85FD3C4-D975-4A1A-8ECA-F3A9642B0172}"/>
    <cellStyle name="60% - Accent2 2" xfId="75" xr:uid="{D7C6BF53-BB03-4611-BAFB-DC6AEEF21EBE}"/>
    <cellStyle name="60% - Accent3 2" xfId="76" xr:uid="{801FA4A4-E3CC-43E1-9626-48899B724F3B}"/>
    <cellStyle name="60% - Accent4 2" xfId="77" xr:uid="{5D6EDDF6-0024-4D30-BC5F-FD5166364F2E}"/>
    <cellStyle name="60% - Accent5 2" xfId="78" xr:uid="{42C0F975-48CA-499D-8CCE-E9C28F231F77}"/>
    <cellStyle name="60% - Accent6 2" xfId="79" xr:uid="{B8DE44EC-2A51-4CC7-94D8-50CEFA080F3C}"/>
    <cellStyle name="Accent1" xfId="47" builtinId="29" customBuiltin="1"/>
    <cellStyle name="Accent2" xfId="50" builtinId="33" customBuiltin="1"/>
    <cellStyle name="Accent3" xfId="53" builtinId="37" customBuiltin="1"/>
    <cellStyle name="Accent4" xfId="56" builtinId="41" customBuiltin="1"/>
    <cellStyle name="Accent5" xfId="59" builtinId="45" customBuiltin="1"/>
    <cellStyle name="Accent6" xfId="62" builtinId="49" customBuiltin="1"/>
    <cellStyle name="Bad" xfId="38" builtinId="27" customBuiltin="1"/>
    <cellStyle name="Calculation" xfId="41" builtinId="22" customBuiltin="1"/>
    <cellStyle name="Check Cell" xfId="43" builtinId="23" customBuiltin="1"/>
    <cellStyle name="Comma" xfId="1" builtinId="3"/>
    <cellStyle name="Comma [0] 2" xfId="86" xr:uid="{1F2D0028-F80F-40A7-9DF5-3967DC849C7E}"/>
    <cellStyle name="Comma [0] 2 2" xfId="181" xr:uid="{FC476A63-5ABA-4FCE-9FE8-9EBF25A9C61A}"/>
    <cellStyle name="Comma [0] 2 3" xfId="216" xr:uid="{AF11FCF0-3963-4385-9B26-C90D2A0B0E74}"/>
    <cellStyle name="Comma [0] 3" xfId="87" xr:uid="{FA602EED-638E-4287-B3F7-B92ACED6371B}"/>
    <cellStyle name="Comma [0] 4" xfId="142" xr:uid="{1F8E8DED-174E-4FEB-BD1D-0C03D2A0AFE5}"/>
    <cellStyle name="Comma [0] 4 2" xfId="202" xr:uid="{24E3134D-39CF-4592-BDE9-64E8DEDE05B0}"/>
    <cellStyle name="Comma [0] 4 3" xfId="237" xr:uid="{46B476EC-DBC5-4CC4-8DB7-077DE8C5E8EE}"/>
    <cellStyle name="Comma [0] 5" xfId="254" xr:uid="{C2003B53-E203-40E5-AB96-43570B67D993}"/>
    <cellStyle name="Comma [0] 6" xfId="88" xr:uid="{BE054BF6-7E7F-46A0-A57F-BA3029EA447D}"/>
    <cellStyle name="Comma [0] 6 2" xfId="182" xr:uid="{C6879E41-F2A1-4FE0-A866-7D732F83EFE6}"/>
    <cellStyle name="Comma [0] 6 3" xfId="217" xr:uid="{8939AFCE-21E7-452E-90CA-B74737E77A15}"/>
    <cellStyle name="Comma [0] 7" xfId="137" xr:uid="{714AF19F-CA39-4DC4-9D88-2BA2612A5260}"/>
    <cellStyle name="Comma [0] 9" xfId="89" xr:uid="{3F4FF59F-26A6-41DD-A91A-B6A5C04E0912}"/>
    <cellStyle name="Comma [0] 9 2" xfId="183" xr:uid="{B6D33DA5-A09F-46EE-BF73-DB5170F45832}"/>
    <cellStyle name="Comma [0] 9 3" xfId="218" xr:uid="{1ACBC3FD-BC40-42FB-8E90-C44A9E548A0C}"/>
    <cellStyle name="Comma 10" xfId="176" xr:uid="{3DBFC025-931A-4FDF-A641-2651401D3DCA}"/>
    <cellStyle name="Comma 10 2" xfId="207" xr:uid="{BC9E35FD-CB58-4C7F-A8DB-63C180BA88B3}"/>
    <cellStyle name="Comma 10 2 2 2" xfId="90" xr:uid="{7AEA74D5-A371-4177-852E-B2BAAB740A7C}"/>
    <cellStyle name="Comma 10 2 2 2 2" xfId="91" xr:uid="{6360C974-15CB-4A6F-944D-3BD291C9FEC3}"/>
    <cellStyle name="Comma 10 3" xfId="131" xr:uid="{B3F87EBD-88CC-4297-949B-372A1346E7DE}"/>
    <cellStyle name="Comma 10 4" xfId="242" xr:uid="{010E37A3-F011-414A-B428-8DF670C6EFCD}"/>
    <cellStyle name="Comma 104 6" xfId="92" xr:uid="{5856E6B1-4DDC-4C1C-90D4-54CD7F2AFC89}"/>
    <cellStyle name="Comma 104 6 2" xfId="184" xr:uid="{EF4867CD-C608-4815-BD5E-F8017DEB374E}"/>
    <cellStyle name="Comma 104 6 3" xfId="93" xr:uid="{5C1BF674-55C9-4D8D-8BAF-9729441897A6}"/>
    <cellStyle name="Comma 104 6 3 2" xfId="185" xr:uid="{7A57F85C-E5BE-44D1-A318-A41C17D7B809}"/>
    <cellStyle name="Comma 104 6 3 3" xfId="220" xr:uid="{E750DB23-EDF2-4021-9632-29883A2DC48D}"/>
    <cellStyle name="Comma 104 6 4" xfId="219" xr:uid="{6695BE85-50CF-40AC-9B79-820EBB135670}"/>
    <cellStyle name="Comma 11" xfId="253" xr:uid="{10E390EE-43E8-4DB8-84AB-3AF91CAD7F93}"/>
    <cellStyle name="Comma 11 2 8" xfId="159" xr:uid="{970D8D10-5908-42C4-9E79-A53067B25A8B}"/>
    <cellStyle name="Comma 12" xfId="83" xr:uid="{C9C54F10-5CC4-4BD4-90CB-3538C1305CAF}"/>
    <cellStyle name="Comma 120" xfId="127" xr:uid="{3D0F61CC-60B4-4203-98CB-02EA193B229B}"/>
    <cellStyle name="Comma 13" xfId="80" xr:uid="{6F6707CC-33D7-4410-B0CE-82D7529BD2A8}"/>
    <cellStyle name="Comma 14" xfId="66" xr:uid="{F2C0944E-027B-4159-BA90-D59F5DD302FD}"/>
    <cellStyle name="Comma 15" xfId="72" xr:uid="{2525C3F4-3E63-4261-A024-3B289827DFA0}"/>
    <cellStyle name="Comma 16" xfId="69" xr:uid="{E6B9571E-7349-4C08-9D61-BC082B29599A}"/>
    <cellStyle name="Comma 171 3 2" xfId="163" xr:uid="{1DF77DC6-C2AF-46CC-BAD6-648E21D9CE18}"/>
    <cellStyle name="Comma 171 3 2 2" xfId="203" xr:uid="{D36D1BF6-9567-4F64-A8AD-24742291325E}"/>
    <cellStyle name="Comma 171 3 2 3" xfId="238" xr:uid="{8C50408E-69EE-48AB-BF38-6E5E539C7351}"/>
    <cellStyle name="Comma 19" xfId="94" xr:uid="{436E2990-8296-4BB8-AB1B-F0499A59564B}"/>
    <cellStyle name="Comma 19 2" xfId="186" xr:uid="{BCC21EC9-55D6-4CCA-8E35-C3E0FE2C0EC9}"/>
    <cellStyle name="Comma 19 3" xfId="221" xr:uid="{43F56A6B-4772-483B-AEA1-4B2B3E4B5533}"/>
    <cellStyle name="Comma 2" xfId="2" xr:uid="{00000000-0005-0000-0000-000001000000}"/>
    <cellStyle name="Comma 2 2" xfId="96" xr:uid="{38F71323-7E48-4057-B45F-88DBE2A267BC}"/>
    <cellStyle name="Comma 2 2 3 2 2" xfId="97" xr:uid="{DA414B7C-2D3E-4778-BC56-65BBEBD42B78}"/>
    <cellStyle name="Comma 2 3" xfId="141" xr:uid="{213E8B6A-A822-4E56-8C62-0A1FD90E3AE8}"/>
    <cellStyle name="Comma 2 4" xfId="145" xr:uid="{882385DA-4BB9-4D5A-B59B-AA3C2547A44C}"/>
    <cellStyle name="Comma 2 5" xfId="257" xr:uid="{6B20CC82-88EE-4D6F-9EFC-BCF9D0E3F166}"/>
    <cellStyle name="Comma 2 6" xfId="95" xr:uid="{EEA02941-646E-4F49-BC40-5E6F019E52B0}"/>
    <cellStyle name="Comma 20" xfId="98" xr:uid="{AA2C00EB-BA91-47A9-AFC5-BC4DC868CA34}"/>
    <cellStyle name="Comma 20 2" xfId="187" xr:uid="{79068BDB-A5A8-448D-8DA4-1F984C74C02E}"/>
    <cellStyle name="Comma 20 3" xfId="222" xr:uid="{C4131229-50B6-47F0-A2D4-73E68D6815C6}"/>
    <cellStyle name="Comma 23" xfId="178" xr:uid="{A07A5631-72D2-4E93-8FF8-8A3E7609C842}"/>
    <cellStyle name="Comma 23 2" xfId="208" xr:uid="{CA5F3AA5-999D-4EA3-878C-37E7A761CFC8}"/>
    <cellStyle name="Comma 23 3" xfId="243" xr:uid="{13E8CD86-15BF-42B9-AA20-7C690719A451}"/>
    <cellStyle name="Comma 3" xfId="3" xr:uid="{00000000-0005-0000-0000-000002000000}"/>
    <cellStyle name="Comma 3 2" xfId="4" xr:uid="{00000000-0005-0000-0000-000003000000}"/>
    <cellStyle name="Comma 3 2 2" xfId="149" xr:uid="{CDA872A1-0DD2-43FB-8D89-56D1A473E13A}"/>
    <cellStyle name="Comma 3 2 3" xfId="188" xr:uid="{775430B0-2DDA-44DE-AF7F-45A45DC38EA8}"/>
    <cellStyle name="Comma 3 2 4" xfId="223" xr:uid="{2C931770-58B1-4CC4-9617-3F329B1ECFCE}"/>
    <cellStyle name="Comma 3 2 5" xfId="100" xr:uid="{4A4D11FE-F5ED-499D-8DEF-C638A2343726}"/>
    <cellStyle name="Comma 3 3" xfId="5" xr:uid="{00000000-0005-0000-0000-000004000000}"/>
    <cellStyle name="Comma 3 3 2" xfId="169" xr:uid="{123DFA9A-CC67-4606-97FC-DFCF9E709060}"/>
    <cellStyle name="Comma 3 4" xfId="144" xr:uid="{6B77C5D9-4467-4F0C-9150-D96EBFD575B2}"/>
    <cellStyle name="Comma 3 5" xfId="99" xr:uid="{E01C5D6D-FFAE-440E-BDFF-90ACF2B4A0F3}"/>
    <cellStyle name="Comma 4" xfId="6" xr:uid="{00000000-0005-0000-0000-000005000000}"/>
    <cellStyle name="Comma 4 2" xfId="174" xr:uid="{276961CF-2A81-450C-A36F-8EDA976F9BCE}"/>
    <cellStyle name="Comma 4 2 2" xfId="102" xr:uid="{DA909341-2147-430F-8C9E-FDDAB2CB034F}"/>
    <cellStyle name="Comma 4 27" xfId="103" xr:uid="{9C53E0B3-2F40-49DC-AE22-230FACD9CCE0}"/>
    <cellStyle name="Comma 4 3" xfId="104" xr:uid="{F6B7ED86-5353-47A5-B81A-6C038B731936}"/>
    <cellStyle name="Comma 4 4" xfId="165" xr:uid="{D0EEDE6E-9C2A-4A86-9EE9-29E8ADB873B2}"/>
    <cellStyle name="Comma 4 5" xfId="211" xr:uid="{9B559D0F-580D-4D43-810B-AE978A552FCA}"/>
    <cellStyle name="Comma 4 6" xfId="101" xr:uid="{22BABFDD-3CF4-4E5F-AA12-E2FE0CEA128B}"/>
    <cellStyle name="Comma 4 7 4" xfId="105" xr:uid="{1D40E71D-7050-4F98-B51E-DE97DB3F03A1}"/>
    <cellStyle name="Comma 5" xfId="7" xr:uid="{00000000-0005-0000-0000-000006000000}"/>
    <cellStyle name="Comma 5 2" xfId="168" xr:uid="{C22ECDBC-5095-4A39-8AEA-C4A9E175F009}"/>
    <cellStyle name="Comma 5 2 2" xfId="205" xr:uid="{88874CE2-2877-44DF-86DB-A8B3AD1F8EE6}"/>
    <cellStyle name="Comma 5 2 3" xfId="240" xr:uid="{EE0097EE-00CF-4EEC-B1C7-16CBA32E83A4}"/>
    <cellStyle name="Comma 5 3" xfId="106" xr:uid="{A0DAF1AC-40C2-49C3-8C6C-53610D46CE60}"/>
    <cellStyle name="Comma 6" xfId="8" xr:uid="{00000000-0005-0000-0000-000007000000}"/>
    <cellStyle name="Comma 6 2" xfId="175" xr:uid="{65988825-9067-4D6C-91A9-87AB2E3E18E4}"/>
    <cellStyle name="Comma 6 2 2" xfId="206" xr:uid="{0B4FF8D9-1952-443F-968A-1C741D5EE87A}"/>
    <cellStyle name="Comma 6 2 3" xfId="241" xr:uid="{0E10130E-E062-42E0-B492-FAB05C99BD6B}"/>
    <cellStyle name="Comma 6 3" xfId="123" xr:uid="{173E3982-FE42-4B7D-9915-F5B4179423D9}"/>
    <cellStyle name="Comma 65 2" xfId="107" xr:uid="{2348B9BD-0369-4E3F-B9E2-DFA0FC301957}"/>
    <cellStyle name="Comma 7" xfId="9" xr:uid="{00000000-0005-0000-0000-000008000000}"/>
    <cellStyle name="Comma 7 2" xfId="180" xr:uid="{CB2D320D-0603-4A30-B40F-8093942C7DF0}"/>
    <cellStyle name="Comma 7 3" xfId="215" xr:uid="{BA04A52D-62A6-40B6-B03A-46D2D41C6F34}"/>
    <cellStyle name="Comma 7 4" xfId="85" xr:uid="{C988740E-82B3-4D7D-902A-1B04A11149FA}"/>
    <cellStyle name="Comma 71" xfId="132" xr:uid="{958636AB-F543-4AF5-B411-93A96E2E00A5}"/>
    <cellStyle name="Comma 72" xfId="134" xr:uid="{584A852D-0F78-4B51-8DC4-26125E4DF482}"/>
    <cellStyle name="Comma 8" xfId="10" xr:uid="{00000000-0005-0000-0000-000009000000}"/>
    <cellStyle name="Comma 8 2" xfId="213" xr:uid="{EAEC5140-3A1C-4DE4-9CE0-A1FFF42CB79D}"/>
    <cellStyle name="Comma 8 2 2" xfId="247" xr:uid="{6DF54B7C-5695-4BE4-BB0D-D6606CF85FC4}"/>
    <cellStyle name="Comma 8 3" xfId="201" xr:uid="{6E509D60-AD47-4B57-8D23-9F54AC17FCA5}"/>
    <cellStyle name="Comma 8 4" xfId="236" xr:uid="{59B95C88-4B1E-4A24-B3AC-AC22F2F73B1C}"/>
    <cellStyle name="Comma 8 5" xfId="140" xr:uid="{8FCDC105-1685-4A9E-86F7-A4B66153DF2B}"/>
    <cellStyle name="Comma 9" xfId="30" xr:uid="{368BEF88-D941-4EDF-9EF6-7A619F2137C4}"/>
    <cellStyle name="Comma 9 2" xfId="31" xr:uid="{F6F5490A-E6E7-464B-A83F-EED0DF8E3F7D}"/>
    <cellStyle name="Comma 9 3" xfId="250" xr:uid="{7DDFD265-1DB2-4759-93BB-9C272D7F967D}"/>
    <cellStyle name="Comma 96" xfId="108" xr:uid="{0421B7D5-9BED-437E-A2F9-7BBCB2DD92B1}"/>
    <cellStyle name="Comma 96 2" xfId="189" xr:uid="{61F72BB6-0828-4C6F-89C1-981D7E031942}"/>
    <cellStyle name="Comma 96 3" xfId="224" xr:uid="{6DDF34C9-C846-451E-9BEA-F18EFF0C607E}"/>
    <cellStyle name="Currency 2" xfId="11" xr:uid="{00000000-0005-0000-0000-00000A000000}"/>
    <cellStyle name="Explanatory Text" xfId="45" builtinId="53" customBuiltin="1"/>
    <cellStyle name="Followed Hyperlink" xfId="150" xr:uid="{D6EFF9E8-5E3D-44B2-B298-4F8B67FA9814}"/>
    <cellStyle name="Followed Hyperlink 2" xfId="12" xr:uid="{00000000-0005-0000-0000-00000B000000}"/>
    <cellStyle name="Followed Hyperlink 3" xfId="13" xr:uid="{00000000-0005-0000-0000-00000C000000}"/>
    <cellStyle name="Good" xfId="37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" xfId="148" xr:uid="{93EC78BC-27ED-40F0-9034-88CA606C97A9}"/>
    <cellStyle name="Hyperlink 2" xfId="14" xr:uid="{00000000-0005-0000-0000-00000D000000}"/>
    <cellStyle name="Hyperlink 2 2" xfId="160" xr:uid="{643E19B7-8AB7-4ECB-AB83-72CE4189805B}"/>
    <cellStyle name="Hyperlink 2 2 2" xfId="172" xr:uid="{AE5309C5-953F-43E2-B86B-BA3291B30C27}"/>
    <cellStyle name="Hyperlink 2 3" xfId="173" xr:uid="{68A076ED-EC16-4D7E-B5E7-3068BC60D396}"/>
    <cellStyle name="Hyperlink 2 4" xfId="158" xr:uid="{ABBA4AA4-48C7-440F-861C-9A549CFE1A1D}"/>
    <cellStyle name="Hyperlink 3" xfId="15" xr:uid="{00000000-0005-0000-0000-00000E000000}"/>
    <cellStyle name="Hyperlink 3 2" xfId="151" xr:uid="{36D00CCF-5584-4597-B37B-67634BA45B50}"/>
    <cellStyle name="Hyperlink 4" xfId="255" xr:uid="{600CA979-0E84-4CDD-B41D-E667258BDCF6}"/>
    <cellStyle name="Hyperlink 6" xfId="249" xr:uid="{89C0673A-E117-4F6F-B7F1-2142EA22B0AA}"/>
    <cellStyle name="Hyperlink 7" xfId="171" xr:uid="{FE177746-05AB-492D-9075-974BB2E5A69E}"/>
    <cellStyle name="Input" xfId="39" builtinId="20" customBuiltin="1"/>
    <cellStyle name="Linked Cell" xfId="42" builtinId="24" customBuiltin="1"/>
    <cellStyle name="Neutral 2" xfId="81" xr:uid="{5E05FFC0-9511-4075-A72A-985C17769D40}"/>
    <cellStyle name="Normal" xfId="0" builtinId="0"/>
    <cellStyle name="Normal - Stile7 2" xfId="109" xr:uid="{EF5AB147-3324-4C1B-A5CE-9009F360F170}"/>
    <cellStyle name="Normal - Stile7 2 2" xfId="190" xr:uid="{6920EF8B-06A0-4766-84DF-FA23B5B3D8C8}"/>
    <cellStyle name="Normal - Stile7 2 3" xfId="225" xr:uid="{EA912F8A-7275-4A8F-881A-8ECC53DD552B}"/>
    <cellStyle name="Normal - Style1 2" xfId="110" xr:uid="{36078BB8-FB34-451A-B394-0BA9F8B8C83F}"/>
    <cellStyle name="Normal 10" xfId="130" xr:uid="{D90D6BF0-BE42-4BBA-A8BD-32703891BBBE}"/>
    <cellStyle name="Normal 10 2" xfId="111" xr:uid="{119A104E-BE27-4EFE-ADF7-B49AD46810D3}"/>
    <cellStyle name="Normal 10 2 2" xfId="209" xr:uid="{3D259A18-1D15-4BC5-8016-0DBF15717CF4}"/>
    <cellStyle name="Normal 10 2 2 2" xfId="166" xr:uid="{27B4A967-1801-40C7-B36D-0CDE36267C8C}"/>
    <cellStyle name="Normal 10 2 2 2 2" xfId="204" xr:uid="{9DA1C9F3-3E44-4076-8D75-3CC71C968618}"/>
    <cellStyle name="Normal 10 2 2 2 3" xfId="239" xr:uid="{46618C77-C96D-4F83-A667-62129C88103D}"/>
    <cellStyle name="Normal 10 2 2 3" xfId="244" xr:uid="{D87CAAE9-830B-48A5-AAC5-1E1B48DFD70A}"/>
    <cellStyle name="Normal 10 2 3" xfId="191" xr:uid="{EABBF228-F28F-4538-9BEC-B75A03145279}"/>
    <cellStyle name="Normal 10 2 4" xfId="226" xr:uid="{EB7C0BBA-F2BF-4677-84FD-EF45E673401B}"/>
    <cellStyle name="Normal 10 3" xfId="199" xr:uid="{6E0C1556-6BDC-4E97-AEDF-63C55399A57A}"/>
    <cellStyle name="Normal 10 3 2" xfId="161" xr:uid="{7C0EF6FC-14C0-4157-8A96-1144BE135792}"/>
    <cellStyle name="Normal 10 4" xfId="112" xr:uid="{9480C1C8-219A-4B39-8781-21DC58F9A40C}"/>
    <cellStyle name="Normal 10 4 2" xfId="192" xr:uid="{B1F4CD91-E4F1-4907-9276-0A99112211BF}"/>
    <cellStyle name="Normal 10 4 3" xfId="227" xr:uid="{3006C405-3A13-4169-A339-F76EF1997A72}"/>
    <cellStyle name="Normal 10 5" xfId="234" xr:uid="{B7DCF273-85EA-4F23-AC53-1D6A3E242536}"/>
    <cellStyle name="Normal 107" xfId="133" xr:uid="{03555C7B-86EC-420A-B40B-9D8197E1D892}"/>
    <cellStyle name="Normal 11" xfId="82" xr:uid="{C3D0A9D1-8CF2-49B9-B91E-7E19B93D982F}"/>
    <cellStyle name="Normal 12" xfId="258" xr:uid="{B07FB2B2-4491-401E-9A62-F69C88F8D062}"/>
    <cellStyle name="Normal 129" xfId="155" xr:uid="{36AC03A1-97FE-4E41-9CF6-487DCBC0A2CB}"/>
    <cellStyle name="Normal 13" xfId="73" xr:uid="{0219AF7E-29CB-4115-BB59-892855B9069D}"/>
    <cellStyle name="Normal 14" xfId="65" xr:uid="{6F30C7DE-AFC9-4241-9176-A07548723D1A}"/>
    <cellStyle name="Normal 15" xfId="70" xr:uid="{3E33EF74-8D14-4F06-A15A-41F8E963C51B}"/>
    <cellStyle name="Normal 188 5" xfId="124" xr:uid="{83647696-85DE-47B5-9C8D-D1134BBF4231}"/>
    <cellStyle name="Normal 2" xfId="16" xr:uid="{00000000-0005-0000-0000-000010000000}"/>
    <cellStyle name="Normal 2 10" xfId="153" xr:uid="{7F853CBB-E21F-45EE-BA9C-EBDC2BDA282A}"/>
    <cellStyle name="Normal 2 13" xfId="170" xr:uid="{2A704B08-66D5-4E0B-B242-959B7B2998D2}"/>
    <cellStyle name="Normal 2 16" xfId="113" xr:uid="{99C524F9-2595-4F43-8840-BE1E43105B81}"/>
    <cellStyle name="Normal 2 2" xfId="17" xr:uid="{00000000-0005-0000-0000-000011000000}"/>
    <cellStyle name="Normal 2 2 2 14" xfId="248" xr:uid="{79E68653-77BC-4876-BD4F-DAE6A3ED62ED}"/>
    <cellStyle name="Normal 2 2 2 2" xfId="136" xr:uid="{0CEFFB52-5E70-4933-AEB4-DC5996B0B3B0}"/>
    <cellStyle name="Normal 2 2 2 2 2" xfId="177" xr:uid="{E57F8049-A659-4721-8794-99884344BD4C}"/>
    <cellStyle name="Normal 2 3" xfId="157" xr:uid="{DDF623A2-ADA8-4001-AB43-AB62E94A2373}"/>
    <cellStyle name="Normal 2 4" xfId="179" xr:uid="{940D5A3B-9160-40D4-8CD2-B3AD182136D9}"/>
    <cellStyle name="Normal 2 5" xfId="214" xr:uid="{1DCDB844-EAD6-4336-ADE4-E3AD3C0BDB5F}"/>
    <cellStyle name="Normal 2 6" xfId="251" xr:uid="{08272F39-B91F-4C86-AD59-4539EC102BF9}"/>
    <cellStyle name="Normal 2 7" xfId="84" xr:uid="{381CB32A-8EB7-4337-8F8D-ED31C1BC19FF}"/>
    <cellStyle name="Normal 21" xfId="18" xr:uid="{00000000-0005-0000-0000-000012000000}"/>
    <cellStyle name="Normal 248" xfId="114" xr:uid="{54992B5C-14B2-41BF-B027-10AB6A85B33A}"/>
    <cellStyle name="Normal 25" xfId="210" xr:uid="{C8CF9C64-8B5F-4314-B942-6344D26E561C}"/>
    <cellStyle name="Normal 25 2" xfId="245" xr:uid="{AB7872AF-FA78-4F3D-A621-A6DB83F26A00}"/>
    <cellStyle name="Normal 26" xfId="129" xr:uid="{8526FFE3-D52C-415A-A634-B271297D4A4B}"/>
    <cellStyle name="Normal 26 2" xfId="198" xr:uid="{5BF62139-ADEE-4799-A5CD-F7E6A9225367}"/>
    <cellStyle name="Normal 26 3" xfId="233" xr:uid="{2062E7E2-DCDA-49A2-9A89-4B6171EE98C6}"/>
    <cellStyle name="Normal 27" xfId="126" xr:uid="{1118E4E7-32B9-44C8-B64C-61EA1A2B3743}"/>
    <cellStyle name="Normal 27 2" xfId="196" xr:uid="{4ADFE264-D77D-4E03-918F-85D890695198}"/>
    <cellStyle name="Normal 27 2 3" xfId="162" xr:uid="{D23B6A2A-DB97-4752-9565-B155450D8DF7}"/>
    <cellStyle name="Normal 27 3" xfId="231" xr:uid="{F8CB9664-4804-4F23-ABE0-19C397181B21}"/>
    <cellStyle name="Normal 3" xfId="19" xr:uid="{00000000-0005-0000-0000-000013000000}"/>
    <cellStyle name="Normal 3 2" xfId="20" xr:uid="{00000000-0005-0000-0000-000014000000}"/>
    <cellStyle name="Normal 3 2 5 7" xfId="154" xr:uid="{74188E17-149A-43D8-BC85-44522D3D10D6}"/>
    <cellStyle name="Normal 3 3" xfId="143" xr:uid="{286D2C24-8FDD-4D91-A4E1-66CDC5D563B2}"/>
    <cellStyle name="Normal 3 3 2" xfId="116" xr:uid="{35F4A6DB-B0E3-4A25-80D0-B4FB0923DE8E}"/>
    <cellStyle name="Normal 3 3 2 2" xfId="194" xr:uid="{63A1B13E-E0C2-4E88-A0AC-7E0A811444F5}"/>
    <cellStyle name="Normal 3 3 2 3" xfId="229" xr:uid="{B0CFAC95-015C-4875-802F-6ECDC14E0D5C}"/>
    <cellStyle name="Normal 3 4" xfId="193" xr:uid="{A50C655E-E2D2-4950-BA9C-CB7DCED4E3DB}"/>
    <cellStyle name="Normal 3 5" xfId="228" xr:uid="{9701BB51-34A3-4F79-93A8-10F05B67178D}"/>
    <cellStyle name="Normal 3 6" xfId="115" xr:uid="{09CBE494-87D6-4C9C-A1D8-85CB437D12D7}"/>
    <cellStyle name="Normal 3 7" xfId="68" xr:uid="{53BFC4AE-32EB-44C6-960D-22BBB6A54C8E}"/>
    <cellStyle name="Normal 35" xfId="164" xr:uid="{CFFF1B36-F1AE-461E-96BD-38894D3AC3CF}"/>
    <cellStyle name="Normal 37" xfId="167" xr:uid="{56CC1B06-B209-418C-81F3-B81DEBA7F549}"/>
    <cellStyle name="Normal 38" xfId="156" xr:uid="{00813394-FB0F-4D2B-9D41-669222EDB9F5}"/>
    <cellStyle name="Normal 4" xfId="21" xr:uid="{00000000-0005-0000-0000-000015000000}"/>
    <cellStyle name="Normal 4 2" xfId="22" xr:uid="{00000000-0005-0000-0000-000016000000}"/>
    <cellStyle name="Normal 4 2 2" xfId="23" xr:uid="{00000000-0005-0000-0000-000017000000}"/>
    <cellStyle name="Normal 4 2 3" xfId="147" xr:uid="{1CF7B2E7-0580-4D23-8551-C8E369706961}"/>
    <cellStyle name="Normal 4 3" xfId="212" xr:uid="{ADC4C29A-5BCB-4F11-8A1F-3700AEB239CF}"/>
    <cellStyle name="Normal 4 3 2" xfId="246" xr:uid="{872A61EB-2C85-4753-8FFB-3AE1996A15FD}"/>
    <cellStyle name="Normal 4 3 2 2" xfId="118" xr:uid="{55268CF6-DAD9-4642-B727-9C9B820DD00B}"/>
    <cellStyle name="Normal 4 4" xfId="117" xr:uid="{DC66D7D1-DEFA-404C-BAB0-74D24514330E}"/>
    <cellStyle name="Normal 5" xfId="122" xr:uid="{280A81D5-C65A-4066-971B-0C86D04723AF}"/>
    <cellStyle name="Normal 5 2" xfId="152" xr:uid="{E019A892-8147-4523-B326-60D34D4214CF}"/>
    <cellStyle name="Normal 6" xfId="24" xr:uid="{00000000-0005-0000-0000-000018000000}"/>
    <cellStyle name="Normal 6 2" xfId="200" xr:uid="{EAC09224-AD1C-4DC4-8F72-02CFA434D0AE}"/>
    <cellStyle name="Normal 6 3" xfId="235" xr:uid="{C71DD7BF-8BBA-4C2F-80AE-0FA765085826}"/>
    <cellStyle name="Normal 6 4" xfId="256" xr:uid="{2E33CC6D-7542-4604-BFCD-95521E18E8A9}"/>
    <cellStyle name="Normal 6 5" xfId="139" xr:uid="{ACB7846A-11E7-41C7-8392-F13B4D9E91FF}"/>
    <cellStyle name="Normal 6 6" xfId="67" xr:uid="{039064DB-C515-41E8-9633-A564C03311B5}"/>
    <cellStyle name="Normal 7" xfId="128" xr:uid="{79B21536-7AB9-4E7B-B2BB-BBE9E1013FB3}"/>
    <cellStyle name="Normal 7 2" xfId="119" xr:uid="{30AA866A-938E-4AC0-B163-F3CBF3F2E540}"/>
    <cellStyle name="Normal 7 2 11" xfId="120" xr:uid="{EA1231AC-0E1C-49E8-BA1A-8CB5616EC651}"/>
    <cellStyle name="Normal 7 3" xfId="197" xr:uid="{CDC40961-1BF1-4C37-8B58-F4529F23E2CB}"/>
    <cellStyle name="Normal 7 4" xfId="232" xr:uid="{C9ADB14E-1085-4BBA-82A4-06DB48834191}"/>
    <cellStyle name="Normal 8" xfId="25" xr:uid="{00000000-0005-0000-0000-000019000000}"/>
    <cellStyle name="Normal 9" xfId="252" xr:uid="{30955D90-B84A-4A75-8681-C3678774480D}"/>
    <cellStyle name="Normal_Lam Soon 30945- T" xfId="26" xr:uid="{00000000-0005-0000-0000-00001A000000}"/>
    <cellStyle name="Note 2" xfId="71" xr:uid="{9B25F343-AB14-425D-A066-2B706A8D6197}"/>
    <cellStyle name="Output" xfId="40" builtinId="21" customBuiltin="1"/>
    <cellStyle name="Percent 2" xfId="27" xr:uid="{00000000-0005-0000-0000-00001B000000}"/>
    <cellStyle name="Percent 2 2" xfId="146" xr:uid="{BEA13092-DEDD-460D-8D93-C9E09F2AEAC7}"/>
    <cellStyle name="Percent 2 3" xfId="195" xr:uid="{951AF422-91E0-4827-A006-E8E5F9BA50B3}"/>
    <cellStyle name="Percent 2 4" xfId="230" xr:uid="{8B5186FB-BA30-43EE-97EC-1A92114ACA2B}"/>
    <cellStyle name="Percent 2 5" xfId="121" xr:uid="{B14ECEE2-85EF-45CD-85B5-478FB8F4F721}"/>
    <cellStyle name="Percent 29" xfId="135" xr:uid="{A2861B5F-E83F-4014-9639-29DF4E365438}"/>
    <cellStyle name="Percent 3" xfId="28" xr:uid="{00000000-0005-0000-0000-00001C000000}"/>
    <cellStyle name="Percent 3 2" xfId="125" xr:uid="{637D2082-70D7-433A-94D7-43EAA655C7BF}"/>
    <cellStyle name="pwstyle" xfId="29" xr:uid="{00000000-0005-0000-0000-00001D000000}"/>
    <cellStyle name="Title" xfId="32" builtinId="15" customBuiltin="1"/>
    <cellStyle name="Total" xfId="46" builtinId="25" customBuiltin="1"/>
    <cellStyle name="Warning Text" xfId="44" builtinId="11" customBuiltin="1"/>
    <cellStyle name="標準_NewPackage2000.12末対応 石本作成分" xfId="138" xr:uid="{5A3114F6-26BE-4F64-9118-EBEA50893EEB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zoomScaleNormal="100" zoomScaleSheetLayoutView="145" workbookViewId="0">
      <selection activeCell="F4" sqref="F4"/>
    </sheetView>
  </sheetViews>
  <sheetFormatPr defaultColWidth="9.140625" defaultRowHeight="21.75" customHeight="1"/>
  <cols>
    <col min="1" max="3" width="1.42578125" style="35" customWidth="1"/>
    <col min="4" max="4" width="5.140625" style="35" customWidth="1"/>
    <col min="5" max="5" width="4.42578125" style="35" customWidth="1"/>
    <col min="6" max="6" width="43.7109375" style="35" customWidth="1"/>
    <col min="7" max="7" width="8.7109375" style="39" customWidth="1"/>
    <col min="8" max="8" width="0.7109375" style="34" customWidth="1"/>
    <col min="9" max="9" width="13.7109375" style="34" customWidth="1"/>
    <col min="10" max="10" width="0.7109375" style="34" customWidth="1"/>
    <col min="11" max="11" width="13.7109375" style="34" customWidth="1"/>
    <col min="12" max="16384" width="9.140625" style="35"/>
  </cols>
  <sheetData>
    <row r="1" spans="1:11" ht="21.75" customHeight="1">
      <c r="A1" s="32" t="s">
        <v>0</v>
      </c>
      <c r="B1" s="32"/>
      <c r="C1" s="32"/>
      <c r="D1" s="32"/>
      <c r="E1" s="32"/>
      <c r="F1" s="32"/>
      <c r="G1" s="32"/>
      <c r="H1" s="33"/>
    </row>
    <row r="2" spans="1:11" ht="21.75" customHeight="1">
      <c r="A2" s="32" t="s">
        <v>1</v>
      </c>
      <c r="B2" s="32"/>
      <c r="C2" s="32"/>
      <c r="D2" s="32"/>
      <c r="E2" s="32"/>
      <c r="F2" s="32"/>
      <c r="G2" s="32"/>
      <c r="H2" s="33"/>
    </row>
    <row r="3" spans="1:11" ht="21.75" customHeight="1">
      <c r="A3" s="36" t="s">
        <v>146</v>
      </c>
      <c r="B3" s="36"/>
      <c r="C3" s="36"/>
      <c r="D3" s="36"/>
      <c r="E3" s="36"/>
      <c r="F3" s="36"/>
      <c r="G3" s="36"/>
      <c r="H3" s="37"/>
      <c r="I3" s="38"/>
      <c r="J3" s="38"/>
      <c r="K3" s="38"/>
    </row>
    <row r="4" spans="1:11" ht="21.75" customHeight="1">
      <c r="A4" s="32"/>
      <c r="B4" s="32"/>
      <c r="C4" s="32"/>
      <c r="D4" s="32"/>
      <c r="E4" s="32"/>
      <c r="F4" s="32"/>
      <c r="G4" s="32"/>
      <c r="H4" s="33"/>
    </row>
    <row r="5" spans="1:11" ht="21.75" customHeight="1">
      <c r="G5" s="24"/>
      <c r="H5" s="12"/>
      <c r="I5" s="4" t="s">
        <v>147</v>
      </c>
      <c r="J5" s="4"/>
      <c r="K5" s="4" t="s">
        <v>2</v>
      </c>
    </row>
    <row r="6" spans="1:11" ht="21.75" customHeight="1">
      <c r="G6" s="25" t="s">
        <v>3</v>
      </c>
      <c r="H6" s="12"/>
      <c r="I6" s="3" t="s">
        <v>4</v>
      </c>
      <c r="J6" s="13"/>
      <c r="K6" s="3" t="s">
        <v>4</v>
      </c>
    </row>
    <row r="7" spans="1:11" ht="8.1" customHeight="1"/>
    <row r="8" spans="1:11" ht="21.75" customHeight="1">
      <c r="A8" s="32" t="s">
        <v>5</v>
      </c>
    </row>
    <row r="9" spans="1:11" ht="8.1" customHeight="1"/>
    <row r="10" spans="1:11" ht="21.75" customHeight="1">
      <c r="A10" s="32" t="s">
        <v>6</v>
      </c>
    </row>
    <row r="11" spans="1:11" ht="8.1" customHeight="1">
      <c r="A11" s="32"/>
    </row>
    <row r="12" spans="1:11" ht="21.75" customHeight="1">
      <c r="A12" s="35" t="s">
        <v>7</v>
      </c>
      <c r="G12" s="39">
        <v>9</v>
      </c>
      <c r="I12" s="5">
        <v>98704217</v>
      </c>
      <c r="J12" s="5"/>
      <c r="K12" s="5">
        <v>404016200</v>
      </c>
    </row>
    <row r="13" spans="1:11" ht="21.75" customHeight="1">
      <c r="A13" s="35" t="s">
        <v>8</v>
      </c>
      <c r="I13" s="5">
        <v>1685352</v>
      </c>
      <c r="J13" s="5"/>
      <c r="K13" s="5">
        <v>1125656</v>
      </c>
    </row>
    <row r="14" spans="1:11" ht="21.75" customHeight="1">
      <c r="A14" s="35" t="s">
        <v>114</v>
      </c>
      <c r="G14" s="39">
        <v>10</v>
      </c>
      <c r="I14" s="5">
        <v>59019817</v>
      </c>
      <c r="J14" s="5"/>
      <c r="K14" s="5">
        <v>33608078</v>
      </c>
    </row>
    <row r="15" spans="1:11" ht="21.75" customHeight="1">
      <c r="A15" s="35" t="s">
        <v>160</v>
      </c>
      <c r="G15" s="39">
        <v>12</v>
      </c>
      <c r="I15" s="34">
        <v>33699720</v>
      </c>
      <c r="J15" s="5"/>
      <c r="K15" s="34">
        <v>0</v>
      </c>
    </row>
    <row r="16" spans="1:11" ht="21.75" customHeight="1">
      <c r="A16" s="35" t="s">
        <v>115</v>
      </c>
      <c r="G16" s="39">
        <v>14</v>
      </c>
      <c r="I16" s="34">
        <v>1804745</v>
      </c>
      <c r="J16" s="5"/>
      <c r="K16" s="34">
        <v>2232982</v>
      </c>
    </row>
    <row r="17" spans="1:11" ht="21.75" customHeight="1">
      <c r="A17" s="35" t="s">
        <v>151</v>
      </c>
      <c r="I17" s="6">
        <v>3075000</v>
      </c>
      <c r="J17" s="5"/>
      <c r="K17" s="6">
        <v>0</v>
      </c>
    </row>
    <row r="18" spans="1:11" ht="8.1" customHeight="1">
      <c r="A18" s="32"/>
    </row>
    <row r="19" spans="1:11" ht="21.75" customHeight="1">
      <c r="A19" s="32" t="s">
        <v>9</v>
      </c>
      <c r="I19" s="6">
        <f>SUM(I12:I17)</f>
        <v>197988851</v>
      </c>
      <c r="J19" s="5"/>
      <c r="K19" s="6">
        <f>SUM(K12:K17)</f>
        <v>440982916</v>
      </c>
    </row>
    <row r="21" spans="1:11" ht="21.75" customHeight="1">
      <c r="A21" s="32" t="s">
        <v>10</v>
      </c>
    </row>
    <row r="22" spans="1:11" ht="8.1" customHeight="1"/>
    <row r="23" spans="1:11" ht="21.6" customHeight="1">
      <c r="A23" s="35" t="s">
        <v>11</v>
      </c>
      <c r="G23" s="39">
        <v>13</v>
      </c>
      <c r="I23" s="5">
        <v>49845100</v>
      </c>
      <c r="J23" s="5"/>
      <c r="K23" s="5">
        <v>53435100</v>
      </c>
    </row>
    <row r="24" spans="1:11" ht="21.75" customHeight="1">
      <c r="A24" s="35" t="s">
        <v>116</v>
      </c>
      <c r="G24" s="39">
        <v>14</v>
      </c>
      <c r="I24" s="5">
        <v>159642289</v>
      </c>
      <c r="J24" s="5"/>
      <c r="K24" s="5">
        <v>156335323</v>
      </c>
    </row>
    <row r="25" spans="1:11" ht="21.75" customHeight="1">
      <c r="A25" s="35" t="s">
        <v>145</v>
      </c>
      <c r="G25" s="39">
        <v>15</v>
      </c>
      <c r="I25" s="5">
        <v>329946840</v>
      </c>
      <c r="J25" s="5"/>
      <c r="K25" s="5">
        <v>136019985</v>
      </c>
    </row>
    <row r="26" spans="1:11" ht="21.75" customHeight="1">
      <c r="A26" s="35" t="s">
        <v>12</v>
      </c>
      <c r="I26" s="5">
        <v>145122</v>
      </c>
      <c r="J26" s="5"/>
      <c r="K26" s="5">
        <v>413125</v>
      </c>
    </row>
    <row r="27" spans="1:11" ht="21.75" customHeight="1">
      <c r="A27" s="35" t="s">
        <v>121</v>
      </c>
      <c r="G27" s="39">
        <v>16</v>
      </c>
      <c r="I27" s="5">
        <v>352213694</v>
      </c>
      <c r="J27" s="5"/>
      <c r="K27" s="5">
        <v>366419776</v>
      </c>
    </row>
    <row r="28" spans="1:11" ht="21.75" customHeight="1">
      <c r="A28" s="35" t="s">
        <v>122</v>
      </c>
      <c r="G28" s="39">
        <v>17</v>
      </c>
      <c r="I28" s="5">
        <v>10288634</v>
      </c>
      <c r="J28" s="5"/>
      <c r="K28" s="5">
        <v>9493494</v>
      </c>
    </row>
    <row r="29" spans="1:11" ht="21.75" customHeight="1">
      <c r="A29" s="35" t="s">
        <v>152</v>
      </c>
      <c r="I29" s="5">
        <v>0</v>
      </c>
      <c r="J29" s="5"/>
      <c r="K29" s="5">
        <v>3075000</v>
      </c>
    </row>
    <row r="30" spans="1:11" ht="21.75" customHeight="1">
      <c r="A30" s="35" t="s">
        <v>14</v>
      </c>
      <c r="I30" s="6">
        <v>9201087</v>
      </c>
      <c r="J30" s="5"/>
      <c r="K30" s="6">
        <v>6435790</v>
      </c>
    </row>
    <row r="31" spans="1:11" ht="8.1" customHeight="1"/>
    <row r="32" spans="1:11" ht="21.75" customHeight="1">
      <c r="A32" s="32" t="s">
        <v>15</v>
      </c>
      <c r="I32" s="38">
        <f>SUM(I23:I30)</f>
        <v>911282766</v>
      </c>
      <c r="K32" s="38">
        <f>SUM(K23:K30)</f>
        <v>731627593</v>
      </c>
    </row>
    <row r="33" spans="1:11" ht="8.1" customHeight="1"/>
    <row r="34" spans="1:11" ht="21.75" customHeight="1" thickBot="1">
      <c r="A34" s="32" t="s">
        <v>16</v>
      </c>
      <c r="I34" s="40">
        <f>+I19+I32</f>
        <v>1109271617</v>
      </c>
      <c r="K34" s="40">
        <f>+K19+K32</f>
        <v>1172610509</v>
      </c>
    </row>
    <row r="35" spans="1:11" ht="21.75" customHeight="1" thickTop="1">
      <c r="A35" s="32"/>
    </row>
    <row r="36" spans="1:11" ht="21.75" customHeight="1">
      <c r="A36" s="32"/>
    </row>
    <row r="37" spans="1:11" ht="21.75" customHeight="1">
      <c r="A37" s="32"/>
    </row>
    <row r="38" spans="1:11" ht="21.75" customHeight="1">
      <c r="A38" s="32"/>
    </row>
    <row r="39" spans="1:11" ht="21.75" customHeight="1">
      <c r="A39" s="35" t="s">
        <v>17</v>
      </c>
    </row>
    <row r="40" spans="1:11" ht="25.5" customHeight="1"/>
    <row r="41" spans="1:11" ht="10.5" customHeight="1"/>
    <row r="42" spans="1:11" ht="22.35" customHeight="1">
      <c r="A42" s="41" t="s">
        <v>159</v>
      </c>
      <c r="B42" s="41"/>
      <c r="C42" s="41"/>
      <c r="D42" s="41"/>
      <c r="E42" s="41"/>
      <c r="F42" s="41"/>
      <c r="G42" s="42"/>
      <c r="H42" s="38"/>
      <c r="I42" s="38"/>
      <c r="J42" s="38"/>
      <c r="K42" s="38"/>
    </row>
    <row r="43" spans="1:11" ht="21.75" customHeight="1">
      <c r="A43" s="32" t="s">
        <v>0</v>
      </c>
      <c r="B43" s="32"/>
      <c r="C43" s="32"/>
      <c r="D43" s="32"/>
      <c r="E43" s="32"/>
      <c r="F43" s="32"/>
    </row>
    <row r="44" spans="1:11" ht="21.75" customHeight="1">
      <c r="A44" s="32" t="str">
        <f>A2</f>
        <v xml:space="preserve">งบฐานะการเงิน </v>
      </c>
      <c r="B44" s="32"/>
      <c r="C44" s="32"/>
      <c r="D44" s="32"/>
      <c r="E44" s="32"/>
      <c r="F44" s="32"/>
    </row>
    <row r="45" spans="1:11" ht="21.75" customHeight="1">
      <c r="A45" s="36" t="str">
        <f>A3</f>
        <v>ณ วันที่ 31 ธันวาคม พ.ศ. 2568</v>
      </c>
      <c r="B45" s="36"/>
      <c r="C45" s="36"/>
      <c r="D45" s="36"/>
      <c r="E45" s="36"/>
      <c r="F45" s="36"/>
      <c r="G45" s="42"/>
      <c r="H45" s="38"/>
      <c r="I45" s="38"/>
      <c r="J45" s="38"/>
      <c r="K45" s="38"/>
    </row>
    <row r="46" spans="1:11" ht="12" customHeight="1">
      <c r="A46" s="32"/>
      <c r="B46" s="32"/>
      <c r="C46" s="32"/>
      <c r="D46" s="32"/>
      <c r="E46" s="32"/>
      <c r="F46" s="32"/>
    </row>
    <row r="47" spans="1:11" ht="18" customHeight="1">
      <c r="G47" s="24"/>
      <c r="H47" s="12"/>
      <c r="I47" s="4" t="s">
        <v>147</v>
      </c>
      <c r="J47" s="4"/>
      <c r="K47" s="4" t="s">
        <v>2</v>
      </c>
    </row>
    <row r="48" spans="1:11" ht="18" customHeight="1">
      <c r="G48" s="25" t="s">
        <v>3</v>
      </c>
      <c r="H48" s="12"/>
      <c r="I48" s="3" t="s">
        <v>4</v>
      </c>
      <c r="J48" s="13"/>
      <c r="K48" s="3" t="s">
        <v>4</v>
      </c>
    </row>
    <row r="49" spans="1:11" ht="19.350000000000001" customHeight="1">
      <c r="A49" s="32" t="s">
        <v>18</v>
      </c>
    </row>
    <row r="50" spans="1:11" ht="5.0999999999999996" customHeight="1">
      <c r="A50" s="32"/>
    </row>
    <row r="51" spans="1:11" ht="19.350000000000001" customHeight="1">
      <c r="A51" s="32" t="s">
        <v>19</v>
      </c>
    </row>
    <row r="52" spans="1:11" ht="5.0999999999999996" customHeight="1">
      <c r="A52" s="32"/>
    </row>
    <row r="53" spans="1:11" ht="19.350000000000001" customHeight="1">
      <c r="A53" s="35" t="s">
        <v>20</v>
      </c>
      <c r="E53" s="43"/>
      <c r="G53" s="39">
        <v>19</v>
      </c>
      <c r="I53" s="5">
        <v>83761631</v>
      </c>
      <c r="J53" s="5"/>
      <c r="K53" s="5">
        <v>98006589</v>
      </c>
    </row>
    <row r="54" spans="1:11" ht="19.350000000000001" customHeight="1">
      <c r="A54" s="35" t="s">
        <v>117</v>
      </c>
      <c r="G54" s="39">
        <v>20</v>
      </c>
      <c r="I54" s="5">
        <v>0</v>
      </c>
      <c r="J54" s="5"/>
      <c r="K54" s="5">
        <v>14101983</v>
      </c>
    </row>
    <row r="55" spans="1:11" ht="19.350000000000001" customHeight="1">
      <c r="A55" s="35" t="s">
        <v>118</v>
      </c>
      <c r="G55" s="39">
        <v>21</v>
      </c>
      <c r="I55" s="5">
        <v>38630898</v>
      </c>
      <c r="J55" s="5"/>
      <c r="K55" s="5">
        <v>30024457</v>
      </c>
    </row>
    <row r="56" spans="1:11" ht="19.350000000000001" customHeight="1">
      <c r="A56" s="35" t="s">
        <v>21</v>
      </c>
      <c r="I56" s="5">
        <v>10043793</v>
      </c>
      <c r="J56" s="5"/>
      <c r="K56" s="5">
        <v>8049081</v>
      </c>
    </row>
    <row r="57" spans="1:11" ht="19.350000000000001" customHeight="1">
      <c r="A57" s="35" t="s">
        <v>22</v>
      </c>
      <c r="G57" s="39">
        <v>22</v>
      </c>
      <c r="I57" s="6">
        <v>7419989</v>
      </c>
      <c r="J57" s="5"/>
      <c r="K57" s="6">
        <v>11041172</v>
      </c>
    </row>
    <row r="58" spans="1:11" ht="5.0999999999999996" customHeight="1">
      <c r="A58" s="32"/>
    </row>
    <row r="59" spans="1:11" ht="19.350000000000001" customHeight="1">
      <c r="A59" s="32" t="s">
        <v>23</v>
      </c>
      <c r="I59" s="38">
        <f>SUM(I53:I57)</f>
        <v>139856311</v>
      </c>
      <c r="K59" s="38">
        <f>SUM(K53:K57)</f>
        <v>161223282</v>
      </c>
    </row>
    <row r="60" spans="1:11" ht="9" customHeight="1">
      <c r="A60" s="32"/>
    </row>
    <row r="61" spans="1:11" ht="19.350000000000001" customHeight="1">
      <c r="A61" s="32" t="s">
        <v>24</v>
      </c>
    </row>
    <row r="62" spans="1:11" ht="5.0999999999999996" customHeight="1">
      <c r="A62" s="32"/>
    </row>
    <row r="63" spans="1:11" ht="19.350000000000001" customHeight="1">
      <c r="A63" s="35" t="s">
        <v>25</v>
      </c>
      <c r="C63" s="44"/>
      <c r="D63" s="44"/>
      <c r="E63" s="44"/>
      <c r="F63" s="44"/>
      <c r="G63" s="39">
        <v>28</v>
      </c>
      <c r="I63" s="5">
        <v>1620722</v>
      </c>
      <c r="K63" s="5">
        <v>2966896</v>
      </c>
    </row>
    <row r="64" spans="1:11" ht="19.350000000000001" customHeight="1">
      <c r="A64" s="35" t="s">
        <v>119</v>
      </c>
      <c r="G64" s="39">
        <v>20</v>
      </c>
      <c r="I64" s="5">
        <v>0</v>
      </c>
      <c r="J64" s="5"/>
      <c r="K64" s="5">
        <v>113461433</v>
      </c>
    </row>
    <row r="65" spans="1:11" ht="19.350000000000001" customHeight="1">
      <c r="A65" s="35" t="s">
        <v>106</v>
      </c>
      <c r="G65" s="39">
        <v>21</v>
      </c>
      <c r="I65" s="5">
        <v>106938291</v>
      </c>
      <c r="J65" s="5"/>
      <c r="K65" s="5">
        <v>110629731</v>
      </c>
    </row>
    <row r="66" spans="1:11" ht="19.350000000000001" customHeight="1">
      <c r="A66" s="35" t="s">
        <v>26</v>
      </c>
      <c r="G66" s="39">
        <v>23</v>
      </c>
      <c r="I66" s="5">
        <v>12981901</v>
      </c>
      <c r="J66" s="5"/>
      <c r="K66" s="5">
        <v>11128936</v>
      </c>
    </row>
    <row r="67" spans="1:11" ht="19.350000000000001" customHeight="1">
      <c r="A67" s="35" t="s">
        <v>27</v>
      </c>
      <c r="G67" s="39">
        <v>24</v>
      </c>
      <c r="I67" s="5">
        <v>584984</v>
      </c>
      <c r="J67" s="5"/>
      <c r="K67" s="5">
        <v>282307</v>
      </c>
    </row>
    <row r="68" spans="1:11" ht="21.75" customHeight="1">
      <c r="A68" s="35" t="s">
        <v>120</v>
      </c>
      <c r="G68" s="39">
        <v>18</v>
      </c>
      <c r="I68" s="5">
        <v>18977813</v>
      </c>
      <c r="J68" s="5"/>
      <c r="K68" s="5">
        <v>17836373</v>
      </c>
    </row>
    <row r="69" spans="1:11" ht="19.350000000000001" customHeight="1">
      <c r="A69" s="35" t="s">
        <v>28</v>
      </c>
      <c r="I69" s="6">
        <v>20823449</v>
      </c>
      <c r="J69" s="5"/>
      <c r="K69" s="6">
        <v>11376103</v>
      </c>
    </row>
    <row r="70" spans="1:11" ht="5.0999999999999996" customHeight="1">
      <c r="A70" s="32"/>
    </row>
    <row r="71" spans="1:11" ht="19.350000000000001" customHeight="1">
      <c r="A71" s="32" t="s">
        <v>29</v>
      </c>
      <c r="I71" s="38">
        <f>SUM(I63:I69)</f>
        <v>161927160</v>
      </c>
      <c r="K71" s="38">
        <f>SUM(K63:K69)</f>
        <v>267681779</v>
      </c>
    </row>
    <row r="72" spans="1:11" ht="5.0999999999999996" customHeight="1">
      <c r="A72" s="32"/>
    </row>
    <row r="73" spans="1:11" ht="19.350000000000001" customHeight="1">
      <c r="A73" s="32" t="s">
        <v>30</v>
      </c>
      <c r="I73" s="6">
        <f>SUM(I59,I71)</f>
        <v>301783471</v>
      </c>
      <c r="J73" s="5"/>
      <c r="K73" s="6">
        <f>SUM(K59,K71)</f>
        <v>428905061</v>
      </c>
    </row>
    <row r="74" spans="1:11" ht="9" customHeight="1">
      <c r="A74" s="32"/>
    </row>
    <row r="75" spans="1:11" ht="19.350000000000001" customHeight="1">
      <c r="A75" s="32" t="s">
        <v>31</v>
      </c>
    </row>
    <row r="76" spans="1:11" ht="5.0999999999999996" customHeight="1">
      <c r="A76" s="32"/>
    </row>
    <row r="77" spans="1:11" ht="19.350000000000001" customHeight="1">
      <c r="A77" s="35" t="s">
        <v>32</v>
      </c>
      <c r="G77" s="39">
        <v>25</v>
      </c>
    </row>
    <row r="78" spans="1:11" ht="19.350000000000001" customHeight="1">
      <c r="B78" s="35" t="s">
        <v>33</v>
      </c>
      <c r="G78" s="35"/>
    </row>
    <row r="79" spans="1:11" ht="19.350000000000001" customHeight="1" thickBot="1">
      <c r="C79" s="44" t="s">
        <v>34</v>
      </c>
      <c r="D79" s="44"/>
      <c r="E79" s="44"/>
      <c r="F79" s="44"/>
      <c r="G79" s="44"/>
      <c r="I79" s="40">
        <v>200000000</v>
      </c>
      <c r="K79" s="40">
        <v>200000000</v>
      </c>
    </row>
    <row r="80" spans="1:11" ht="5.0999999999999996" customHeight="1" thickTop="1">
      <c r="H80" s="45"/>
    </row>
    <row r="81" spans="1:11" ht="19.350000000000001" customHeight="1">
      <c r="B81" s="35" t="s">
        <v>35</v>
      </c>
    </row>
    <row r="82" spans="1:11" ht="19.350000000000001" customHeight="1">
      <c r="C82" s="44" t="s">
        <v>36</v>
      </c>
      <c r="D82" s="44"/>
      <c r="E82" s="44"/>
      <c r="F82" s="44"/>
      <c r="I82" s="5">
        <v>200000000</v>
      </c>
      <c r="J82" s="7"/>
      <c r="K82" s="5">
        <v>200000000</v>
      </c>
    </row>
    <row r="83" spans="1:11" ht="19.350000000000001" customHeight="1">
      <c r="A83" s="35" t="s">
        <v>123</v>
      </c>
      <c r="C83" s="44"/>
      <c r="D83" s="44"/>
      <c r="E83" s="44"/>
      <c r="F83" s="44"/>
      <c r="I83" s="5">
        <v>347062552</v>
      </c>
      <c r="J83" s="7"/>
      <c r="K83" s="5">
        <v>347062552</v>
      </c>
    </row>
    <row r="84" spans="1:11" ht="19.350000000000001" customHeight="1">
      <c r="A84" s="35" t="s">
        <v>55</v>
      </c>
      <c r="I84" s="5"/>
      <c r="J84" s="5"/>
      <c r="K84" s="5"/>
    </row>
    <row r="85" spans="1:11" ht="19.350000000000001" customHeight="1">
      <c r="B85" s="35" t="s">
        <v>37</v>
      </c>
      <c r="G85" s="39">
        <v>26</v>
      </c>
      <c r="I85" s="5">
        <v>20000000</v>
      </c>
      <c r="J85" s="5"/>
      <c r="K85" s="5">
        <v>20000000</v>
      </c>
    </row>
    <row r="86" spans="1:11" ht="19.350000000000001" customHeight="1">
      <c r="B86" s="35" t="s">
        <v>38</v>
      </c>
      <c r="I86" s="5">
        <v>236767393</v>
      </c>
      <c r="J86" s="5"/>
      <c r="K86" s="5">
        <v>173530405</v>
      </c>
    </row>
    <row r="87" spans="1:11" ht="19.350000000000001" customHeight="1">
      <c r="B87" s="35" t="s">
        <v>39</v>
      </c>
      <c r="I87" s="6">
        <v>3658201</v>
      </c>
      <c r="J87" s="5"/>
      <c r="K87" s="6">
        <v>3112491</v>
      </c>
    </row>
    <row r="88" spans="1:11" ht="5.0999999999999996" customHeight="1">
      <c r="A88" s="32"/>
      <c r="I88" s="5"/>
      <c r="J88" s="5"/>
      <c r="K88" s="5"/>
    </row>
    <row r="89" spans="1:11" ht="19.350000000000001" customHeight="1">
      <c r="A89" s="46" t="s">
        <v>40</v>
      </c>
      <c r="H89" s="7"/>
      <c r="I89" s="6">
        <f>SUM(I81:I87)</f>
        <v>807488146</v>
      </c>
      <c r="J89" s="5"/>
      <c r="K89" s="6">
        <f>SUM(K81:K87)</f>
        <v>743705448</v>
      </c>
    </row>
    <row r="90" spans="1:11" ht="6" customHeight="1">
      <c r="A90" s="32"/>
    </row>
    <row r="91" spans="1:11" ht="19.350000000000001" customHeight="1" thickBot="1">
      <c r="A91" s="32" t="s">
        <v>41</v>
      </c>
      <c r="I91" s="40">
        <f>SUM(I89,I73)</f>
        <v>1109271617</v>
      </c>
      <c r="J91" s="5"/>
      <c r="K91" s="40">
        <f>SUM(K89,K73)</f>
        <v>1172610509</v>
      </c>
    </row>
    <row r="92" spans="1:11" ht="4.5" customHeight="1" thickTop="1">
      <c r="A92" s="32"/>
      <c r="J92" s="5"/>
    </row>
    <row r="93" spans="1:11" ht="22.35" customHeight="1">
      <c r="A93" s="41" t="str">
        <f>+A42</f>
        <v>หมายเหตุประกอบงบการเงินในหน้า 11 ถึง 55 เป็นส่วนหนึ่งของงบการเงินนี้</v>
      </c>
      <c r="B93" s="41"/>
      <c r="C93" s="41"/>
      <c r="D93" s="41"/>
      <c r="E93" s="41"/>
      <c r="F93" s="41"/>
      <c r="G93" s="42"/>
      <c r="H93" s="38"/>
      <c r="I93" s="38"/>
      <c r="J93" s="38"/>
      <c r="K93" s="38"/>
    </row>
  </sheetData>
  <phoneticPr fontId="0" type="noConversion"/>
  <pageMargins left="1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topLeftCell="A7" zoomScaleNormal="100" zoomScaleSheetLayoutView="130" workbookViewId="0">
      <selection activeCell="E9" sqref="E9"/>
    </sheetView>
  </sheetViews>
  <sheetFormatPr defaultColWidth="9.140625" defaultRowHeight="21.75" customHeight="1"/>
  <cols>
    <col min="1" max="1" width="1.7109375" style="19" customWidth="1"/>
    <col min="2" max="2" width="9.140625" style="19"/>
    <col min="3" max="3" width="13" style="19" customWidth="1"/>
    <col min="4" max="4" width="11.42578125" style="19" customWidth="1"/>
    <col min="5" max="5" width="21.7109375" style="19" customWidth="1"/>
    <col min="6" max="6" width="9.140625" style="19" customWidth="1"/>
    <col min="7" max="7" width="0.85546875" style="19" customWidth="1"/>
    <col min="8" max="8" width="13.7109375" style="31" customWidth="1"/>
    <col min="9" max="9" width="0.85546875" style="31" customWidth="1"/>
    <col min="10" max="10" width="13.7109375" style="31" customWidth="1"/>
    <col min="11" max="16384" width="9.140625" style="19"/>
  </cols>
  <sheetData>
    <row r="1" spans="1:10" ht="21.75" customHeight="1">
      <c r="A1" s="15" t="s">
        <v>0</v>
      </c>
      <c r="B1" s="16"/>
      <c r="C1" s="16"/>
      <c r="D1" s="16"/>
      <c r="E1" s="16"/>
      <c r="F1" s="17"/>
      <c r="G1" s="17"/>
      <c r="H1" s="18"/>
      <c r="I1" s="18"/>
      <c r="J1" s="18"/>
    </row>
    <row r="2" spans="1:10" ht="21.75" customHeight="1">
      <c r="A2" s="15" t="s">
        <v>42</v>
      </c>
      <c r="B2" s="16"/>
      <c r="C2" s="16"/>
      <c r="D2" s="16"/>
      <c r="E2" s="16"/>
      <c r="F2" s="17"/>
      <c r="G2" s="17"/>
      <c r="H2" s="18"/>
      <c r="I2" s="18"/>
      <c r="J2" s="18"/>
    </row>
    <row r="3" spans="1:10" ht="21.75" customHeight="1">
      <c r="A3" s="20" t="s">
        <v>148</v>
      </c>
      <c r="B3" s="21"/>
      <c r="C3" s="21"/>
      <c r="D3" s="21"/>
      <c r="E3" s="21"/>
      <c r="F3" s="22"/>
      <c r="G3" s="22"/>
      <c r="H3" s="23"/>
      <c r="I3" s="23"/>
      <c r="J3" s="23"/>
    </row>
    <row r="4" spans="1:10" ht="21.75" customHeight="1">
      <c r="A4" s="15"/>
      <c r="B4" s="16"/>
      <c r="C4" s="16"/>
      <c r="D4" s="16"/>
      <c r="E4" s="16"/>
      <c r="F4" s="17"/>
      <c r="G4" s="17"/>
      <c r="H4" s="18"/>
      <c r="I4" s="18"/>
      <c r="J4" s="18"/>
    </row>
    <row r="5" spans="1:10" ht="20.45" customHeight="1">
      <c r="A5" s="16"/>
      <c r="B5" s="16"/>
      <c r="C5" s="16"/>
      <c r="D5" s="16"/>
      <c r="E5" s="16"/>
      <c r="F5" s="24"/>
      <c r="G5" s="24"/>
      <c r="H5" s="4" t="s">
        <v>147</v>
      </c>
      <c r="I5" s="4"/>
      <c r="J5" s="4" t="s">
        <v>2</v>
      </c>
    </row>
    <row r="6" spans="1:10" ht="20.45" customHeight="1">
      <c r="A6" s="16"/>
      <c r="B6" s="16"/>
      <c r="C6" s="16"/>
      <c r="D6" s="16"/>
      <c r="E6" s="16"/>
      <c r="F6" s="25" t="s">
        <v>3</v>
      </c>
      <c r="G6" s="24"/>
      <c r="H6" s="3" t="s">
        <v>4</v>
      </c>
      <c r="I6" s="13"/>
      <c r="J6" s="3" t="s">
        <v>4</v>
      </c>
    </row>
    <row r="7" spans="1:10" ht="20.45" customHeight="1">
      <c r="A7" s="16"/>
      <c r="B7" s="16"/>
      <c r="C7" s="16"/>
      <c r="D7" s="16"/>
      <c r="E7" s="16"/>
      <c r="F7" s="17"/>
      <c r="G7" s="17"/>
      <c r="H7" s="18"/>
      <c r="I7" s="18"/>
      <c r="J7" s="18"/>
    </row>
    <row r="8" spans="1:10" ht="20.45" customHeight="1">
      <c r="A8" s="16" t="s">
        <v>43</v>
      </c>
      <c r="B8" s="16"/>
      <c r="C8" s="16"/>
      <c r="D8" s="16"/>
      <c r="E8" s="16"/>
      <c r="F8" s="17"/>
      <c r="G8" s="17"/>
      <c r="H8" s="1">
        <v>549488949</v>
      </c>
      <c r="I8" s="1"/>
      <c r="J8" s="1">
        <v>559854293</v>
      </c>
    </row>
    <row r="9" spans="1:10" ht="20.45" customHeight="1">
      <c r="A9" s="16" t="s">
        <v>44</v>
      </c>
      <c r="B9" s="16"/>
      <c r="C9" s="16"/>
      <c r="D9" s="16"/>
      <c r="E9" s="16"/>
      <c r="F9" s="17">
        <v>29</v>
      </c>
      <c r="G9" s="17"/>
      <c r="H9" s="2">
        <v>-391208685</v>
      </c>
      <c r="I9" s="1"/>
      <c r="J9" s="2">
        <v>-405511425</v>
      </c>
    </row>
    <row r="10" spans="1:10" ht="6" customHeight="1">
      <c r="A10" s="16"/>
      <c r="B10" s="16"/>
      <c r="C10" s="16"/>
      <c r="D10" s="16"/>
      <c r="E10" s="16"/>
      <c r="F10" s="17"/>
      <c r="G10" s="17"/>
      <c r="H10" s="18"/>
      <c r="I10" s="18"/>
      <c r="J10" s="18"/>
    </row>
    <row r="11" spans="1:10" ht="20.45" customHeight="1">
      <c r="A11" s="26" t="s">
        <v>124</v>
      </c>
      <c r="B11" s="16"/>
      <c r="C11" s="16"/>
      <c r="D11" s="16"/>
      <c r="E11" s="16"/>
      <c r="F11" s="17"/>
      <c r="G11" s="17"/>
      <c r="H11" s="18">
        <f>SUM(H8:H9)</f>
        <v>158280264</v>
      </c>
      <c r="I11" s="18"/>
      <c r="J11" s="18">
        <f>SUM(J8:J9)</f>
        <v>154342868</v>
      </c>
    </row>
    <row r="12" spans="1:10" ht="20.45" customHeight="1">
      <c r="A12" s="16" t="s">
        <v>125</v>
      </c>
      <c r="B12" s="16"/>
      <c r="C12" s="16"/>
      <c r="D12" s="16"/>
      <c r="E12" s="16"/>
      <c r="F12" s="17">
        <v>14</v>
      </c>
      <c r="G12" s="17"/>
      <c r="H12" s="1">
        <v>2567918</v>
      </c>
      <c r="I12" s="1"/>
      <c r="J12" s="1">
        <v>97064045</v>
      </c>
    </row>
    <row r="13" spans="1:10" ht="20.45" customHeight="1">
      <c r="A13" s="16" t="s">
        <v>45</v>
      </c>
      <c r="B13" s="16"/>
      <c r="C13" s="16"/>
      <c r="D13" s="16"/>
      <c r="E13" s="16"/>
      <c r="F13" s="17"/>
      <c r="G13" s="17"/>
      <c r="H13" s="1">
        <v>3780908</v>
      </c>
      <c r="I13" s="1"/>
      <c r="J13" s="1">
        <v>819384</v>
      </c>
    </row>
    <row r="14" spans="1:10" ht="20.45" customHeight="1">
      <c r="A14" s="16" t="s">
        <v>46</v>
      </c>
      <c r="B14" s="16"/>
      <c r="C14" s="16"/>
      <c r="D14" s="16"/>
      <c r="E14" s="16"/>
      <c r="F14" s="17"/>
      <c r="G14" s="17"/>
      <c r="H14" s="2">
        <v>20110168</v>
      </c>
      <c r="I14" s="1"/>
      <c r="J14" s="2">
        <v>12333687</v>
      </c>
    </row>
    <row r="15" spans="1:10" ht="6" customHeight="1">
      <c r="A15" s="16"/>
      <c r="B15" s="16"/>
      <c r="C15" s="16"/>
      <c r="D15" s="16"/>
      <c r="E15" s="16"/>
      <c r="F15" s="17"/>
      <c r="G15" s="17"/>
      <c r="H15" s="18"/>
      <c r="I15" s="18"/>
      <c r="J15" s="18"/>
    </row>
    <row r="16" spans="1:10" ht="20.45" customHeight="1">
      <c r="A16" s="26" t="s">
        <v>126</v>
      </c>
      <c r="B16" s="16"/>
      <c r="C16" s="16"/>
      <c r="D16" s="16"/>
      <c r="E16" s="16"/>
      <c r="F16" s="17"/>
      <c r="G16" s="17"/>
      <c r="H16" s="2">
        <f t="shared" ref="H16:J16" si="0">SUM(H11:H14)</f>
        <v>184739258</v>
      </c>
      <c r="I16" s="1"/>
      <c r="J16" s="2">
        <f t="shared" si="0"/>
        <v>264559984</v>
      </c>
    </row>
    <row r="17" spans="1:10" ht="20.45" customHeight="1">
      <c r="A17" s="16"/>
      <c r="B17" s="16"/>
      <c r="C17" s="16"/>
      <c r="D17" s="16"/>
      <c r="E17" s="16"/>
      <c r="F17" s="17"/>
      <c r="G17" s="17"/>
      <c r="H17" s="18"/>
      <c r="I17" s="18"/>
      <c r="J17" s="18"/>
    </row>
    <row r="18" spans="1:10" ht="20.45" customHeight="1">
      <c r="A18" s="16" t="s">
        <v>47</v>
      </c>
      <c r="B18" s="16"/>
      <c r="C18" s="16"/>
      <c r="D18" s="16"/>
      <c r="E18" s="16"/>
      <c r="F18" s="17">
        <v>29</v>
      </c>
      <c r="G18" s="17"/>
      <c r="H18" s="1">
        <v>-70710966</v>
      </c>
      <c r="I18" s="1"/>
      <c r="J18" s="1">
        <v>-55342729</v>
      </c>
    </row>
    <row r="19" spans="1:10" ht="20.45" customHeight="1">
      <c r="A19" s="16" t="s">
        <v>127</v>
      </c>
      <c r="B19" s="16"/>
      <c r="C19" s="16"/>
      <c r="D19" s="16"/>
      <c r="E19" s="16"/>
      <c r="F19" s="17"/>
      <c r="G19" s="17"/>
      <c r="H19" s="2">
        <v>-1845570</v>
      </c>
      <c r="I19" s="1"/>
      <c r="J19" s="2">
        <v>-283768</v>
      </c>
    </row>
    <row r="20" spans="1:10" ht="6" customHeight="1">
      <c r="A20" s="16"/>
      <c r="B20" s="16"/>
      <c r="C20" s="16"/>
      <c r="D20" s="16"/>
      <c r="E20" s="16"/>
      <c r="F20" s="17"/>
      <c r="G20" s="17"/>
      <c r="H20" s="18"/>
      <c r="I20" s="18"/>
      <c r="J20" s="18"/>
    </row>
    <row r="21" spans="1:10" ht="20.45" customHeight="1">
      <c r="A21" s="26" t="s">
        <v>48</v>
      </c>
      <c r="B21" s="16"/>
      <c r="C21" s="16"/>
      <c r="D21" s="16"/>
      <c r="E21" s="16"/>
      <c r="F21" s="17"/>
      <c r="G21" s="17"/>
      <c r="H21" s="2">
        <f>SUM(H18:H20)</f>
        <v>-72556536</v>
      </c>
      <c r="I21" s="1"/>
      <c r="J21" s="2">
        <f>SUM(J18:J20)</f>
        <v>-55626497</v>
      </c>
    </row>
    <row r="22" spans="1:10" ht="20.45" customHeight="1">
      <c r="A22" s="16"/>
      <c r="B22" s="16"/>
      <c r="C22" s="16"/>
      <c r="D22" s="16"/>
      <c r="E22" s="16"/>
      <c r="F22" s="17"/>
      <c r="G22" s="17"/>
      <c r="H22" s="18"/>
      <c r="I22" s="18"/>
      <c r="J22" s="18"/>
    </row>
    <row r="23" spans="1:10" ht="20.45" customHeight="1">
      <c r="A23" s="15" t="s">
        <v>128</v>
      </c>
      <c r="B23" s="16"/>
      <c r="C23" s="16"/>
      <c r="D23" s="16"/>
      <c r="E23" s="16"/>
      <c r="F23" s="16"/>
      <c r="G23" s="16"/>
      <c r="H23" s="1">
        <f>H16+H21</f>
        <v>112182722</v>
      </c>
      <c r="I23" s="1"/>
      <c r="J23" s="1">
        <f>J16+J21</f>
        <v>208933487</v>
      </c>
    </row>
    <row r="24" spans="1:10" ht="20.45" customHeight="1">
      <c r="A24" s="16" t="s">
        <v>143</v>
      </c>
      <c r="B24" s="16"/>
      <c r="C24" s="16"/>
      <c r="D24" s="16"/>
      <c r="E24" s="16"/>
      <c r="F24" s="17">
        <v>30</v>
      </c>
      <c r="G24" s="17"/>
      <c r="H24" s="2">
        <v>-7946391</v>
      </c>
      <c r="I24" s="1"/>
      <c r="J24" s="2">
        <v>-5676904</v>
      </c>
    </row>
    <row r="25" spans="1:10" ht="6" customHeight="1">
      <c r="A25" s="16"/>
      <c r="B25" s="16"/>
      <c r="C25" s="16"/>
      <c r="D25" s="16"/>
      <c r="E25" s="16"/>
      <c r="F25" s="17"/>
      <c r="G25" s="17"/>
      <c r="H25" s="18"/>
      <c r="I25" s="18"/>
      <c r="J25" s="18"/>
    </row>
    <row r="26" spans="1:10" ht="20.45" customHeight="1">
      <c r="A26" s="15" t="s">
        <v>129</v>
      </c>
      <c r="B26" s="16"/>
      <c r="C26" s="16"/>
      <c r="D26" s="16"/>
      <c r="E26" s="16"/>
      <c r="F26" s="16"/>
      <c r="G26" s="16"/>
      <c r="H26" s="1">
        <f t="shared" ref="H26:J26" si="1">SUM(H23:H24)</f>
        <v>104236331</v>
      </c>
      <c r="I26" s="1"/>
      <c r="J26" s="1">
        <f t="shared" si="1"/>
        <v>203256583</v>
      </c>
    </row>
    <row r="27" spans="1:10" ht="20.45" customHeight="1">
      <c r="A27" s="16" t="s">
        <v>130</v>
      </c>
      <c r="B27" s="16"/>
      <c r="C27" s="16"/>
      <c r="D27" s="16"/>
      <c r="E27" s="16"/>
      <c r="F27" s="17">
        <v>31</v>
      </c>
      <c r="G27" s="17"/>
      <c r="H27" s="2">
        <v>-20999343</v>
      </c>
      <c r="I27" s="1"/>
      <c r="J27" s="2">
        <v>-38323270</v>
      </c>
    </row>
    <row r="28" spans="1:10" ht="6" customHeight="1">
      <c r="A28" s="16"/>
      <c r="B28" s="16"/>
      <c r="C28" s="16"/>
      <c r="D28" s="16"/>
      <c r="E28" s="16"/>
      <c r="F28" s="17"/>
      <c r="G28" s="17"/>
      <c r="H28" s="18"/>
      <c r="I28" s="18"/>
      <c r="J28" s="18"/>
    </row>
    <row r="29" spans="1:10" ht="20.45" customHeight="1">
      <c r="A29" s="15" t="s">
        <v>131</v>
      </c>
      <c r="B29" s="16"/>
      <c r="C29" s="16"/>
      <c r="D29" s="16"/>
      <c r="E29" s="16"/>
      <c r="F29" s="17"/>
      <c r="G29" s="17"/>
      <c r="H29" s="2">
        <f>SUM(H26:H27)</f>
        <v>83236988</v>
      </c>
      <c r="I29" s="1"/>
      <c r="J29" s="2">
        <f>SUM(J26:J27)</f>
        <v>164933313</v>
      </c>
    </row>
    <row r="30" spans="1:10" ht="20.45" customHeight="1">
      <c r="A30" s="15"/>
      <c r="B30" s="16"/>
      <c r="C30" s="16"/>
      <c r="D30" s="16"/>
      <c r="E30" s="16"/>
      <c r="F30" s="17"/>
      <c r="G30" s="17"/>
      <c r="H30" s="18"/>
      <c r="I30" s="18"/>
      <c r="J30" s="18"/>
    </row>
    <row r="31" spans="1:10" ht="20.45" customHeight="1">
      <c r="A31" s="15" t="s">
        <v>50</v>
      </c>
      <c r="B31" s="16"/>
      <c r="C31" s="16"/>
      <c r="D31" s="16"/>
      <c r="E31" s="16"/>
      <c r="F31" s="17"/>
      <c r="G31" s="17"/>
      <c r="H31" s="18"/>
      <c r="I31" s="18"/>
      <c r="J31" s="18"/>
    </row>
    <row r="32" spans="1:10" ht="20.45" customHeight="1">
      <c r="A32" s="16" t="s">
        <v>51</v>
      </c>
      <c r="B32" s="16"/>
      <c r="C32" s="16"/>
      <c r="D32" s="16"/>
      <c r="E32" s="16"/>
      <c r="F32" s="17"/>
      <c r="G32" s="17"/>
      <c r="H32" s="18"/>
      <c r="I32" s="18"/>
      <c r="J32" s="18"/>
    </row>
    <row r="33" spans="1:10" ht="20.45" customHeight="1">
      <c r="A33" s="16"/>
      <c r="B33" s="27" t="s">
        <v>167</v>
      </c>
      <c r="C33" s="16"/>
      <c r="D33" s="16"/>
      <c r="E33" s="16"/>
      <c r="F33" s="17"/>
      <c r="G33" s="17"/>
      <c r="H33" s="1">
        <v>682138</v>
      </c>
      <c r="I33" s="1"/>
      <c r="J33" s="1">
        <v>-97016</v>
      </c>
    </row>
    <row r="34" spans="1:10" ht="20.45" customHeight="1">
      <c r="A34" s="16"/>
      <c r="B34" s="27" t="s">
        <v>168</v>
      </c>
      <c r="C34" s="16"/>
      <c r="D34" s="16"/>
      <c r="E34" s="16"/>
      <c r="F34" s="17"/>
      <c r="G34" s="17"/>
      <c r="H34" s="23">
        <v>-136428</v>
      </c>
      <c r="I34" s="18"/>
      <c r="J34" s="23">
        <v>19403</v>
      </c>
    </row>
    <row r="35" spans="1:10" ht="6" customHeight="1">
      <c r="A35" s="16"/>
      <c r="B35" s="16"/>
      <c r="C35" s="16"/>
      <c r="D35" s="16"/>
      <c r="E35" s="16"/>
      <c r="F35" s="17"/>
      <c r="G35" s="17"/>
      <c r="H35" s="18"/>
      <c r="I35" s="18"/>
      <c r="J35" s="18"/>
    </row>
    <row r="36" spans="1:10" ht="20.45" customHeight="1">
      <c r="A36" s="15" t="s">
        <v>52</v>
      </c>
      <c r="B36" s="15"/>
      <c r="C36" s="15"/>
      <c r="D36" s="15"/>
      <c r="E36" s="16"/>
      <c r="F36" s="17"/>
      <c r="G36" s="17"/>
      <c r="H36" s="23">
        <f>SUM(H33:H34)</f>
        <v>545710</v>
      </c>
      <c r="I36" s="18"/>
      <c r="J36" s="23">
        <f>SUM(J33:J34)</f>
        <v>-77613</v>
      </c>
    </row>
    <row r="37" spans="1:10" ht="6" customHeight="1">
      <c r="A37" s="16"/>
      <c r="B37" s="16"/>
      <c r="C37" s="16"/>
      <c r="D37" s="16"/>
      <c r="E37" s="16"/>
      <c r="F37" s="17"/>
      <c r="G37" s="17"/>
      <c r="H37" s="18"/>
      <c r="I37" s="18"/>
      <c r="J37" s="18"/>
    </row>
    <row r="38" spans="1:10" ht="20.45" customHeight="1" thickBot="1">
      <c r="A38" s="15" t="s">
        <v>53</v>
      </c>
      <c r="B38" s="16"/>
      <c r="C38" s="16"/>
      <c r="D38" s="16"/>
      <c r="E38" s="16"/>
      <c r="F38" s="17"/>
      <c r="G38" s="17"/>
      <c r="H38" s="28">
        <f>H29+H36</f>
        <v>83782698</v>
      </c>
      <c r="I38" s="18"/>
      <c r="J38" s="28">
        <f>J29+J36</f>
        <v>164855700</v>
      </c>
    </row>
    <row r="39" spans="1:10" ht="20.45" customHeight="1" thickTop="1">
      <c r="A39" s="15"/>
      <c r="B39" s="16"/>
      <c r="C39" s="16"/>
      <c r="D39" s="16"/>
      <c r="E39" s="16"/>
      <c r="F39" s="17"/>
      <c r="G39" s="17"/>
      <c r="H39" s="18"/>
      <c r="I39" s="18"/>
      <c r="J39" s="18"/>
    </row>
    <row r="40" spans="1:10" ht="20.45" customHeight="1">
      <c r="A40" s="15" t="s">
        <v>133</v>
      </c>
      <c r="B40" s="16"/>
      <c r="C40" s="16"/>
      <c r="D40" s="16"/>
      <c r="E40" s="16"/>
      <c r="F40" s="17"/>
      <c r="G40" s="17"/>
      <c r="H40" s="18"/>
      <c r="I40" s="18"/>
      <c r="J40" s="18"/>
    </row>
    <row r="41" spans="1:10" ht="6" customHeight="1">
      <c r="A41" s="16"/>
      <c r="B41" s="15"/>
      <c r="C41" s="16"/>
      <c r="D41" s="16"/>
      <c r="E41" s="16"/>
      <c r="F41" s="17"/>
      <c r="G41" s="17"/>
      <c r="H41" s="18"/>
      <c r="I41" s="18"/>
      <c r="J41" s="18"/>
    </row>
    <row r="42" spans="1:10" ht="20.45" customHeight="1" thickBot="1">
      <c r="A42" s="16" t="s">
        <v>132</v>
      </c>
      <c r="B42" s="16"/>
      <c r="C42" s="16"/>
      <c r="D42" s="16"/>
      <c r="E42" s="16"/>
      <c r="F42" s="17">
        <v>32</v>
      </c>
      <c r="G42" s="17"/>
      <c r="H42" s="29">
        <v>0.21302264000000001</v>
      </c>
      <c r="I42" s="30"/>
      <c r="J42" s="29">
        <v>0.41</v>
      </c>
    </row>
    <row r="43" spans="1:10" ht="22.5" customHeight="1" thickTop="1">
      <c r="A43" s="16"/>
      <c r="B43" s="16"/>
      <c r="C43" s="16"/>
      <c r="D43" s="16"/>
      <c r="E43" s="16"/>
      <c r="F43" s="17"/>
      <c r="G43" s="17"/>
      <c r="H43" s="18"/>
      <c r="I43" s="18"/>
      <c r="J43" s="18"/>
    </row>
    <row r="44" spans="1:10" ht="18.75" customHeight="1">
      <c r="A44" s="16"/>
      <c r="B44" s="16"/>
      <c r="C44" s="16"/>
      <c r="D44" s="16"/>
      <c r="E44" s="16"/>
      <c r="F44" s="17"/>
      <c r="G44" s="17"/>
      <c r="H44" s="18"/>
      <c r="I44" s="18"/>
      <c r="J44" s="18"/>
    </row>
    <row r="45" spans="1:10" ht="21.95" customHeight="1">
      <c r="A45" s="21" t="str">
        <f>'Thai 5-6'!A93</f>
        <v>หมายเหตุประกอบงบการเงินในหน้า 11 ถึง 55 เป็นส่วนหนึ่งของงบการเงินนี้</v>
      </c>
      <c r="B45" s="21"/>
      <c r="C45" s="21"/>
      <c r="D45" s="21"/>
      <c r="E45" s="21"/>
      <c r="F45" s="22"/>
      <c r="G45" s="22"/>
      <c r="H45" s="23"/>
      <c r="I45" s="23"/>
      <c r="J45" s="23"/>
    </row>
  </sheetData>
  <pageMargins left="1" right="0.5" top="0.5" bottom="0.6" header="0.49" footer="0.4"/>
  <pageSetup paperSize="9" firstPageNumber="7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F213-7A11-4DBD-9B27-A33740D5AD2F}">
  <dimension ref="A1:O134"/>
  <sheetViews>
    <sheetView zoomScaleNormal="100" zoomScaleSheetLayoutView="115" workbookViewId="0">
      <selection activeCell="B7" sqref="B7"/>
    </sheetView>
  </sheetViews>
  <sheetFormatPr defaultColWidth="8" defaultRowHeight="21.75" customHeight="1"/>
  <cols>
    <col min="1" max="1" width="2.42578125" style="53" customWidth="1"/>
    <col min="2" max="2" width="46.28515625" style="77" customWidth="1"/>
    <col min="3" max="3" width="8.5703125" style="53" customWidth="1"/>
    <col min="4" max="4" width="1" style="78" customWidth="1"/>
    <col min="5" max="5" width="13.7109375" style="50" customWidth="1"/>
    <col min="6" max="6" width="1" style="69" customWidth="1"/>
    <col min="7" max="7" width="12.85546875" style="50" customWidth="1"/>
    <col min="8" max="8" width="1" style="69" customWidth="1"/>
    <col min="9" max="9" width="11.7109375" style="50" customWidth="1"/>
    <col min="10" max="10" width="1" style="69" customWidth="1"/>
    <col min="11" max="11" width="13.7109375" style="69" customWidth="1"/>
    <col min="12" max="12" width="1" style="69" customWidth="1"/>
    <col min="13" max="13" width="19.7109375" style="69" customWidth="1"/>
    <col min="14" max="14" width="1" style="69" customWidth="1"/>
    <col min="15" max="15" width="14.7109375" style="69" customWidth="1"/>
    <col min="16" max="16384" width="8" style="53"/>
  </cols>
  <sheetData>
    <row r="1" spans="1:15" ht="21.75" customHeight="1">
      <c r="A1" s="32" t="s">
        <v>0</v>
      </c>
      <c r="B1" s="47"/>
      <c r="C1" s="48"/>
      <c r="D1" s="49"/>
      <c r="F1" s="51"/>
      <c r="H1" s="51"/>
      <c r="J1" s="52"/>
      <c r="K1" s="51"/>
      <c r="L1" s="51"/>
      <c r="M1" s="51"/>
      <c r="N1" s="51"/>
      <c r="O1" s="51"/>
    </row>
    <row r="2" spans="1:15" ht="21.75" customHeight="1">
      <c r="A2" s="48" t="s">
        <v>54</v>
      </c>
      <c r="B2" s="47"/>
      <c r="C2" s="48"/>
      <c r="D2" s="49"/>
      <c r="F2" s="51"/>
      <c r="H2" s="51"/>
      <c r="J2" s="51"/>
      <c r="K2" s="51"/>
      <c r="L2" s="51"/>
      <c r="M2" s="51"/>
      <c r="N2" s="51"/>
      <c r="O2" s="51"/>
    </row>
    <row r="3" spans="1:15" ht="21.75" customHeight="1">
      <c r="A3" s="54" t="s">
        <v>148</v>
      </c>
      <c r="B3" s="55"/>
      <c r="C3" s="54"/>
      <c r="D3" s="56"/>
      <c r="E3" s="57"/>
      <c r="F3" s="58"/>
      <c r="G3" s="57"/>
      <c r="H3" s="58"/>
      <c r="I3" s="57"/>
      <c r="J3" s="58"/>
      <c r="K3" s="58"/>
      <c r="L3" s="58"/>
      <c r="M3" s="58"/>
      <c r="N3" s="58"/>
      <c r="O3" s="58"/>
    </row>
    <row r="4" spans="1:15" ht="20.45" customHeight="1">
      <c r="A4" s="59"/>
      <c r="B4" s="59"/>
      <c r="C4" s="60"/>
      <c r="D4" s="59"/>
      <c r="E4" s="61"/>
      <c r="F4" s="61"/>
      <c r="G4" s="53"/>
      <c r="H4" s="61"/>
      <c r="I4" s="53"/>
      <c r="J4" s="62"/>
      <c r="K4" s="62"/>
      <c r="L4" s="62"/>
      <c r="M4" s="61"/>
      <c r="N4" s="62"/>
      <c r="O4" s="61"/>
    </row>
    <row r="5" spans="1:15" ht="20.45" customHeight="1">
      <c r="A5" s="59"/>
      <c r="B5" s="59"/>
      <c r="C5" s="60"/>
      <c r="D5" s="59"/>
      <c r="E5" s="63"/>
      <c r="F5" s="61"/>
      <c r="G5" s="61"/>
      <c r="H5" s="61"/>
      <c r="I5" s="64" t="s">
        <v>55</v>
      </c>
      <c r="J5" s="64"/>
      <c r="K5" s="64"/>
      <c r="L5" s="64"/>
      <c r="M5" s="64"/>
      <c r="N5" s="63"/>
      <c r="O5" s="61"/>
    </row>
    <row r="6" spans="1:15" ht="20.45" customHeight="1">
      <c r="A6" s="59"/>
      <c r="B6" s="59"/>
      <c r="C6" s="60"/>
      <c r="D6" s="59"/>
      <c r="E6" s="53"/>
      <c r="F6" s="53"/>
      <c r="G6" s="53"/>
      <c r="H6" s="53"/>
      <c r="I6" s="53"/>
      <c r="J6" s="62"/>
      <c r="K6" s="62"/>
      <c r="L6" s="62"/>
      <c r="M6" s="61" t="s">
        <v>169</v>
      </c>
      <c r="N6" s="62"/>
      <c r="O6" s="61"/>
    </row>
    <row r="7" spans="1:15" ht="20.45" customHeight="1">
      <c r="A7" s="59"/>
      <c r="B7" s="59"/>
      <c r="C7" s="60"/>
      <c r="D7" s="59"/>
      <c r="E7" s="61" t="s">
        <v>33</v>
      </c>
      <c r="F7" s="61"/>
      <c r="G7" s="61" t="s">
        <v>56</v>
      </c>
      <c r="H7" s="61"/>
      <c r="I7" s="61" t="s">
        <v>57</v>
      </c>
      <c r="J7" s="62"/>
      <c r="K7" s="62"/>
      <c r="L7" s="62"/>
      <c r="M7" s="61" t="s">
        <v>170</v>
      </c>
      <c r="N7" s="62"/>
      <c r="O7" s="61"/>
    </row>
    <row r="8" spans="1:15" ht="20.45" customHeight="1">
      <c r="A8" s="59"/>
      <c r="B8" s="59"/>
      <c r="C8" s="60"/>
      <c r="D8" s="59"/>
      <c r="E8" s="61" t="s">
        <v>58</v>
      </c>
      <c r="F8" s="61"/>
      <c r="G8" s="61" t="s">
        <v>59</v>
      </c>
      <c r="H8" s="61"/>
      <c r="I8" s="65" t="s">
        <v>60</v>
      </c>
      <c r="J8" s="66"/>
      <c r="K8" s="67"/>
      <c r="L8" s="67"/>
      <c r="M8" s="61" t="s">
        <v>61</v>
      </c>
      <c r="N8" s="67"/>
      <c r="O8" s="61" t="s">
        <v>62</v>
      </c>
    </row>
    <row r="9" spans="1:15" ht="20.45" customHeight="1">
      <c r="A9" s="59"/>
      <c r="B9" s="59"/>
      <c r="C9" s="60"/>
      <c r="D9" s="59"/>
      <c r="E9" s="61" t="s">
        <v>63</v>
      </c>
      <c r="F9" s="61"/>
      <c r="G9" s="61" t="s">
        <v>64</v>
      </c>
      <c r="H9" s="61"/>
      <c r="I9" s="61" t="s">
        <v>65</v>
      </c>
      <c r="J9" s="66"/>
      <c r="K9" s="61" t="s">
        <v>38</v>
      </c>
      <c r="L9" s="61"/>
      <c r="M9" s="61" t="s">
        <v>66</v>
      </c>
      <c r="N9" s="61"/>
      <c r="O9" s="61" t="s">
        <v>31</v>
      </c>
    </row>
    <row r="10" spans="1:15" ht="20.45" customHeight="1">
      <c r="A10" s="59"/>
      <c r="B10" s="59"/>
      <c r="C10" s="25" t="s">
        <v>3</v>
      </c>
      <c r="D10" s="59"/>
      <c r="E10" s="68" t="s">
        <v>4</v>
      </c>
      <c r="F10" s="61"/>
      <c r="G10" s="68" t="s">
        <v>4</v>
      </c>
      <c r="H10" s="61"/>
      <c r="I10" s="68" t="s">
        <v>4</v>
      </c>
      <c r="J10" s="66"/>
      <c r="K10" s="68" t="s">
        <v>4</v>
      </c>
      <c r="L10" s="61"/>
      <c r="M10" s="68" t="s">
        <v>4</v>
      </c>
      <c r="N10" s="61"/>
      <c r="O10" s="68" t="s">
        <v>4</v>
      </c>
    </row>
    <row r="11" spans="1:15" ht="8.1" customHeight="1">
      <c r="A11" s="59"/>
      <c r="B11" s="59"/>
      <c r="C11" s="60"/>
      <c r="D11" s="59"/>
      <c r="E11" s="69"/>
      <c r="F11" s="66"/>
      <c r="G11" s="69"/>
      <c r="H11" s="66"/>
      <c r="I11" s="69"/>
      <c r="J11" s="66"/>
      <c r="O11" s="66"/>
    </row>
    <row r="12" spans="1:15" ht="20.45" customHeight="1">
      <c r="A12" s="70" t="s">
        <v>70</v>
      </c>
      <c r="B12" s="70"/>
      <c r="C12" s="60"/>
      <c r="D12" s="59"/>
      <c r="E12" s="66">
        <v>200000000</v>
      </c>
      <c r="F12" s="66"/>
      <c r="G12" s="66">
        <v>347062552</v>
      </c>
      <c r="H12" s="66"/>
      <c r="I12" s="66">
        <v>11678105</v>
      </c>
      <c r="J12" s="66"/>
      <c r="K12" s="66">
        <v>31918987</v>
      </c>
      <c r="L12" s="66"/>
      <c r="M12" s="66">
        <v>3190104</v>
      </c>
      <c r="N12" s="66"/>
      <c r="O12" s="66">
        <f>SUM(E12:M12)</f>
        <v>593849748</v>
      </c>
    </row>
    <row r="13" spans="1:15" ht="20.45" customHeight="1">
      <c r="A13" s="70" t="s">
        <v>67</v>
      </c>
      <c r="B13" s="70"/>
      <c r="C13" s="60"/>
      <c r="D13" s="59"/>
      <c r="E13" s="69"/>
      <c r="F13" s="66"/>
      <c r="G13" s="69"/>
      <c r="H13" s="66"/>
      <c r="I13" s="69"/>
      <c r="J13" s="66"/>
      <c r="O13" s="66"/>
    </row>
    <row r="14" spans="1:15" ht="20.45" customHeight="1">
      <c r="A14" s="59" t="s">
        <v>68</v>
      </c>
      <c r="B14" s="70"/>
      <c r="C14" s="60">
        <v>26</v>
      </c>
      <c r="D14" s="59"/>
      <c r="E14" s="69">
        <v>0</v>
      </c>
      <c r="F14" s="66"/>
      <c r="G14" s="69">
        <v>0</v>
      </c>
      <c r="H14" s="66"/>
      <c r="I14" s="69">
        <v>8321895</v>
      </c>
      <c r="J14" s="66"/>
      <c r="K14" s="69">
        <v>-8321895</v>
      </c>
      <c r="M14" s="69">
        <v>0</v>
      </c>
      <c r="O14" s="66">
        <f t="shared" ref="O14:O15" si="0">SUM(E14:M14)</f>
        <v>0</v>
      </c>
    </row>
    <row r="15" spans="1:15" ht="20.45" customHeight="1">
      <c r="A15" s="59" t="s">
        <v>69</v>
      </c>
      <c r="B15" s="70"/>
      <c r="C15" s="60">
        <v>27</v>
      </c>
      <c r="D15" s="59"/>
      <c r="E15" s="69">
        <v>0</v>
      </c>
      <c r="F15" s="66"/>
      <c r="G15" s="69">
        <v>0</v>
      </c>
      <c r="H15" s="66"/>
      <c r="I15" s="69">
        <v>0</v>
      </c>
      <c r="J15" s="66"/>
      <c r="K15" s="69">
        <v>-15000000</v>
      </c>
      <c r="M15" s="69">
        <v>0</v>
      </c>
      <c r="O15" s="66">
        <f t="shared" si="0"/>
        <v>-15000000</v>
      </c>
    </row>
    <row r="16" spans="1:15" ht="20.45" customHeight="1">
      <c r="A16" s="59" t="s">
        <v>134</v>
      </c>
      <c r="B16" s="59"/>
      <c r="C16" s="60"/>
      <c r="D16" s="59"/>
      <c r="E16" s="71">
        <v>0</v>
      </c>
      <c r="F16" s="66"/>
      <c r="G16" s="71">
        <v>0</v>
      </c>
      <c r="H16" s="66"/>
      <c r="I16" s="71">
        <v>0</v>
      </c>
      <c r="J16" s="66"/>
      <c r="K16" s="71">
        <v>164933313</v>
      </c>
      <c r="L16" s="66"/>
      <c r="M16" s="71">
        <v>-77613</v>
      </c>
      <c r="N16" s="66"/>
      <c r="O16" s="71">
        <f>SUM(E16:M16)</f>
        <v>164855700</v>
      </c>
    </row>
    <row r="17" spans="1:15" ht="8.1" customHeight="1">
      <c r="A17" s="59"/>
      <c r="B17" s="70"/>
      <c r="C17" s="60"/>
      <c r="D17" s="59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</row>
    <row r="18" spans="1:15" ht="20.45" customHeight="1" thickBot="1">
      <c r="A18" s="70" t="s">
        <v>71</v>
      </c>
      <c r="B18" s="70"/>
      <c r="C18" s="60"/>
      <c r="D18" s="59"/>
      <c r="E18" s="72">
        <f>SUM(E12:E16)</f>
        <v>200000000</v>
      </c>
      <c r="F18" s="66"/>
      <c r="G18" s="72">
        <f>SUM(G12:G16)</f>
        <v>347062552</v>
      </c>
      <c r="H18" s="66"/>
      <c r="I18" s="72">
        <f>SUM(I12:I16)</f>
        <v>20000000</v>
      </c>
      <c r="J18" s="66"/>
      <c r="K18" s="72">
        <f>SUM(K12:K16)</f>
        <v>173530405</v>
      </c>
      <c r="L18" s="66"/>
      <c r="M18" s="72">
        <f>SUM(M12:M16)</f>
        <v>3112491</v>
      </c>
      <c r="N18" s="66"/>
      <c r="O18" s="72">
        <f>SUM(E18:M18)</f>
        <v>743705448</v>
      </c>
    </row>
    <row r="19" spans="1:15" ht="19.5" thickTop="1">
      <c r="A19" s="70"/>
      <c r="B19" s="70"/>
      <c r="C19" s="60"/>
      <c r="D19" s="59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</row>
    <row r="20" spans="1:15" ht="20.45" customHeight="1">
      <c r="A20" s="70" t="s">
        <v>149</v>
      </c>
      <c r="B20" s="70"/>
      <c r="C20" s="60"/>
      <c r="D20" s="59"/>
      <c r="E20" s="66">
        <f>SUM(E18)</f>
        <v>200000000</v>
      </c>
      <c r="F20" s="66"/>
      <c r="G20" s="66">
        <f>SUM(G18)</f>
        <v>347062552</v>
      </c>
      <c r="H20" s="66"/>
      <c r="I20" s="66">
        <f>SUM(I18)</f>
        <v>20000000</v>
      </c>
      <c r="J20" s="66"/>
      <c r="K20" s="66">
        <f>SUM(K18)</f>
        <v>173530405</v>
      </c>
      <c r="L20" s="66"/>
      <c r="M20" s="66">
        <f>SUM(M18)</f>
        <v>3112491</v>
      </c>
      <c r="N20" s="66"/>
      <c r="O20" s="66">
        <f>SUM(E20:M20)</f>
        <v>743705448</v>
      </c>
    </row>
    <row r="21" spans="1:15" ht="20.45" customHeight="1">
      <c r="A21" s="70" t="s">
        <v>67</v>
      </c>
      <c r="B21" s="70"/>
      <c r="C21" s="60"/>
      <c r="D21" s="59"/>
      <c r="E21" s="69"/>
      <c r="F21" s="66"/>
      <c r="G21" s="69"/>
      <c r="H21" s="66"/>
      <c r="I21" s="69"/>
      <c r="J21" s="66"/>
      <c r="O21" s="66"/>
    </row>
    <row r="22" spans="1:15" ht="20.45" customHeight="1">
      <c r="A22" s="59" t="s">
        <v>69</v>
      </c>
      <c r="B22" s="70"/>
      <c r="C22" s="60">
        <v>27</v>
      </c>
      <c r="D22" s="59"/>
      <c r="E22" s="69">
        <v>0</v>
      </c>
      <c r="F22" s="66"/>
      <c r="G22" s="69">
        <v>0</v>
      </c>
      <c r="H22" s="66"/>
      <c r="I22" s="69">
        <v>0</v>
      </c>
      <c r="J22" s="66"/>
      <c r="K22" s="69">
        <v>-20000000</v>
      </c>
      <c r="M22" s="69">
        <v>0</v>
      </c>
      <c r="O22" s="66">
        <f t="shared" ref="O22" si="1">SUM(E22:M22)</f>
        <v>-20000000</v>
      </c>
    </row>
    <row r="23" spans="1:15" ht="20.45" customHeight="1">
      <c r="A23" s="59" t="s">
        <v>166</v>
      </c>
      <c r="B23" s="59"/>
      <c r="C23" s="60"/>
      <c r="D23" s="59"/>
      <c r="E23" s="71">
        <v>0</v>
      </c>
      <c r="F23" s="66"/>
      <c r="G23" s="71">
        <v>0</v>
      </c>
      <c r="H23" s="66"/>
      <c r="I23" s="71">
        <v>0</v>
      </c>
      <c r="J23" s="66"/>
      <c r="K23" s="71">
        <v>83236988</v>
      </c>
      <c r="L23" s="66"/>
      <c r="M23" s="71">
        <v>545710</v>
      </c>
      <c r="N23" s="66"/>
      <c r="O23" s="71">
        <f>SUM(E23:M23)</f>
        <v>83782698</v>
      </c>
    </row>
    <row r="24" spans="1:15" ht="8.1" customHeight="1">
      <c r="A24" s="59"/>
      <c r="B24" s="70"/>
      <c r="C24" s="60"/>
      <c r="D24" s="59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</row>
    <row r="25" spans="1:15" ht="20.45" customHeight="1" thickBot="1">
      <c r="A25" s="70" t="s">
        <v>150</v>
      </c>
      <c r="B25" s="70"/>
      <c r="C25" s="60"/>
      <c r="D25" s="59"/>
      <c r="E25" s="72">
        <f>SUM(E20:E23)</f>
        <v>200000000</v>
      </c>
      <c r="F25" s="66"/>
      <c r="G25" s="72">
        <f>SUM(G20:G23)</f>
        <v>347062552</v>
      </c>
      <c r="H25" s="66"/>
      <c r="I25" s="72">
        <f>SUM(I20:I23)</f>
        <v>20000000</v>
      </c>
      <c r="J25" s="66"/>
      <c r="K25" s="72">
        <f>SUM(K20:K23)</f>
        <v>236767393</v>
      </c>
      <c r="L25" s="66"/>
      <c r="M25" s="72">
        <f>SUM(M20:M23)</f>
        <v>3658201</v>
      </c>
      <c r="N25" s="66"/>
      <c r="O25" s="72">
        <f>SUM(E25:M25)</f>
        <v>807488146</v>
      </c>
    </row>
    <row r="26" spans="1:15" ht="20.45" customHeight="1" thickTop="1">
      <c r="A26" s="59"/>
      <c r="B26" s="70"/>
      <c r="C26" s="60"/>
      <c r="D26" s="59"/>
      <c r="E26" s="69"/>
      <c r="F26" s="66"/>
      <c r="G26" s="69"/>
      <c r="H26" s="66"/>
      <c r="I26" s="69"/>
      <c r="J26" s="66"/>
      <c r="O26" s="66"/>
    </row>
    <row r="27" spans="1:15" ht="20.45" customHeight="1">
      <c r="A27" s="59"/>
      <c r="B27" s="70"/>
      <c r="C27" s="60"/>
      <c r="D27" s="59"/>
      <c r="E27" s="69"/>
      <c r="F27" s="66"/>
      <c r="G27" s="69"/>
      <c r="H27" s="66"/>
      <c r="I27" s="69"/>
      <c r="J27" s="66"/>
      <c r="O27" s="66"/>
    </row>
    <row r="28" spans="1:15" ht="20.45" customHeight="1">
      <c r="A28" s="59"/>
      <c r="B28" s="70"/>
      <c r="C28" s="60"/>
      <c r="D28" s="59"/>
      <c r="E28" s="69"/>
      <c r="F28" s="66"/>
      <c r="G28" s="69"/>
      <c r="H28" s="66"/>
      <c r="I28" s="69"/>
      <c r="J28" s="66"/>
      <c r="O28" s="66"/>
    </row>
    <row r="29" spans="1:15" ht="18" customHeight="1">
      <c r="A29" s="59"/>
      <c r="B29" s="70"/>
      <c r="C29" s="60"/>
      <c r="D29" s="59"/>
      <c r="E29" s="69"/>
      <c r="F29" s="66"/>
      <c r="G29" s="69"/>
      <c r="H29" s="66"/>
      <c r="I29" s="69"/>
      <c r="J29" s="66"/>
      <c r="O29" s="66"/>
    </row>
    <row r="30" spans="1:15" ht="21.95" customHeight="1">
      <c r="A30" s="73" t="str">
        <f>'Thai 5-6'!A42</f>
        <v>หมายเหตุประกอบงบการเงินในหน้า 11 ถึง 55 เป็นส่วนหนึ่งของงบการเงินนี้</v>
      </c>
      <c r="B30" s="74"/>
      <c r="C30" s="73"/>
      <c r="D30" s="75"/>
      <c r="E30" s="57"/>
      <c r="F30" s="76"/>
      <c r="G30" s="57"/>
      <c r="H30" s="76"/>
      <c r="I30" s="57"/>
      <c r="J30" s="76"/>
      <c r="K30" s="76"/>
      <c r="L30" s="76"/>
      <c r="M30" s="76"/>
      <c r="N30" s="76"/>
      <c r="O30" s="76"/>
    </row>
    <row r="46" spans="5:9" ht="21.75" customHeight="1">
      <c r="E46" s="79"/>
      <c r="G46" s="79"/>
      <c r="I46" s="79"/>
    </row>
    <row r="47" spans="5:9" ht="21.75" customHeight="1">
      <c r="E47" s="79"/>
      <c r="G47" s="79"/>
      <c r="I47" s="79"/>
    </row>
    <row r="48" spans="5:9" ht="21.75" customHeight="1">
      <c r="E48" s="79"/>
      <c r="G48" s="79"/>
      <c r="I48" s="79"/>
    </row>
    <row r="49" spans="5:9" ht="21.75" customHeight="1">
      <c r="E49" s="79"/>
      <c r="G49" s="79"/>
      <c r="I49" s="79"/>
    </row>
    <row r="50" spans="5:9" ht="21.75" customHeight="1">
      <c r="E50" s="79"/>
      <c r="G50" s="79"/>
      <c r="I50" s="79"/>
    </row>
    <row r="51" spans="5:9" ht="21.75" customHeight="1">
      <c r="E51" s="79"/>
      <c r="G51" s="79"/>
      <c r="I51" s="79"/>
    </row>
    <row r="52" spans="5:9" ht="21.75" customHeight="1">
      <c r="E52" s="79"/>
      <c r="G52" s="79"/>
      <c r="I52" s="79"/>
    </row>
    <row r="53" spans="5:9" ht="21.75" customHeight="1">
      <c r="E53" s="79"/>
      <c r="G53" s="79"/>
      <c r="I53" s="79"/>
    </row>
    <row r="54" spans="5:9" ht="21.75" customHeight="1">
      <c r="E54" s="79"/>
      <c r="G54" s="79"/>
      <c r="I54" s="79"/>
    </row>
    <row r="90" spans="5:9" ht="21.75" customHeight="1">
      <c r="E90" s="79"/>
      <c r="G90" s="79"/>
      <c r="I90" s="79"/>
    </row>
    <row r="91" spans="5:9" ht="21.75" customHeight="1">
      <c r="E91" s="79"/>
      <c r="G91" s="79"/>
      <c r="I91" s="79"/>
    </row>
    <row r="92" spans="5:9" ht="21.75" customHeight="1">
      <c r="E92" s="79"/>
      <c r="G92" s="79"/>
      <c r="I92" s="79"/>
    </row>
    <row r="93" spans="5:9" ht="21.75" customHeight="1">
      <c r="E93" s="79"/>
      <c r="G93" s="79"/>
      <c r="I93" s="79"/>
    </row>
    <row r="94" spans="5:9" ht="21.75" customHeight="1">
      <c r="E94" s="79"/>
      <c r="G94" s="79"/>
      <c r="I94" s="79"/>
    </row>
    <row r="122" spans="5:9" ht="21.75" customHeight="1">
      <c r="E122" s="79"/>
      <c r="G122" s="79"/>
      <c r="I122" s="79"/>
    </row>
    <row r="123" spans="5:9" ht="21.75" customHeight="1">
      <c r="E123" s="79"/>
      <c r="G123" s="79"/>
      <c r="I123" s="79"/>
    </row>
    <row r="124" spans="5:9" ht="21.75" customHeight="1">
      <c r="E124" s="79"/>
      <c r="G124" s="79"/>
      <c r="I124" s="79"/>
    </row>
    <row r="125" spans="5:9" ht="21.75" customHeight="1">
      <c r="E125" s="79"/>
      <c r="G125" s="79"/>
      <c r="I125" s="79"/>
    </row>
    <row r="126" spans="5:9" ht="21.75" customHeight="1">
      <c r="E126" s="79"/>
      <c r="G126" s="79"/>
      <c r="I126" s="79"/>
    </row>
    <row r="127" spans="5:9" ht="21.75" customHeight="1">
      <c r="E127" s="79"/>
      <c r="G127" s="79"/>
      <c r="I127" s="79"/>
    </row>
    <row r="134" spans="5:9" ht="21.75" customHeight="1">
      <c r="E134" s="79"/>
      <c r="G134" s="79"/>
      <c r="I134" s="79"/>
    </row>
  </sheetData>
  <mergeCells count="1">
    <mergeCell ref="I5:M5"/>
  </mergeCells>
  <pageMargins left="0.8" right="0.8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FC68C-9CCB-4EBE-B0F2-6904AAFDF480}">
  <dimension ref="A1:K107"/>
  <sheetViews>
    <sheetView tabSelected="1" zoomScaleNormal="100" zoomScaleSheetLayoutView="100" workbookViewId="0">
      <selection activeCell="F8" sqref="F8"/>
    </sheetView>
  </sheetViews>
  <sheetFormatPr defaultRowHeight="21.75" customHeight="1"/>
  <cols>
    <col min="1" max="3" width="1.7109375" style="19" customWidth="1"/>
    <col min="4" max="4" width="25.5703125" style="19" customWidth="1"/>
    <col min="5" max="5" width="2.7109375" style="19" customWidth="1"/>
    <col min="6" max="6" width="36.7109375" style="19" customWidth="1"/>
    <col min="7" max="7" width="9.140625" style="19" customWidth="1"/>
    <col min="8" max="8" width="0.7109375" style="31" customWidth="1"/>
    <col min="9" max="9" width="13.7109375" style="31" customWidth="1"/>
    <col min="10" max="10" width="0.7109375" style="31" customWidth="1"/>
    <col min="11" max="11" width="13.7109375" style="31" customWidth="1"/>
    <col min="12" max="176" width="9" style="19"/>
    <col min="177" max="177" width="1.42578125" style="19" customWidth="1"/>
    <col min="178" max="179" width="2.42578125" style="19" customWidth="1"/>
    <col min="180" max="180" width="32.42578125" style="19" customWidth="1"/>
    <col min="181" max="181" width="9" style="19"/>
    <col min="182" max="182" width="1.140625" style="19" customWidth="1"/>
    <col min="183" max="183" width="10" style="19" bestFit="1" customWidth="1"/>
    <col min="184" max="184" width="1.140625" style="19" customWidth="1"/>
    <col min="185" max="185" width="17" style="19" customWidth="1"/>
    <col min="186" max="186" width="0.7109375" style="19" customWidth="1"/>
    <col min="187" max="187" width="17.140625" style="19" customWidth="1"/>
    <col min="188" max="188" width="1" style="19" customWidth="1"/>
    <col min="189" max="189" width="15.140625" style="19" bestFit="1" customWidth="1"/>
    <col min="190" max="190" width="1.140625" style="19" customWidth="1"/>
    <col min="191" max="191" width="15.140625" style="19" bestFit="1" customWidth="1"/>
    <col min="192" max="432" width="9" style="19"/>
    <col min="433" max="433" width="1.42578125" style="19" customWidth="1"/>
    <col min="434" max="435" width="2.42578125" style="19" customWidth="1"/>
    <col min="436" max="436" width="32.42578125" style="19" customWidth="1"/>
    <col min="437" max="437" width="9" style="19"/>
    <col min="438" max="438" width="1.140625" style="19" customWidth="1"/>
    <col min="439" max="439" width="10" style="19" bestFit="1" customWidth="1"/>
    <col min="440" max="440" width="1.140625" style="19" customWidth="1"/>
    <col min="441" max="441" width="17" style="19" customWidth="1"/>
    <col min="442" max="442" width="0.7109375" style="19" customWidth="1"/>
    <col min="443" max="443" width="17.140625" style="19" customWidth="1"/>
    <col min="444" max="444" width="1" style="19" customWidth="1"/>
    <col min="445" max="445" width="15.140625" style="19" bestFit="1" customWidth="1"/>
    <col min="446" max="446" width="1.140625" style="19" customWidth="1"/>
    <col min="447" max="447" width="15.140625" style="19" bestFit="1" customWidth="1"/>
    <col min="448" max="688" width="9" style="19"/>
    <col min="689" max="689" width="1.42578125" style="19" customWidth="1"/>
    <col min="690" max="691" width="2.42578125" style="19" customWidth="1"/>
    <col min="692" max="692" width="32.42578125" style="19" customWidth="1"/>
    <col min="693" max="693" width="9" style="19"/>
    <col min="694" max="694" width="1.140625" style="19" customWidth="1"/>
    <col min="695" max="695" width="10" style="19" bestFit="1" customWidth="1"/>
    <col min="696" max="696" width="1.140625" style="19" customWidth="1"/>
    <col min="697" max="697" width="17" style="19" customWidth="1"/>
    <col min="698" max="698" width="0.7109375" style="19" customWidth="1"/>
    <col min="699" max="699" width="17.140625" style="19" customWidth="1"/>
    <col min="700" max="700" width="1" style="19" customWidth="1"/>
    <col min="701" max="701" width="15.140625" style="19" bestFit="1" customWidth="1"/>
    <col min="702" max="702" width="1.140625" style="19" customWidth="1"/>
    <col min="703" max="703" width="15.140625" style="19" bestFit="1" customWidth="1"/>
    <col min="704" max="944" width="9" style="19"/>
    <col min="945" max="945" width="1.42578125" style="19" customWidth="1"/>
    <col min="946" max="947" width="2.42578125" style="19" customWidth="1"/>
    <col min="948" max="948" width="32.42578125" style="19" customWidth="1"/>
    <col min="949" max="949" width="9" style="19"/>
    <col min="950" max="950" width="1.140625" style="19" customWidth="1"/>
    <col min="951" max="951" width="10" style="19" bestFit="1" customWidth="1"/>
    <col min="952" max="952" width="1.140625" style="19" customWidth="1"/>
    <col min="953" max="953" width="17" style="19" customWidth="1"/>
    <col min="954" max="954" width="0.7109375" style="19" customWidth="1"/>
    <col min="955" max="955" width="17.140625" style="19" customWidth="1"/>
    <col min="956" max="956" width="1" style="19" customWidth="1"/>
    <col min="957" max="957" width="15.140625" style="19" bestFit="1" customWidth="1"/>
    <col min="958" max="958" width="1.140625" style="19" customWidth="1"/>
    <col min="959" max="959" width="15.140625" style="19" bestFit="1" customWidth="1"/>
    <col min="960" max="1200" width="9" style="19"/>
    <col min="1201" max="1201" width="1.42578125" style="19" customWidth="1"/>
    <col min="1202" max="1203" width="2.42578125" style="19" customWidth="1"/>
    <col min="1204" max="1204" width="32.42578125" style="19" customWidth="1"/>
    <col min="1205" max="1205" width="9" style="19"/>
    <col min="1206" max="1206" width="1.140625" style="19" customWidth="1"/>
    <col min="1207" max="1207" width="10" style="19" bestFit="1" customWidth="1"/>
    <col min="1208" max="1208" width="1.140625" style="19" customWidth="1"/>
    <col min="1209" max="1209" width="17" style="19" customWidth="1"/>
    <col min="1210" max="1210" width="0.7109375" style="19" customWidth="1"/>
    <col min="1211" max="1211" width="17.140625" style="19" customWidth="1"/>
    <col min="1212" max="1212" width="1" style="19" customWidth="1"/>
    <col min="1213" max="1213" width="15.140625" style="19" bestFit="1" customWidth="1"/>
    <col min="1214" max="1214" width="1.140625" style="19" customWidth="1"/>
    <col min="1215" max="1215" width="15.140625" style="19" bestFit="1" customWidth="1"/>
    <col min="1216" max="1456" width="9" style="19"/>
    <col min="1457" max="1457" width="1.42578125" style="19" customWidth="1"/>
    <col min="1458" max="1459" width="2.42578125" style="19" customWidth="1"/>
    <col min="1460" max="1460" width="32.42578125" style="19" customWidth="1"/>
    <col min="1461" max="1461" width="9" style="19"/>
    <col min="1462" max="1462" width="1.140625" style="19" customWidth="1"/>
    <col min="1463" max="1463" width="10" style="19" bestFit="1" customWidth="1"/>
    <col min="1464" max="1464" width="1.140625" style="19" customWidth="1"/>
    <col min="1465" max="1465" width="17" style="19" customWidth="1"/>
    <col min="1466" max="1466" width="0.7109375" style="19" customWidth="1"/>
    <col min="1467" max="1467" width="17.140625" style="19" customWidth="1"/>
    <col min="1468" max="1468" width="1" style="19" customWidth="1"/>
    <col min="1469" max="1469" width="15.140625" style="19" bestFit="1" customWidth="1"/>
    <col min="1470" max="1470" width="1.140625" style="19" customWidth="1"/>
    <col min="1471" max="1471" width="15.140625" style="19" bestFit="1" customWidth="1"/>
    <col min="1472" max="1712" width="9" style="19"/>
    <col min="1713" max="1713" width="1.42578125" style="19" customWidth="1"/>
    <col min="1714" max="1715" width="2.42578125" style="19" customWidth="1"/>
    <col min="1716" max="1716" width="32.42578125" style="19" customWidth="1"/>
    <col min="1717" max="1717" width="9" style="19"/>
    <col min="1718" max="1718" width="1.140625" style="19" customWidth="1"/>
    <col min="1719" max="1719" width="10" style="19" bestFit="1" customWidth="1"/>
    <col min="1720" max="1720" width="1.140625" style="19" customWidth="1"/>
    <col min="1721" max="1721" width="17" style="19" customWidth="1"/>
    <col min="1722" max="1722" width="0.7109375" style="19" customWidth="1"/>
    <col min="1723" max="1723" width="17.140625" style="19" customWidth="1"/>
    <col min="1724" max="1724" width="1" style="19" customWidth="1"/>
    <col min="1725" max="1725" width="15.140625" style="19" bestFit="1" customWidth="1"/>
    <col min="1726" max="1726" width="1.140625" style="19" customWidth="1"/>
    <col min="1727" max="1727" width="15.140625" style="19" bestFit="1" customWidth="1"/>
    <col min="1728" max="1968" width="9" style="19"/>
    <col min="1969" max="1969" width="1.42578125" style="19" customWidth="1"/>
    <col min="1970" max="1971" width="2.42578125" style="19" customWidth="1"/>
    <col min="1972" max="1972" width="32.42578125" style="19" customWidth="1"/>
    <col min="1973" max="1973" width="9" style="19"/>
    <col min="1974" max="1974" width="1.140625" style="19" customWidth="1"/>
    <col min="1975" max="1975" width="10" style="19" bestFit="1" customWidth="1"/>
    <col min="1976" max="1976" width="1.140625" style="19" customWidth="1"/>
    <col min="1977" max="1977" width="17" style="19" customWidth="1"/>
    <col min="1978" max="1978" width="0.7109375" style="19" customWidth="1"/>
    <col min="1979" max="1979" width="17.140625" style="19" customWidth="1"/>
    <col min="1980" max="1980" width="1" style="19" customWidth="1"/>
    <col min="1981" max="1981" width="15.140625" style="19" bestFit="1" customWidth="1"/>
    <col min="1982" max="1982" width="1.140625" style="19" customWidth="1"/>
    <col min="1983" max="1983" width="15.140625" style="19" bestFit="1" customWidth="1"/>
    <col min="1984" max="2224" width="9" style="19"/>
    <col min="2225" max="2225" width="1.42578125" style="19" customWidth="1"/>
    <col min="2226" max="2227" width="2.42578125" style="19" customWidth="1"/>
    <col min="2228" max="2228" width="32.42578125" style="19" customWidth="1"/>
    <col min="2229" max="2229" width="9" style="19"/>
    <col min="2230" max="2230" width="1.140625" style="19" customWidth="1"/>
    <col min="2231" max="2231" width="10" style="19" bestFit="1" customWidth="1"/>
    <col min="2232" max="2232" width="1.140625" style="19" customWidth="1"/>
    <col min="2233" max="2233" width="17" style="19" customWidth="1"/>
    <col min="2234" max="2234" width="0.7109375" style="19" customWidth="1"/>
    <col min="2235" max="2235" width="17.140625" style="19" customWidth="1"/>
    <col min="2236" max="2236" width="1" style="19" customWidth="1"/>
    <col min="2237" max="2237" width="15.140625" style="19" bestFit="1" customWidth="1"/>
    <col min="2238" max="2238" width="1.140625" style="19" customWidth="1"/>
    <col min="2239" max="2239" width="15.140625" style="19" bestFit="1" customWidth="1"/>
    <col min="2240" max="2480" width="9" style="19"/>
    <col min="2481" max="2481" width="1.42578125" style="19" customWidth="1"/>
    <col min="2482" max="2483" width="2.42578125" style="19" customWidth="1"/>
    <col min="2484" max="2484" width="32.42578125" style="19" customWidth="1"/>
    <col min="2485" max="2485" width="9" style="19"/>
    <col min="2486" max="2486" width="1.140625" style="19" customWidth="1"/>
    <col min="2487" max="2487" width="10" style="19" bestFit="1" customWidth="1"/>
    <col min="2488" max="2488" width="1.140625" style="19" customWidth="1"/>
    <col min="2489" max="2489" width="17" style="19" customWidth="1"/>
    <col min="2490" max="2490" width="0.7109375" style="19" customWidth="1"/>
    <col min="2491" max="2491" width="17.140625" style="19" customWidth="1"/>
    <col min="2492" max="2492" width="1" style="19" customWidth="1"/>
    <col min="2493" max="2493" width="15.140625" style="19" bestFit="1" customWidth="1"/>
    <col min="2494" max="2494" width="1.140625" style="19" customWidth="1"/>
    <col min="2495" max="2495" width="15.140625" style="19" bestFit="1" customWidth="1"/>
    <col min="2496" max="2736" width="9" style="19"/>
    <col min="2737" max="2737" width="1.42578125" style="19" customWidth="1"/>
    <col min="2738" max="2739" width="2.42578125" style="19" customWidth="1"/>
    <col min="2740" max="2740" width="32.42578125" style="19" customWidth="1"/>
    <col min="2741" max="2741" width="9" style="19"/>
    <col min="2742" max="2742" width="1.140625" style="19" customWidth="1"/>
    <col min="2743" max="2743" width="10" style="19" bestFit="1" customWidth="1"/>
    <col min="2744" max="2744" width="1.140625" style="19" customWidth="1"/>
    <col min="2745" max="2745" width="17" style="19" customWidth="1"/>
    <col min="2746" max="2746" width="0.7109375" style="19" customWidth="1"/>
    <col min="2747" max="2747" width="17.140625" style="19" customWidth="1"/>
    <col min="2748" max="2748" width="1" style="19" customWidth="1"/>
    <col min="2749" max="2749" width="15.140625" style="19" bestFit="1" customWidth="1"/>
    <col min="2750" max="2750" width="1.140625" style="19" customWidth="1"/>
    <col min="2751" max="2751" width="15.140625" style="19" bestFit="1" customWidth="1"/>
    <col min="2752" max="2992" width="9" style="19"/>
    <col min="2993" max="2993" width="1.42578125" style="19" customWidth="1"/>
    <col min="2994" max="2995" width="2.42578125" style="19" customWidth="1"/>
    <col min="2996" max="2996" width="32.42578125" style="19" customWidth="1"/>
    <col min="2997" max="2997" width="9" style="19"/>
    <col min="2998" max="2998" width="1.140625" style="19" customWidth="1"/>
    <col min="2999" max="2999" width="10" style="19" bestFit="1" customWidth="1"/>
    <col min="3000" max="3000" width="1.140625" style="19" customWidth="1"/>
    <col min="3001" max="3001" width="17" style="19" customWidth="1"/>
    <col min="3002" max="3002" width="0.7109375" style="19" customWidth="1"/>
    <col min="3003" max="3003" width="17.140625" style="19" customWidth="1"/>
    <col min="3004" max="3004" width="1" style="19" customWidth="1"/>
    <col min="3005" max="3005" width="15.140625" style="19" bestFit="1" customWidth="1"/>
    <col min="3006" max="3006" width="1.140625" style="19" customWidth="1"/>
    <col min="3007" max="3007" width="15.140625" style="19" bestFit="1" customWidth="1"/>
    <col min="3008" max="3248" width="9" style="19"/>
    <col min="3249" max="3249" width="1.42578125" style="19" customWidth="1"/>
    <col min="3250" max="3251" width="2.42578125" style="19" customWidth="1"/>
    <col min="3252" max="3252" width="32.42578125" style="19" customWidth="1"/>
    <col min="3253" max="3253" width="9" style="19"/>
    <col min="3254" max="3254" width="1.140625" style="19" customWidth="1"/>
    <col min="3255" max="3255" width="10" style="19" bestFit="1" customWidth="1"/>
    <col min="3256" max="3256" width="1.140625" style="19" customWidth="1"/>
    <col min="3257" max="3257" width="17" style="19" customWidth="1"/>
    <col min="3258" max="3258" width="0.7109375" style="19" customWidth="1"/>
    <col min="3259" max="3259" width="17.140625" style="19" customWidth="1"/>
    <col min="3260" max="3260" width="1" style="19" customWidth="1"/>
    <col min="3261" max="3261" width="15.140625" style="19" bestFit="1" customWidth="1"/>
    <col min="3262" max="3262" width="1.140625" style="19" customWidth="1"/>
    <col min="3263" max="3263" width="15.140625" style="19" bestFit="1" customWidth="1"/>
    <col min="3264" max="3504" width="9" style="19"/>
    <col min="3505" max="3505" width="1.42578125" style="19" customWidth="1"/>
    <col min="3506" max="3507" width="2.42578125" style="19" customWidth="1"/>
    <col min="3508" max="3508" width="32.42578125" style="19" customWidth="1"/>
    <col min="3509" max="3509" width="9" style="19"/>
    <col min="3510" max="3510" width="1.140625" style="19" customWidth="1"/>
    <col min="3511" max="3511" width="10" style="19" bestFit="1" customWidth="1"/>
    <col min="3512" max="3512" width="1.140625" style="19" customWidth="1"/>
    <col min="3513" max="3513" width="17" style="19" customWidth="1"/>
    <col min="3514" max="3514" width="0.7109375" style="19" customWidth="1"/>
    <col min="3515" max="3515" width="17.140625" style="19" customWidth="1"/>
    <col min="3516" max="3516" width="1" style="19" customWidth="1"/>
    <col min="3517" max="3517" width="15.140625" style="19" bestFit="1" customWidth="1"/>
    <col min="3518" max="3518" width="1.140625" style="19" customWidth="1"/>
    <col min="3519" max="3519" width="15.140625" style="19" bestFit="1" customWidth="1"/>
    <col min="3520" max="3760" width="9" style="19"/>
    <col min="3761" max="3761" width="1.42578125" style="19" customWidth="1"/>
    <col min="3762" max="3763" width="2.42578125" style="19" customWidth="1"/>
    <col min="3764" max="3764" width="32.42578125" style="19" customWidth="1"/>
    <col min="3765" max="3765" width="9" style="19"/>
    <col min="3766" max="3766" width="1.140625" style="19" customWidth="1"/>
    <col min="3767" max="3767" width="10" style="19" bestFit="1" customWidth="1"/>
    <col min="3768" max="3768" width="1.140625" style="19" customWidth="1"/>
    <col min="3769" max="3769" width="17" style="19" customWidth="1"/>
    <col min="3770" max="3770" width="0.7109375" style="19" customWidth="1"/>
    <col min="3771" max="3771" width="17.140625" style="19" customWidth="1"/>
    <col min="3772" max="3772" width="1" style="19" customWidth="1"/>
    <col min="3773" max="3773" width="15.140625" style="19" bestFit="1" customWidth="1"/>
    <col min="3774" max="3774" width="1.140625" style="19" customWidth="1"/>
    <col min="3775" max="3775" width="15.140625" style="19" bestFit="1" customWidth="1"/>
    <col min="3776" max="4016" width="9" style="19"/>
    <col min="4017" max="4017" width="1.42578125" style="19" customWidth="1"/>
    <col min="4018" max="4019" width="2.42578125" style="19" customWidth="1"/>
    <col min="4020" max="4020" width="32.42578125" style="19" customWidth="1"/>
    <col min="4021" max="4021" width="9" style="19"/>
    <col min="4022" max="4022" width="1.140625" style="19" customWidth="1"/>
    <col min="4023" max="4023" width="10" style="19" bestFit="1" customWidth="1"/>
    <col min="4024" max="4024" width="1.140625" style="19" customWidth="1"/>
    <col min="4025" max="4025" width="17" style="19" customWidth="1"/>
    <col min="4026" max="4026" width="0.7109375" style="19" customWidth="1"/>
    <col min="4027" max="4027" width="17.140625" style="19" customWidth="1"/>
    <col min="4028" max="4028" width="1" style="19" customWidth="1"/>
    <col min="4029" max="4029" width="15.140625" style="19" bestFit="1" customWidth="1"/>
    <col min="4030" max="4030" width="1.140625" style="19" customWidth="1"/>
    <col min="4031" max="4031" width="15.140625" style="19" bestFit="1" customWidth="1"/>
    <col min="4032" max="4272" width="9" style="19"/>
    <col min="4273" max="4273" width="1.42578125" style="19" customWidth="1"/>
    <col min="4274" max="4275" width="2.42578125" style="19" customWidth="1"/>
    <col min="4276" max="4276" width="32.42578125" style="19" customWidth="1"/>
    <col min="4277" max="4277" width="9" style="19"/>
    <col min="4278" max="4278" width="1.140625" style="19" customWidth="1"/>
    <col min="4279" max="4279" width="10" style="19" bestFit="1" customWidth="1"/>
    <col min="4280" max="4280" width="1.140625" style="19" customWidth="1"/>
    <col min="4281" max="4281" width="17" style="19" customWidth="1"/>
    <col min="4282" max="4282" width="0.7109375" style="19" customWidth="1"/>
    <col min="4283" max="4283" width="17.140625" style="19" customWidth="1"/>
    <col min="4284" max="4284" width="1" style="19" customWidth="1"/>
    <col min="4285" max="4285" width="15.140625" style="19" bestFit="1" customWidth="1"/>
    <col min="4286" max="4286" width="1.140625" style="19" customWidth="1"/>
    <col min="4287" max="4287" width="15.140625" style="19" bestFit="1" customWidth="1"/>
    <col min="4288" max="4528" width="9" style="19"/>
    <col min="4529" max="4529" width="1.42578125" style="19" customWidth="1"/>
    <col min="4530" max="4531" width="2.42578125" style="19" customWidth="1"/>
    <col min="4532" max="4532" width="32.42578125" style="19" customWidth="1"/>
    <col min="4533" max="4533" width="9" style="19"/>
    <col min="4534" max="4534" width="1.140625" style="19" customWidth="1"/>
    <col min="4535" max="4535" width="10" style="19" bestFit="1" customWidth="1"/>
    <col min="4536" max="4536" width="1.140625" style="19" customWidth="1"/>
    <col min="4537" max="4537" width="17" style="19" customWidth="1"/>
    <col min="4538" max="4538" width="0.7109375" style="19" customWidth="1"/>
    <col min="4539" max="4539" width="17.140625" style="19" customWidth="1"/>
    <col min="4540" max="4540" width="1" style="19" customWidth="1"/>
    <col min="4541" max="4541" width="15.140625" style="19" bestFit="1" customWidth="1"/>
    <col min="4542" max="4542" width="1.140625" style="19" customWidth="1"/>
    <col min="4543" max="4543" width="15.140625" style="19" bestFit="1" customWidth="1"/>
    <col min="4544" max="4784" width="9" style="19"/>
    <col min="4785" max="4785" width="1.42578125" style="19" customWidth="1"/>
    <col min="4786" max="4787" width="2.42578125" style="19" customWidth="1"/>
    <col min="4788" max="4788" width="32.42578125" style="19" customWidth="1"/>
    <col min="4789" max="4789" width="9" style="19"/>
    <col min="4790" max="4790" width="1.140625" style="19" customWidth="1"/>
    <col min="4791" max="4791" width="10" style="19" bestFit="1" customWidth="1"/>
    <col min="4792" max="4792" width="1.140625" style="19" customWidth="1"/>
    <col min="4793" max="4793" width="17" style="19" customWidth="1"/>
    <col min="4794" max="4794" width="0.7109375" style="19" customWidth="1"/>
    <col min="4795" max="4795" width="17.140625" style="19" customWidth="1"/>
    <col min="4796" max="4796" width="1" style="19" customWidth="1"/>
    <col min="4797" max="4797" width="15.140625" style="19" bestFit="1" customWidth="1"/>
    <col min="4798" max="4798" width="1.140625" style="19" customWidth="1"/>
    <col min="4799" max="4799" width="15.140625" style="19" bestFit="1" customWidth="1"/>
    <col min="4800" max="5040" width="9" style="19"/>
    <col min="5041" max="5041" width="1.42578125" style="19" customWidth="1"/>
    <col min="5042" max="5043" width="2.42578125" style="19" customWidth="1"/>
    <col min="5044" max="5044" width="32.42578125" style="19" customWidth="1"/>
    <col min="5045" max="5045" width="9" style="19"/>
    <col min="5046" max="5046" width="1.140625" style="19" customWidth="1"/>
    <col min="5047" max="5047" width="10" style="19" bestFit="1" customWidth="1"/>
    <col min="5048" max="5048" width="1.140625" style="19" customWidth="1"/>
    <col min="5049" max="5049" width="17" style="19" customWidth="1"/>
    <col min="5050" max="5050" width="0.7109375" style="19" customWidth="1"/>
    <col min="5051" max="5051" width="17.140625" style="19" customWidth="1"/>
    <col min="5052" max="5052" width="1" style="19" customWidth="1"/>
    <col min="5053" max="5053" width="15.140625" style="19" bestFit="1" customWidth="1"/>
    <col min="5054" max="5054" width="1.140625" style="19" customWidth="1"/>
    <col min="5055" max="5055" width="15.140625" style="19" bestFit="1" customWidth="1"/>
    <col min="5056" max="5296" width="9" style="19"/>
    <col min="5297" max="5297" width="1.42578125" style="19" customWidth="1"/>
    <col min="5298" max="5299" width="2.42578125" style="19" customWidth="1"/>
    <col min="5300" max="5300" width="32.42578125" style="19" customWidth="1"/>
    <col min="5301" max="5301" width="9" style="19"/>
    <col min="5302" max="5302" width="1.140625" style="19" customWidth="1"/>
    <col min="5303" max="5303" width="10" style="19" bestFit="1" customWidth="1"/>
    <col min="5304" max="5304" width="1.140625" style="19" customWidth="1"/>
    <col min="5305" max="5305" width="17" style="19" customWidth="1"/>
    <col min="5306" max="5306" width="0.7109375" style="19" customWidth="1"/>
    <col min="5307" max="5307" width="17.140625" style="19" customWidth="1"/>
    <col min="5308" max="5308" width="1" style="19" customWidth="1"/>
    <col min="5309" max="5309" width="15.140625" style="19" bestFit="1" customWidth="1"/>
    <col min="5310" max="5310" width="1.140625" style="19" customWidth="1"/>
    <col min="5311" max="5311" width="15.140625" style="19" bestFit="1" customWidth="1"/>
    <col min="5312" max="5552" width="9" style="19"/>
    <col min="5553" max="5553" width="1.42578125" style="19" customWidth="1"/>
    <col min="5554" max="5555" width="2.42578125" style="19" customWidth="1"/>
    <col min="5556" max="5556" width="32.42578125" style="19" customWidth="1"/>
    <col min="5557" max="5557" width="9" style="19"/>
    <col min="5558" max="5558" width="1.140625" style="19" customWidth="1"/>
    <col min="5559" max="5559" width="10" style="19" bestFit="1" customWidth="1"/>
    <col min="5560" max="5560" width="1.140625" style="19" customWidth="1"/>
    <col min="5561" max="5561" width="17" style="19" customWidth="1"/>
    <col min="5562" max="5562" width="0.7109375" style="19" customWidth="1"/>
    <col min="5563" max="5563" width="17.140625" style="19" customWidth="1"/>
    <col min="5564" max="5564" width="1" style="19" customWidth="1"/>
    <col min="5565" max="5565" width="15.140625" style="19" bestFit="1" customWidth="1"/>
    <col min="5566" max="5566" width="1.140625" style="19" customWidth="1"/>
    <col min="5567" max="5567" width="15.140625" style="19" bestFit="1" customWidth="1"/>
    <col min="5568" max="5808" width="9" style="19"/>
    <col min="5809" max="5809" width="1.42578125" style="19" customWidth="1"/>
    <col min="5810" max="5811" width="2.42578125" style="19" customWidth="1"/>
    <col min="5812" max="5812" width="32.42578125" style="19" customWidth="1"/>
    <col min="5813" max="5813" width="9" style="19"/>
    <col min="5814" max="5814" width="1.140625" style="19" customWidth="1"/>
    <col min="5815" max="5815" width="10" style="19" bestFit="1" customWidth="1"/>
    <col min="5816" max="5816" width="1.140625" style="19" customWidth="1"/>
    <col min="5817" max="5817" width="17" style="19" customWidth="1"/>
    <col min="5818" max="5818" width="0.7109375" style="19" customWidth="1"/>
    <col min="5819" max="5819" width="17.140625" style="19" customWidth="1"/>
    <col min="5820" max="5820" width="1" style="19" customWidth="1"/>
    <col min="5821" max="5821" width="15.140625" style="19" bestFit="1" customWidth="1"/>
    <col min="5822" max="5822" width="1.140625" style="19" customWidth="1"/>
    <col min="5823" max="5823" width="15.140625" style="19" bestFit="1" customWidth="1"/>
    <col min="5824" max="6064" width="9" style="19"/>
    <col min="6065" max="6065" width="1.42578125" style="19" customWidth="1"/>
    <col min="6066" max="6067" width="2.42578125" style="19" customWidth="1"/>
    <col min="6068" max="6068" width="32.42578125" style="19" customWidth="1"/>
    <col min="6069" max="6069" width="9" style="19"/>
    <col min="6070" max="6070" width="1.140625" style="19" customWidth="1"/>
    <col min="6071" max="6071" width="10" style="19" bestFit="1" customWidth="1"/>
    <col min="6072" max="6072" width="1.140625" style="19" customWidth="1"/>
    <col min="6073" max="6073" width="17" style="19" customWidth="1"/>
    <col min="6074" max="6074" width="0.7109375" style="19" customWidth="1"/>
    <col min="6075" max="6075" width="17.140625" style="19" customWidth="1"/>
    <col min="6076" max="6076" width="1" style="19" customWidth="1"/>
    <col min="6077" max="6077" width="15.140625" style="19" bestFit="1" customWidth="1"/>
    <col min="6078" max="6078" width="1.140625" style="19" customWidth="1"/>
    <col min="6079" max="6079" width="15.140625" style="19" bestFit="1" customWidth="1"/>
    <col min="6080" max="6320" width="9" style="19"/>
    <col min="6321" max="6321" width="1.42578125" style="19" customWidth="1"/>
    <col min="6322" max="6323" width="2.42578125" style="19" customWidth="1"/>
    <col min="6324" max="6324" width="32.42578125" style="19" customWidth="1"/>
    <col min="6325" max="6325" width="9" style="19"/>
    <col min="6326" max="6326" width="1.140625" style="19" customWidth="1"/>
    <col min="6327" max="6327" width="10" style="19" bestFit="1" customWidth="1"/>
    <col min="6328" max="6328" width="1.140625" style="19" customWidth="1"/>
    <col min="6329" max="6329" width="17" style="19" customWidth="1"/>
    <col min="6330" max="6330" width="0.7109375" style="19" customWidth="1"/>
    <col min="6331" max="6331" width="17.140625" style="19" customWidth="1"/>
    <col min="6332" max="6332" width="1" style="19" customWidth="1"/>
    <col min="6333" max="6333" width="15.140625" style="19" bestFit="1" customWidth="1"/>
    <col min="6334" max="6334" width="1.140625" style="19" customWidth="1"/>
    <col min="6335" max="6335" width="15.140625" style="19" bestFit="1" customWidth="1"/>
    <col min="6336" max="6576" width="9" style="19"/>
    <col min="6577" max="6577" width="1.42578125" style="19" customWidth="1"/>
    <col min="6578" max="6579" width="2.42578125" style="19" customWidth="1"/>
    <col min="6580" max="6580" width="32.42578125" style="19" customWidth="1"/>
    <col min="6581" max="6581" width="9" style="19"/>
    <col min="6582" max="6582" width="1.140625" style="19" customWidth="1"/>
    <col min="6583" max="6583" width="10" style="19" bestFit="1" customWidth="1"/>
    <col min="6584" max="6584" width="1.140625" style="19" customWidth="1"/>
    <col min="6585" max="6585" width="17" style="19" customWidth="1"/>
    <col min="6586" max="6586" width="0.7109375" style="19" customWidth="1"/>
    <col min="6587" max="6587" width="17.140625" style="19" customWidth="1"/>
    <col min="6588" max="6588" width="1" style="19" customWidth="1"/>
    <col min="6589" max="6589" width="15.140625" style="19" bestFit="1" customWidth="1"/>
    <col min="6590" max="6590" width="1.140625" style="19" customWidth="1"/>
    <col min="6591" max="6591" width="15.140625" style="19" bestFit="1" customWidth="1"/>
    <col min="6592" max="6832" width="9" style="19"/>
    <col min="6833" max="6833" width="1.42578125" style="19" customWidth="1"/>
    <col min="6834" max="6835" width="2.42578125" style="19" customWidth="1"/>
    <col min="6836" max="6836" width="32.42578125" style="19" customWidth="1"/>
    <col min="6837" max="6837" width="9" style="19"/>
    <col min="6838" max="6838" width="1.140625" style="19" customWidth="1"/>
    <col min="6839" max="6839" width="10" style="19" bestFit="1" customWidth="1"/>
    <col min="6840" max="6840" width="1.140625" style="19" customWidth="1"/>
    <col min="6841" max="6841" width="17" style="19" customWidth="1"/>
    <col min="6842" max="6842" width="0.7109375" style="19" customWidth="1"/>
    <col min="6843" max="6843" width="17.140625" style="19" customWidth="1"/>
    <col min="6844" max="6844" width="1" style="19" customWidth="1"/>
    <col min="6845" max="6845" width="15.140625" style="19" bestFit="1" customWidth="1"/>
    <col min="6846" max="6846" width="1.140625" style="19" customWidth="1"/>
    <col min="6847" max="6847" width="15.140625" style="19" bestFit="1" customWidth="1"/>
    <col min="6848" max="7088" width="9" style="19"/>
    <col min="7089" max="7089" width="1.42578125" style="19" customWidth="1"/>
    <col min="7090" max="7091" width="2.42578125" style="19" customWidth="1"/>
    <col min="7092" max="7092" width="32.42578125" style="19" customWidth="1"/>
    <col min="7093" max="7093" width="9" style="19"/>
    <col min="7094" max="7094" width="1.140625" style="19" customWidth="1"/>
    <col min="7095" max="7095" width="10" style="19" bestFit="1" customWidth="1"/>
    <col min="7096" max="7096" width="1.140625" style="19" customWidth="1"/>
    <col min="7097" max="7097" width="17" style="19" customWidth="1"/>
    <col min="7098" max="7098" width="0.7109375" style="19" customWidth="1"/>
    <col min="7099" max="7099" width="17.140625" style="19" customWidth="1"/>
    <col min="7100" max="7100" width="1" style="19" customWidth="1"/>
    <col min="7101" max="7101" width="15.140625" style="19" bestFit="1" customWidth="1"/>
    <col min="7102" max="7102" width="1.140625" style="19" customWidth="1"/>
    <col min="7103" max="7103" width="15.140625" style="19" bestFit="1" customWidth="1"/>
    <col min="7104" max="7344" width="9" style="19"/>
    <col min="7345" max="7345" width="1.42578125" style="19" customWidth="1"/>
    <col min="7346" max="7347" width="2.42578125" style="19" customWidth="1"/>
    <col min="7348" max="7348" width="32.42578125" style="19" customWidth="1"/>
    <col min="7349" max="7349" width="9" style="19"/>
    <col min="7350" max="7350" width="1.140625" style="19" customWidth="1"/>
    <col min="7351" max="7351" width="10" style="19" bestFit="1" customWidth="1"/>
    <col min="7352" max="7352" width="1.140625" style="19" customWidth="1"/>
    <col min="7353" max="7353" width="17" style="19" customWidth="1"/>
    <col min="7354" max="7354" width="0.7109375" style="19" customWidth="1"/>
    <col min="7355" max="7355" width="17.140625" style="19" customWidth="1"/>
    <col min="7356" max="7356" width="1" style="19" customWidth="1"/>
    <col min="7357" max="7357" width="15.140625" style="19" bestFit="1" customWidth="1"/>
    <col min="7358" max="7358" width="1.140625" style="19" customWidth="1"/>
    <col min="7359" max="7359" width="15.140625" style="19" bestFit="1" customWidth="1"/>
    <col min="7360" max="7600" width="9" style="19"/>
    <col min="7601" max="7601" width="1.42578125" style="19" customWidth="1"/>
    <col min="7602" max="7603" width="2.42578125" style="19" customWidth="1"/>
    <col min="7604" max="7604" width="32.42578125" style="19" customWidth="1"/>
    <col min="7605" max="7605" width="9" style="19"/>
    <col min="7606" max="7606" width="1.140625" style="19" customWidth="1"/>
    <col min="7607" max="7607" width="10" style="19" bestFit="1" customWidth="1"/>
    <col min="7608" max="7608" width="1.140625" style="19" customWidth="1"/>
    <col min="7609" max="7609" width="17" style="19" customWidth="1"/>
    <col min="7610" max="7610" width="0.7109375" style="19" customWidth="1"/>
    <col min="7611" max="7611" width="17.140625" style="19" customWidth="1"/>
    <col min="7612" max="7612" width="1" style="19" customWidth="1"/>
    <col min="7613" max="7613" width="15.140625" style="19" bestFit="1" customWidth="1"/>
    <col min="7614" max="7614" width="1.140625" style="19" customWidth="1"/>
    <col min="7615" max="7615" width="15.140625" style="19" bestFit="1" customWidth="1"/>
    <col min="7616" max="7856" width="9" style="19"/>
    <col min="7857" max="7857" width="1.42578125" style="19" customWidth="1"/>
    <col min="7858" max="7859" width="2.42578125" style="19" customWidth="1"/>
    <col min="7860" max="7860" width="32.42578125" style="19" customWidth="1"/>
    <col min="7861" max="7861" width="9" style="19"/>
    <col min="7862" max="7862" width="1.140625" style="19" customWidth="1"/>
    <col min="7863" max="7863" width="10" style="19" bestFit="1" customWidth="1"/>
    <col min="7864" max="7864" width="1.140625" style="19" customWidth="1"/>
    <col min="7865" max="7865" width="17" style="19" customWidth="1"/>
    <col min="7866" max="7866" width="0.7109375" style="19" customWidth="1"/>
    <col min="7867" max="7867" width="17.140625" style="19" customWidth="1"/>
    <col min="7868" max="7868" width="1" style="19" customWidth="1"/>
    <col min="7869" max="7869" width="15.140625" style="19" bestFit="1" customWidth="1"/>
    <col min="7870" max="7870" width="1.140625" style="19" customWidth="1"/>
    <col min="7871" max="7871" width="15.140625" style="19" bestFit="1" customWidth="1"/>
    <col min="7872" max="8112" width="9" style="19"/>
    <col min="8113" max="8113" width="1.42578125" style="19" customWidth="1"/>
    <col min="8114" max="8115" width="2.42578125" style="19" customWidth="1"/>
    <col min="8116" max="8116" width="32.42578125" style="19" customWidth="1"/>
    <col min="8117" max="8117" width="9" style="19"/>
    <col min="8118" max="8118" width="1.140625" style="19" customWidth="1"/>
    <col min="8119" max="8119" width="10" style="19" bestFit="1" customWidth="1"/>
    <col min="8120" max="8120" width="1.140625" style="19" customWidth="1"/>
    <col min="8121" max="8121" width="17" style="19" customWidth="1"/>
    <col min="8122" max="8122" width="0.7109375" style="19" customWidth="1"/>
    <col min="8123" max="8123" width="17.140625" style="19" customWidth="1"/>
    <col min="8124" max="8124" width="1" style="19" customWidth="1"/>
    <col min="8125" max="8125" width="15.140625" style="19" bestFit="1" customWidth="1"/>
    <col min="8126" max="8126" width="1.140625" style="19" customWidth="1"/>
    <col min="8127" max="8127" width="15.140625" style="19" bestFit="1" customWidth="1"/>
    <col min="8128" max="8368" width="9" style="19"/>
    <col min="8369" max="8369" width="1.42578125" style="19" customWidth="1"/>
    <col min="8370" max="8371" width="2.42578125" style="19" customWidth="1"/>
    <col min="8372" max="8372" width="32.42578125" style="19" customWidth="1"/>
    <col min="8373" max="8373" width="9" style="19"/>
    <col min="8374" max="8374" width="1.140625" style="19" customWidth="1"/>
    <col min="8375" max="8375" width="10" style="19" bestFit="1" customWidth="1"/>
    <col min="8376" max="8376" width="1.140625" style="19" customWidth="1"/>
    <col min="8377" max="8377" width="17" style="19" customWidth="1"/>
    <col min="8378" max="8378" width="0.7109375" style="19" customWidth="1"/>
    <col min="8379" max="8379" width="17.140625" style="19" customWidth="1"/>
    <col min="8380" max="8380" width="1" style="19" customWidth="1"/>
    <col min="8381" max="8381" width="15.140625" style="19" bestFit="1" customWidth="1"/>
    <col min="8382" max="8382" width="1.140625" style="19" customWidth="1"/>
    <col min="8383" max="8383" width="15.140625" style="19" bestFit="1" customWidth="1"/>
    <col min="8384" max="8624" width="9" style="19"/>
    <col min="8625" max="8625" width="1.42578125" style="19" customWidth="1"/>
    <col min="8626" max="8627" width="2.42578125" style="19" customWidth="1"/>
    <col min="8628" max="8628" width="32.42578125" style="19" customWidth="1"/>
    <col min="8629" max="8629" width="9" style="19"/>
    <col min="8630" max="8630" width="1.140625" style="19" customWidth="1"/>
    <col min="8631" max="8631" width="10" style="19" bestFit="1" customWidth="1"/>
    <col min="8632" max="8632" width="1.140625" style="19" customWidth="1"/>
    <col min="8633" max="8633" width="17" style="19" customWidth="1"/>
    <col min="8634" max="8634" width="0.7109375" style="19" customWidth="1"/>
    <col min="8635" max="8635" width="17.140625" style="19" customWidth="1"/>
    <col min="8636" max="8636" width="1" style="19" customWidth="1"/>
    <col min="8637" max="8637" width="15.140625" style="19" bestFit="1" customWidth="1"/>
    <col min="8638" max="8638" width="1.140625" style="19" customWidth="1"/>
    <col min="8639" max="8639" width="15.140625" style="19" bestFit="1" customWidth="1"/>
    <col min="8640" max="8880" width="9" style="19"/>
    <col min="8881" max="8881" width="1.42578125" style="19" customWidth="1"/>
    <col min="8882" max="8883" width="2.42578125" style="19" customWidth="1"/>
    <col min="8884" max="8884" width="32.42578125" style="19" customWidth="1"/>
    <col min="8885" max="8885" width="9" style="19"/>
    <col min="8886" max="8886" width="1.140625" style="19" customWidth="1"/>
    <col min="8887" max="8887" width="10" style="19" bestFit="1" customWidth="1"/>
    <col min="8888" max="8888" width="1.140625" style="19" customWidth="1"/>
    <col min="8889" max="8889" width="17" style="19" customWidth="1"/>
    <col min="8890" max="8890" width="0.7109375" style="19" customWidth="1"/>
    <col min="8891" max="8891" width="17.140625" style="19" customWidth="1"/>
    <col min="8892" max="8892" width="1" style="19" customWidth="1"/>
    <col min="8893" max="8893" width="15.140625" style="19" bestFit="1" customWidth="1"/>
    <col min="8894" max="8894" width="1.140625" style="19" customWidth="1"/>
    <col min="8895" max="8895" width="15.140625" style="19" bestFit="1" customWidth="1"/>
    <col min="8896" max="9136" width="9" style="19"/>
    <col min="9137" max="9137" width="1.42578125" style="19" customWidth="1"/>
    <col min="9138" max="9139" width="2.42578125" style="19" customWidth="1"/>
    <col min="9140" max="9140" width="32.42578125" style="19" customWidth="1"/>
    <col min="9141" max="9141" width="9" style="19"/>
    <col min="9142" max="9142" width="1.140625" style="19" customWidth="1"/>
    <col min="9143" max="9143" width="10" style="19" bestFit="1" customWidth="1"/>
    <col min="9144" max="9144" width="1.140625" style="19" customWidth="1"/>
    <col min="9145" max="9145" width="17" style="19" customWidth="1"/>
    <col min="9146" max="9146" width="0.7109375" style="19" customWidth="1"/>
    <col min="9147" max="9147" width="17.140625" style="19" customWidth="1"/>
    <col min="9148" max="9148" width="1" style="19" customWidth="1"/>
    <col min="9149" max="9149" width="15.140625" style="19" bestFit="1" customWidth="1"/>
    <col min="9150" max="9150" width="1.140625" style="19" customWidth="1"/>
    <col min="9151" max="9151" width="15.140625" style="19" bestFit="1" customWidth="1"/>
    <col min="9152" max="9392" width="9" style="19"/>
    <col min="9393" max="9393" width="1.42578125" style="19" customWidth="1"/>
    <col min="9394" max="9395" width="2.42578125" style="19" customWidth="1"/>
    <col min="9396" max="9396" width="32.42578125" style="19" customWidth="1"/>
    <col min="9397" max="9397" width="9" style="19"/>
    <col min="9398" max="9398" width="1.140625" style="19" customWidth="1"/>
    <col min="9399" max="9399" width="10" style="19" bestFit="1" customWidth="1"/>
    <col min="9400" max="9400" width="1.140625" style="19" customWidth="1"/>
    <col min="9401" max="9401" width="17" style="19" customWidth="1"/>
    <col min="9402" max="9402" width="0.7109375" style="19" customWidth="1"/>
    <col min="9403" max="9403" width="17.140625" style="19" customWidth="1"/>
    <col min="9404" max="9404" width="1" style="19" customWidth="1"/>
    <col min="9405" max="9405" width="15.140625" style="19" bestFit="1" customWidth="1"/>
    <col min="9406" max="9406" width="1.140625" style="19" customWidth="1"/>
    <col min="9407" max="9407" width="15.140625" style="19" bestFit="1" customWidth="1"/>
    <col min="9408" max="9648" width="9" style="19"/>
    <col min="9649" max="9649" width="1.42578125" style="19" customWidth="1"/>
    <col min="9650" max="9651" width="2.42578125" style="19" customWidth="1"/>
    <col min="9652" max="9652" width="32.42578125" style="19" customWidth="1"/>
    <col min="9653" max="9653" width="9" style="19"/>
    <col min="9654" max="9654" width="1.140625" style="19" customWidth="1"/>
    <col min="9655" max="9655" width="10" style="19" bestFit="1" customWidth="1"/>
    <col min="9656" max="9656" width="1.140625" style="19" customWidth="1"/>
    <col min="9657" max="9657" width="17" style="19" customWidth="1"/>
    <col min="9658" max="9658" width="0.7109375" style="19" customWidth="1"/>
    <col min="9659" max="9659" width="17.140625" style="19" customWidth="1"/>
    <col min="9660" max="9660" width="1" style="19" customWidth="1"/>
    <col min="9661" max="9661" width="15.140625" style="19" bestFit="1" customWidth="1"/>
    <col min="9662" max="9662" width="1.140625" style="19" customWidth="1"/>
    <col min="9663" max="9663" width="15.140625" style="19" bestFit="1" customWidth="1"/>
    <col min="9664" max="9904" width="9" style="19"/>
    <col min="9905" max="9905" width="1.42578125" style="19" customWidth="1"/>
    <col min="9906" max="9907" width="2.42578125" style="19" customWidth="1"/>
    <col min="9908" max="9908" width="32.42578125" style="19" customWidth="1"/>
    <col min="9909" max="9909" width="9" style="19"/>
    <col min="9910" max="9910" width="1.140625" style="19" customWidth="1"/>
    <col min="9911" max="9911" width="10" style="19" bestFit="1" customWidth="1"/>
    <col min="9912" max="9912" width="1.140625" style="19" customWidth="1"/>
    <col min="9913" max="9913" width="17" style="19" customWidth="1"/>
    <col min="9914" max="9914" width="0.7109375" style="19" customWidth="1"/>
    <col min="9915" max="9915" width="17.140625" style="19" customWidth="1"/>
    <col min="9916" max="9916" width="1" style="19" customWidth="1"/>
    <col min="9917" max="9917" width="15.140625" style="19" bestFit="1" customWidth="1"/>
    <col min="9918" max="9918" width="1.140625" style="19" customWidth="1"/>
    <col min="9919" max="9919" width="15.140625" style="19" bestFit="1" customWidth="1"/>
    <col min="9920" max="10160" width="9" style="19"/>
    <col min="10161" max="10161" width="1.42578125" style="19" customWidth="1"/>
    <col min="10162" max="10163" width="2.42578125" style="19" customWidth="1"/>
    <col min="10164" max="10164" width="32.42578125" style="19" customWidth="1"/>
    <col min="10165" max="10165" width="9" style="19"/>
    <col min="10166" max="10166" width="1.140625" style="19" customWidth="1"/>
    <col min="10167" max="10167" width="10" style="19" bestFit="1" customWidth="1"/>
    <col min="10168" max="10168" width="1.140625" style="19" customWidth="1"/>
    <col min="10169" max="10169" width="17" style="19" customWidth="1"/>
    <col min="10170" max="10170" width="0.7109375" style="19" customWidth="1"/>
    <col min="10171" max="10171" width="17.140625" style="19" customWidth="1"/>
    <col min="10172" max="10172" width="1" style="19" customWidth="1"/>
    <col min="10173" max="10173" width="15.140625" style="19" bestFit="1" customWidth="1"/>
    <col min="10174" max="10174" width="1.140625" style="19" customWidth="1"/>
    <col min="10175" max="10175" width="15.140625" style="19" bestFit="1" customWidth="1"/>
    <col min="10176" max="10416" width="9" style="19"/>
    <col min="10417" max="10417" width="1.42578125" style="19" customWidth="1"/>
    <col min="10418" max="10419" width="2.42578125" style="19" customWidth="1"/>
    <col min="10420" max="10420" width="32.42578125" style="19" customWidth="1"/>
    <col min="10421" max="10421" width="9" style="19"/>
    <col min="10422" max="10422" width="1.140625" style="19" customWidth="1"/>
    <col min="10423" max="10423" width="10" style="19" bestFit="1" customWidth="1"/>
    <col min="10424" max="10424" width="1.140625" style="19" customWidth="1"/>
    <col min="10425" max="10425" width="17" style="19" customWidth="1"/>
    <col min="10426" max="10426" width="0.7109375" style="19" customWidth="1"/>
    <col min="10427" max="10427" width="17.140625" style="19" customWidth="1"/>
    <col min="10428" max="10428" width="1" style="19" customWidth="1"/>
    <col min="10429" max="10429" width="15.140625" style="19" bestFit="1" customWidth="1"/>
    <col min="10430" max="10430" width="1.140625" style="19" customWidth="1"/>
    <col min="10431" max="10431" width="15.140625" style="19" bestFit="1" customWidth="1"/>
    <col min="10432" max="10672" width="9" style="19"/>
    <col min="10673" max="10673" width="1.42578125" style="19" customWidth="1"/>
    <col min="10674" max="10675" width="2.42578125" style="19" customWidth="1"/>
    <col min="10676" max="10676" width="32.42578125" style="19" customWidth="1"/>
    <col min="10677" max="10677" width="9" style="19"/>
    <col min="10678" max="10678" width="1.140625" style="19" customWidth="1"/>
    <col min="10679" max="10679" width="10" style="19" bestFit="1" customWidth="1"/>
    <col min="10680" max="10680" width="1.140625" style="19" customWidth="1"/>
    <col min="10681" max="10681" width="17" style="19" customWidth="1"/>
    <col min="10682" max="10682" width="0.7109375" style="19" customWidth="1"/>
    <col min="10683" max="10683" width="17.140625" style="19" customWidth="1"/>
    <col min="10684" max="10684" width="1" style="19" customWidth="1"/>
    <col min="10685" max="10685" width="15.140625" style="19" bestFit="1" customWidth="1"/>
    <col min="10686" max="10686" width="1.140625" style="19" customWidth="1"/>
    <col min="10687" max="10687" width="15.140625" style="19" bestFit="1" customWidth="1"/>
    <col min="10688" max="10928" width="9" style="19"/>
    <col min="10929" max="10929" width="1.42578125" style="19" customWidth="1"/>
    <col min="10930" max="10931" width="2.42578125" style="19" customWidth="1"/>
    <col min="10932" max="10932" width="32.42578125" style="19" customWidth="1"/>
    <col min="10933" max="10933" width="9" style="19"/>
    <col min="10934" max="10934" width="1.140625" style="19" customWidth="1"/>
    <col min="10935" max="10935" width="10" style="19" bestFit="1" customWidth="1"/>
    <col min="10936" max="10936" width="1.140625" style="19" customWidth="1"/>
    <col min="10937" max="10937" width="17" style="19" customWidth="1"/>
    <col min="10938" max="10938" width="0.7109375" style="19" customWidth="1"/>
    <col min="10939" max="10939" width="17.140625" style="19" customWidth="1"/>
    <col min="10940" max="10940" width="1" style="19" customWidth="1"/>
    <col min="10941" max="10941" width="15.140625" style="19" bestFit="1" customWidth="1"/>
    <col min="10942" max="10942" width="1.140625" style="19" customWidth="1"/>
    <col min="10943" max="10943" width="15.140625" style="19" bestFit="1" customWidth="1"/>
    <col min="10944" max="11184" width="9" style="19"/>
    <col min="11185" max="11185" width="1.42578125" style="19" customWidth="1"/>
    <col min="11186" max="11187" width="2.42578125" style="19" customWidth="1"/>
    <col min="11188" max="11188" width="32.42578125" style="19" customWidth="1"/>
    <col min="11189" max="11189" width="9" style="19"/>
    <col min="11190" max="11190" width="1.140625" style="19" customWidth="1"/>
    <col min="11191" max="11191" width="10" style="19" bestFit="1" customWidth="1"/>
    <col min="11192" max="11192" width="1.140625" style="19" customWidth="1"/>
    <col min="11193" max="11193" width="17" style="19" customWidth="1"/>
    <col min="11194" max="11194" width="0.7109375" style="19" customWidth="1"/>
    <col min="11195" max="11195" width="17.140625" style="19" customWidth="1"/>
    <col min="11196" max="11196" width="1" style="19" customWidth="1"/>
    <col min="11197" max="11197" width="15.140625" style="19" bestFit="1" customWidth="1"/>
    <col min="11198" max="11198" width="1.140625" style="19" customWidth="1"/>
    <col min="11199" max="11199" width="15.140625" style="19" bestFit="1" customWidth="1"/>
    <col min="11200" max="11440" width="9" style="19"/>
    <col min="11441" max="11441" width="1.42578125" style="19" customWidth="1"/>
    <col min="11442" max="11443" width="2.42578125" style="19" customWidth="1"/>
    <col min="11444" max="11444" width="32.42578125" style="19" customWidth="1"/>
    <col min="11445" max="11445" width="9" style="19"/>
    <col min="11446" max="11446" width="1.140625" style="19" customWidth="1"/>
    <col min="11447" max="11447" width="10" style="19" bestFit="1" customWidth="1"/>
    <col min="11448" max="11448" width="1.140625" style="19" customWidth="1"/>
    <col min="11449" max="11449" width="17" style="19" customWidth="1"/>
    <col min="11450" max="11450" width="0.7109375" style="19" customWidth="1"/>
    <col min="11451" max="11451" width="17.140625" style="19" customWidth="1"/>
    <col min="11452" max="11452" width="1" style="19" customWidth="1"/>
    <col min="11453" max="11453" width="15.140625" style="19" bestFit="1" customWidth="1"/>
    <col min="11454" max="11454" width="1.140625" style="19" customWidth="1"/>
    <col min="11455" max="11455" width="15.140625" style="19" bestFit="1" customWidth="1"/>
    <col min="11456" max="11696" width="9" style="19"/>
    <col min="11697" max="11697" width="1.42578125" style="19" customWidth="1"/>
    <col min="11698" max="11699" width="2.42578125" style="19" customWidth="1"/>
    <col min="11700" max="11700" width="32.42578125" style="19" customWidth="1"/>
    <col min="11701" max="11701" width="9" style="19"/>
    <col min="11702" max="11702" width="1.140625" style="19" customWidth="1"/>
    <col min="11703" max="11703" width="10" style="19" bestFit="1" customWidth="1"/>
    <col min="11704" max="11704" width="1.140625" style="19" customWidth="1"/>
    <col min="11705" max="11705" width="17" style="19" customWidth="1"/>
    <col min="11706" max="11706" width="0.7109375" style="19" customWidth="1"/>
    <col min="11707" max="11707" width="17.140625" style="19" customWidth="1"/>
    <col min="11708" max="11708" width="1" style="19" customWidth="1"/>
    <col min="11709" max="11709" width="15.140625" style="19" bestFit="1" customWidth="1"/>
    <col min="11710" max="11710" width="1.140625" style="19" customWidth="1"/>
    <col min="11711" max="11711" width="15.140625" style="19" bestFit="1" customWidth="1"/>
    <col min="11712" max="11952" width="9" style="19"/>
    <col min="11953" max="11953" width="1.42578125" style="19" customWidth="1"/>
    <col min="11954" max="11955" width="2.42578125" style="19" customWidth="1"/>
    <col min="11956" max="11956" width="32.42578125" style="19" customWidth="1"/>
    <col min="11957" max="11957" width="9" style="19"/>
    <col min="11958" max="11958" width="1.140625" style="19" customWidth="1"/>
    <col min="11959" max="11959" width="10" style="19" bestFit="1" customWidth="1"/>
    <col min="11960" max="11960" width="1.140625" style="19" customWidth="1"/>
    <col min="11961" max="11961" width="17" style="19" customWidth="1"/>
    <col min="11962" max="11962" width="0.7109375" style="19" customWidth="1"/>
    <col min="11963" max="11963" width="17.140625" style="19" customWidth="1"/>
    <col min="11964" max="11964" width="1" style="19" customWidth="1"/>
    <col min="11965" max="11965" width="15.140625" style="19" bestFit="1" customWidth="1"/>
    <col min="11966" max="11966" width="1.140625" style="19" customWidth="1"/>
    <col min="11967" max="11967" width="15.140625" style="19" bestFit="1" customWidth="1"/>
    <col min="11968" max="12208" width="9" style="19"/>
    <col min="12209" max="12209" width="1.42578125" style="19" customWidth="1"/>
    <col min="12210" max="12211" width="2.42578125" style="19" customWidth="1"/>
    <col min="12212" max="12212" width="32.42578125" style="19" customWidth="1"/>
    <col min="12213" max="12213" width="9" style="19"/>
    <col min="12214" max="12214" width="1.140625" style="19" customWidth="1"/>
    <col min="12215" max="12215" width="10" style="19" bestFit="1" customWidth="1"/>
    <col min="12216" max="12216" width="1.140625" style="19" customWidth="1"/>
    <col min="12217" max="12217" width="17" style="19" customWidth="1"/>
    <col min="12218" max="12218" width="0.7109375" style="19" customWidth="1"/>
    <col min="12219" max="12219" width="17.140625" style="19" customWidth="1"/>
    <col min="12220" max="12220" width="1" style="19" customWidth="1"/>
    <col min="12221" max="12221" width="15.140625" style="19" bestFit="1" customWidth="1"/>
    <col min="12222" max="12222" width="1.140625" style="19" customWidth="1"/>
    <col min="12223" max="12223" width="15.140625" style="19" bestFit="1" customWidth="1"/>
    <col min="12224" max="12464" width="9" style="19"/>
    <col min="12465" max="12465" width="1.42578125" style="19" customWidth="1"/>
    <col min="12466" max="12467" width="2.42578125" style="19" customWidth="1"/>
    <col min="12468" max="12468" width="32.42578125" style="19" customWidth="1"/>
    <col min="12469" max="12469" width="9" style="19"/>
    <col min="12470" max="12470" width="1.140625" style="19" customWidth="1"/>
    <col min="12471" max="12471" width="10" style="19" bestFit="1" customWidth="1"/>
    <col min="12472" max="12472" width="1.140625" style="19" customWidth="1"/>
    <col min="12473" max="12473" width="17" style="19" customWidth="1"/>
    <col min="12474" max="12474" width="0.7109375" style="19" customWidth="1"/>
    <col min="12475" max="12475" width="17.140625" style="19" customWidth="1"/>
    <col min="12476" max="12476" width="1" style="19" customWidth="1"/>
    <col min="12477" max="12477" width="15.140625" style="19" bestFit="1" customWidth="1"/>
    <col min="12478" max="12478" width="1.140625" style="19" customWidth="1"/>
    <col min="12479" max="12479" width="15.140625" style="19" bestFit="1" customWidth="1"/>
    <col min="12480" max="12720" width="9" style="19"/>
    <col min="12721" max="12721" width="1.42578125" style="19" customWidth="1"/>
    <col min="12722" max="12723" width="2.42578125" style="19" customWidth="1"/>
    <col min="12724" max="12724" width="32.42578125" style="19" customWidth="1"/>
    <col min="12725" max="12725" width="9" style="19"/>
    <col min="12726" max="12726" width="1.140625" style="19" customWidth="1"/>
    <col min="12727" max="12727" width="10" style="19" bestFit="1" customWidth="1"/>
    <col min="12728" max="12728" width="1.140625" style="19" customWidth="1"/>
    <col min="12729" max="12729" width="17" style="19" customWidth="1"/>
    <col min="12730" max="12730" width="0.7109375" style="19" customWidth="1"/>
    <col min="12731" max="12731" width="17.140625" style="19" customWidth="1"/>
    <col min="12732" max="12732" width="1" style="19" customWidth="1"/>
    <col min="12733" max="12733" width="15.140625" style="19" bestFit="1" customWidth="1"/>
    <col min="12734" max="12734" width="1.140625" style="19" customWidth="1"/>
    <col min="12735" max="12735" width="15.140625" style="19" bestFit="1" customWidth="1"/>
    <col min="12736" max="12976" width="9" style="19"/>
    <col min="12977" max="12977" width="1.42578125" style="19" customWidth="1"/>
    <col min="12978" max="12979" width="2.42578125" style="19" customWidth="1"/>
    <col min="12980" max="12980" width="32.42578125" style="19" customWidth="1"/>
    <col min="12981" max="12981" width="9" style="19"/>
    <col min="12982" max="12982" width="1.140625" style="19" customWidth="1"/>
    <col min="12983" max="12983" width="10" style="19" bestFit="1" customWidth="1"/>
    <col min="12984" max="12984" width="1.140625" style="19" customWidth="1"/>
    <col min="12985" max="12985" width="17" style="19" customWidth="1"/>
    <col min="12986" max="12986" width="0.7109375" style="19" customWidth="1"/>
    <col min="12987" max="12987" width="17.140625" style="19" customWidth="1"/>
    <col min="12988" max="12988" width="1" style="19" customWidth="1"/>
    <col min="12989" max="12989" width="15.140625" style="19" bestFit="1" customWidth="1"/>
    <col min="12990" max="12990" width="1.140625" style="19" customWidth="1"/>
    <col min="12991" max="12991" width="15.140625" style="19" bestFit="1" customWidth="1"/>
    <col min="12992" max="13232" width="9" style="19"/>
    <col min="13233" max="13233" width="1.42578125" style="19" customWidth="1"/>
    <col min="13234" max="13235" width="2.42578125" style="19" customWidth="1"/>
    <col min="13236" max="13236" width="32.42578125" style="19" customWidth="1"/>
    <col min="13237" max="13237" width="9" style="19"/>
    <col min="13238" max="13238" width="1.140625" style="19" customWidth="1"/>
    <col min="13239" max="13239" width="10" style="19" bestFit="1" customWidth="1"/>
    <col min="13240" max="13240" width="1.140625" style="19" customWidth="1"/>
    <col min="13241" max="13241" width="17" style="19" customWidth="1"/>
    <col min="13242" max="13242" width="0.7109375" style="19" customWidth="1"/>
    <col min="13243" max="13243" width="17.140625" style="19" customWidth="1"/>
    <col min="13244" max="13244" width="1" style="19" customWidth="1"/>
    <col min="13245" max="13245" width="15.140625" style="19" bestFit="1" customWidth="1"/>
    <col min="13246" max="13246" width="1.140625" style="19" customWidth="1"/>
    <col min="13247" max="13247" width="15.140625" style="19" bestFit="1" customWidth="1"/>
    <col min="13248" max="13488" width="9" style="19"/>
    <col min="13489" max="13489" width="1.42578125" style="19" customWidth="1"/>
    <col min="13490" max="13491" width="2.42578125" style="19" customWidth="1"/>
    <col min="13492" max="13492" width="32.42578125" style="19" customWidth="1"/>
    <col min="13493" max="13493" width="9" style="19"/>
    <col min="13494" max="13494" width="1.140625" style="19" customWidth="1"/>
    <col min="13495" max="13495" width="10" style="19" bestFit="1" customWidth="1"/>
    <col min="13496" max="13496" width="1.140625" style="19" customWidth="1"/>
    <col min="13497" max="13497" width="17" style="19" customWidth="1"/>
    <col min="13498" max="13498" width="0.7109375" style="19" customWidth="1"/>
    <col min="13499" max="13499" width="17.140625" style="19" customWidth="1"/>
    <col min="13500" max="13500" width="1" style="19" customWidth="1"/>
    <col min="13501" max="13501" width="15.140625" style="19" bestFit="1" customWidth="1"/>
    <col min="13502" max="13502" width="1.140625" style="19" customWidth="1"/>
    <col min="13503" max="13503" width="15.140625" style="19" bestFit="1" customWidth="1"/>
    <col min="13504" max="13744" width="9" style="19"/>
    <col min="13745" max="13745" width="1.42578125" style="19" customWidth="1"/>
    <col min="13746" max="13747" width="2.42578125" style="19" customWidth="1"/>
    <col min="13748" max="13748" width="32.42578125" style="19" customWidth="1"/>
    <col min="13749" max="13749" width="9" style="19"/>
    <col min="13750" max="13750" width="1.140625" style="19" customWidth="1"/>
    <col min="13751" max="13751" width="10" style="19" bestFit="1" customWidth="1"/>
    <col min="13752" max="13752" width="1.140625" style="19" customWidth="1"/>
    <col min="13753" max="13753" width="17" style="19" customWidth="1"/>
    <col min="13754" max="13754" width="0.7109375" style="19" customWidth="1"/>
    <col min="13755" max="13755" width="17.140625" style="19" customWidth="1"/>
    <col min="13756" max="13756" width="1" style="19" customWidth="1"/>
    <col min="13757" max="13757" width="15.140625" style="19" bestFit="1" customWidth="1"/>
    <col min="13758" max="13758" width="1.140625" style="19" customWidth="1"/>
    <col min="13759" max="13759" width="15.140625" style="19" bestFit="1" customWidth="1"/>
    <col min="13760" max="14000" width="9" style="19"/>
    <col min="14001" max="14001" width="1.42578125" style="19" customWidth="1"/>
    <col min="14002" max="14003" width="2.42578125" style="19" customWidth="1"/>
    <col min="14004" max="14004" width="32.42578125" style="19" customWidth="1"/>
    <col min="14005" max="14005" width="9" style="19"/>
    <col min="14006" max="14006" width="1.140625" style="19" customWidth="1"/>
    <col min="14007" max="14007" width="10" style="19" bestFit="1" customWidth="1"/>
    <col min="14008" max="14008" width="1.140625" style="19" customWidth="1"/>
    <col min="14009" max="14009" width="17" style="19" customWidth="1"/>
    <col min="14010" max="14010" width="0.7109375" style="19" customWidth="1"/>
    <col min="14011" max="14011" width="17.140625" style="19" customWidth="1"/>
    <col min="14012" max="14012" width="1" style="19" customWidth="1"/>
    <col min="14013" max="14013" width="15.140625" style="19" bestFit="1" customWidth="1"/>
    <col min="14014" max="14014" width="1.140625" style="19" customWidth="1"/>
    <col min="14015" max="14015" width="15.140625" style="19" bestFit="1" customWidth="1"/>
    <col min="14016" max="14256" width="9" style="19"/>
    <col min="14257" max="14257" width="1.42578125" style="19" customWidth="1"/>
    <col min="14258" max="14259" width="2.42578125" style="19" customWidth="1"/>
    <col min="14260" max="14260" width="32.42578125" style="19" customWidth="1"/>
    <col min="14261" max="14261" width="9" style="19"/>
    <col min="14262" max="14262" width="1.140625" style="19" customWidth="1"/>
    <col min="14263" max="14263" width="10" style="19" bestFit="1" customWidth="1"/>
    <col min="14264" max="14264" width="1.140625" style="19" customWidth="1"/>
    <col min="14265" max="14265" width="17" style="19" customWidth="1"/>
    <col min="14266" max="14266" width="0.7109375" style="19" customWidth="1"/>
    <col min="14267" max="14267" width="17.140625" style="19" customWidth="1"/>
    <col min="14268" max="14268" width="1" style="19" customWidth="1"/>
    <col min="14269" max="14269" width="15.140625" style="19" bestFit="1" customWidth="1"/>
    <col min="14270" max="14270" width="1.140625" style="19" customWidth="1"/>
    <col min="14271" max="14271" width="15.140625" style="19" bestFit="1" customWidth="1"/>
    <col min="14272" max="14512" width="9" style="19"/>
    <col min="14513" max="14513" width="1.42578125" style="19" customWidth="1"/>
    <col min="14514" max="14515" width="2.42578125" style="19" customWidth="1"/>
    <col min="14516" max="14516" width="32.42578125" style="19" customWidth="1"/>
    <col min="14517" max="14517" width="9" style="19"/>
    <col min="14518" max="14518" width="1.140625" style="19" customWidth="1"/>
    <col min="14519" max="14519" width="10" style="19" bestFit="1" customWidth="1"/>
    <col min="14520" max="14520" width="1.140625" style="19" customWidth="1"/>
    <col min="14521" max="14521" width="17" style="19" customWidth="1"/>
    <col min="14522" max="14522" width="0.7109375" style="19" customWidth="1"/>
    <col min="14523" max="14523" width="17.140625" style="19" customWidth="1"/>
    <col min="14524" max="14524" width="1" style="19" customWidth="1"/>
    <col min="14525" max="14525" width="15.140625" style="19" bestFit="1" customWidth="1"/>
    <col min="14526" max="14526" width="1.140625" style="19" customWidth="1"/>
    <col min="14527" max="14527" width="15.140625" style="19" bestFit="1" customWidth="1"/>
    <col min="14528" max="14768" width="9" style="19"/>
    <col min="14769" max="14769" width="1.42578125" style="19" customWidth="1"/>
    <col min="14770" max="14771" width="2.42578125" style="19" customWidth="1"/>
    <col min="14772" max="14772" width="32.42578125" style="19" customWidth="1"/>
    <col min="14773" max="14773" width="9" style="19"/>
    <col min="14774" max="14774" width="1.140625" style="19" customWidth="1"/>
    <col min="14775" max="14775" width="10" style="19" bestFit="1" customWidth="1"/>
    <col min="14776" max="14776" width="1.140625" style="19" customWidth="1"/>
    <col min="14777" max="14777" width="17" style="19" customWidth="1"/>
    <col min="14778" max="14778" width="0.7109375" style="19" customWidth="1"/>
    <col min="14779" max="14779" width="17.140625" style="19" customWidth="1"/>
    <col min="14780" max="14780" width="1" style="19" customWidth="1"/>
    <col min="14781" max="14781" width="15.140625" style="19" bestFit="1" customWidth="1"/>
    <col min="14782" max="14782" width="1.140625" style="19" customWidth="1"/>
    <col min="14783" max="14783" width="15.140625" style="19" bestFit="1" customWidth="1"/>
    <col min="14784" max="15024" width="9" style="19"/>
    <col min="15025" max="15025" width="1.42578125" style="19" customWidth="1"/>
    <col min="15026" max="15027" width="2.42578125" style="19" customWidth="1"/>
    <col min="15028" max="15028" width="32.42578125" style="19" customWidth="1"/>
    <col min="15029" max="15029" width="9" style="19"/>
    <col min="15030" max="15030" width="1.140625" style="19" customWidth="1"/>
    <col min="15031" max="15031" width="10" style="19" bestFit="1" customWidth="1"/>
    <col min="15032" max="15032" width="1.140625" style="19" customWidth="1"/>
    <col min="15033" max="15033" width="17" style="19" customWidth="1"/>
    <col min="15034" max="15034" width="0.7109375" style="19" customWidth="1"/>
    <col min="15035" max="15035" width="17.140625" style="19" customWidth="1"/>
    <col min="15036" max="15036" width="1" style="19" customWidth="1"/>
    <col min="15037" max="15037" width="15.140625" style="19" bestFit="1" customWidth="1"/>
    <col min="15038" max="15038" width="1.140625" style="19" customWidth="1"/>
    <col min="15039" max="15039" width="15.140625" style="19" bestFit="1" customWidth="1"/>
    <col min="15040" max="15280" width="9" style="19"/>
    <col min="15281" max="15281" width="1.42578125" style="19" customWidth="1"/>
    <col min="15282" max="15283" width="2.42578125" style="19" customWidth="1"/>
    <col min="15284" max="15284" width="32.42578125" style="19" customWidth="1"/>
    <col min="15285" max="15285" width="9" style="19"/>
    <col min="15286" max="15286" width="1.140625" style="19" customWidth="1"/>
    <col min="15287" max="15287" width="10" style="19" bestFit="1" customWidth="1"/>
    <col min="15288" max="15288" width="1.140625" style="19" customWidth="1"/>
    <col min="15289" max="15289" width="17" style="19" customWidth="1"/>
    <col min="15290" max="15290" width="0.7109375" style="19" customWidth="1"/>
    <col min="15291" max="15291" width="17.140625" style="19" customWidth="1"/>
    <col min="15292" max="15292" width="1" style="19" customWidth="1"/>
    <col min="15293" max="15293" width="15.140625" style="19" bestFit="1" customWidth="1"/>
    <col min="15294" max="15294" width="1.140625" style="19" customWidth="1"/>
    <col min="15295" max="15295" width="15.140625" style="19" bestFit="1" customWidth="1"/>
    <col min="15296" max="15536" width="9" style="19"/>
    <col min="15537" max="15537" width="1.42578125" style="19" customWidth="1"/>
    <col min="15538" max="15539" width="2.42578125" style="19" customWidth="1"/>
    <col min="15540" max="15540" width="32.42578125" style="19" customWidth="1"/>
    <col min="15541" max="15541" width="9" style="19"/>
    <col min="15542" max="15542" width="1.140625" style="19" customWidth="1"/>
    <col min="15543" max="15543" width="10" style="19" bestFit="1" customWidth="1"/>
    <col min="15544" max="15544" width="1.140625" style="19" customWidth="1"/>
    <col min="15545" max="15545" width="17" style="19" customWidth="1"/>
    <col min="15546" max="15546" width="0.7109375" style="19" customWidth="1"/>
    <col min="15547" max="15547" width="17.140625" style="19" customWidth="1"/>
    <col min="15548" max="15548" width="1" style="19" customWidth="1"/>
    <col min="15549" max="15549" width="15.140625" style="19" bestFit="1" customWidth="1"/>
    <col min="15550" max="15550" width="1.140625" style="19" customWidth="1"/>
    <col min="15551" max="15551" width="15.140625" style="19" bestFit="1" customWidth="1"/>
    <col min="15552" max="15792" width="9" style="19"/>
    <col min="15793" max="15793" width="1.42578125" style="19" customWidth="1"/>
    <col min="15794" max="15795" width="2.42578125" style="19" customWidth="1"/>
    <col min="15796" max="15796" width="32.42578125" style="19" customWidth="1"/>
    <col min="15797" max="15797" width="9" style="19"/>
    <col min="15798" max="15798" width="1.140625" style="19" customWidth="1"/>
    <col min="15799" max="15799" width="10" style="19" bestFit="1" customWidth="1"/>
    <col min="15800" max="15800" width="1.140625" style="19" customWidth="1"/>
    <col min="15801" max="15801" width="17" style="19" customWidth="1"/>
    <col min="15802" max="15802" width="0.7109375" style="19" customWidth="1"/>
    <col min="15803" max="15803" width="17.140625" style="19" customWidth="1"/>
    <col min="15804" max="15804" width="1" style="19" customWidth="1"/>
    <col min="15805" max="15805" width="15.140625" style="19" bestFit="1" customWidth="1"/>
    <col min="15806" max="15806" width="1.140625" style="19" customWidth="1"/>
    <col min="15807" max="15807" width="15.140625" style="19" bestFit="1" customWidth="1"/>
    <col min="15808" max="16048" width="9" style="19"/>
    <col min="16049" max="16049" width="1.42578125" style="19" customWidth="1"/>
    <col min="16050" max="16051" width="2.42578125" style="19" customWidth="1"/>
    <col min="16052" max="16052" width="32.42578125" style="19" customWidth="1"/>
    <col min="16053" max="16053" width="9" style="19"/>
    <col min="16054" max="16054" width="1.140625" style="19" customWidth="1"/>
    <col min="16055" max="16055" width="10" style="19" bestFit="1" customWidth="1"/>
    <col min="16056" max="16056" width="1.140625" style="19" customWidth="1"/>
    <col min="16057" max="16057" width="17" style="19" customWidth="1"/>
    <col min="16058" max="16058" width="0.7109375" style="19" customWidth="1"/>
    <col min="16059" max="16059" width="17.140625" style="19" customWidth="1"/>
    <col min="16060" max="16060" width="1" style="19" customWidth="1"/>
    <col min="16061" max="16061" width="15.140625" style="19" bestFit="1" customWidth="1"/>
    <col min="16062" max="16062" width="1.140625" style="19" customWidth="1"/>
    <col min="16063" max="16063" width="15.140625" style="19" bestFit="1" customWidth="1"/>
    <col min="16064" max="16304" width="9" style="19"/>
    <col min="16305" max="16311" width="9" style="19" customWidth="1"/>
    <col min="16312" max="16314" width="9" style="19"/>
    <col min="16315" max="16384" width="9" style="19" customWidth="1"/>
  </cols>
  <sheetData>
    <row r="1" spans="1:11" s="19" customFormat="1" ht="20.100000000000001" customHeight="1">
      <c r="A1" s="15" t="s">
        <v>0</v>
      </c>
      <c r="F1" s="15"/>
      <c r="G1" s="16"/>
      <c r="H1" s="18"/>
      <c r="I1" s="18"/>
      <c r="J1" s="18"/>
      <c r="K1" s="18"/>
    </row>
    <row r="2" spans="1:11" s="19" customFormat="1" ht="20.100000000000001" customHeight="1">
      <c r="A2" s="15" t="s">
        <v>72</v>
      </c>
      <c r="F2" s="15"/>
      <c r="G2" s="16"/>
      <c r="H2" s="18"/>
      <c r="I2" s="18"/>
      <c r="J2" s="18"/>
      <c r="K2" s="18"/>
    </row>
    <row r="3" spans="1:11" s="19" customFormat="1" ht="20.100000000000001" customHeight="1">
      <c r="A3" s="20" t="str">
        <f>'Thai 7'!A3</f>
        <v>สำหรับปีสิ้นสุดวันที่ 31 ธันวาคม พ.ศ. 2568</v>
      </c>
      <c r="B3" s="80"/>
      <c r="C3" s="80"/>
      <c r="D3" s="80"/>
      <c r="E3" s="80"/>
      <c r="F3" s="20"/>
      <c r="G3" s="21"/>
      <c r="H3" s="23"/>
      <c r="I3" s="23"/>
      <c r="J3" s="23"/>
      <c r="K3" s="23"/>
    </row>
    <row r="4" spans="1:11" s="19" customFormat="1" ht="12" customHeight="1">
      <c r="A4" s="15"/>
      <c r="F4" s="15"/>
      <c r="G4" s="16"/>
      <c r="H4" s="18"/>
      <c r="I4" s="18"/>
      <c r="J4" s="18"/>
      <c r="K4" s="18"/>
    </row>
    <row r="5" spans="1:11" s="19" customFormat="1" ht="18.2" customHeight="1">
      <c r="F5" s="81"/>
      <c r="G5" s="14"/>
      <c r="H5" s="12"/>
      <c r="I5" s="4" t="s">
        <v>147</v>
      </c>
      <c r="J5" s="4"/>
      <c r="K5" s="4" t="s">
        <v>2</v>
      </c>
    </row>
    <row r="6" spans="1:11" s="19" customFormat="1" ht="18.2" customHeight="1">
      <c r="F6" s="81"/>
      <c r="G6" s="82" t="s">
        <v>3</v>
      </c>
      <c r="H6" s="12"/>
      <c r="I6" s="3" t="s">
        <v>4</v>
      </c>
      <c r="J6" s="13"/>
      <c r="K6" s="3" t="s">
        <v>4</v>
      </c>
    </row>
    <row r="7" spans="1:11" s="19" customFormat="1" ht="18.2" customHeight="1">
      <c r="A7" s="83" t="s">
        <v>73</v>
      </c>
      <c r="F7" s="84"/>
      <c r="G7" s="14"/>
      <c r="H7" s="85"/>
      <c r="I7" s="85"/>
      <c r="J7" s="85"/>
      <c r="K7" s="85"/>
    </row>
    <row r="8" spans="1:11" s="35" customFormat="1" ht="18.2" customHeight="1">
      <c r="A8" s="86" t="s">
        <v>129</v>
      </c>
      <c r="G8" s="14"/>
      <c r="H8" s="5"/>
      <c r="I8" s="5">
        <v>104236331</v>
      </c>
      <c r="J8" s="5"/>
      <c r="K8" s="5">
        <v>203256583</v>
      </c>
    </row>
    <row r="9" spans="1:11" s="35" customFormat="1" ht="18.2" customHeight="1">
      <c r="A9" s="86" t="s">
        <v>74</v>
      </c>
      <c r="G9" s="14"/>
      <c r="H9" s="5"/>
      <c r="I9" s="5"/>
      <c r="J9" s="5"/>
      <c r="K9" s="5"/>
    </row>
    <row r="10" spans="1:11" s="35" customFormat="1" ht="18.2" customHeight="1">
      <c r="B10" s="35" t="s">
        <v>75</v>
      </c>
      <c r="G10" s="14" t="s">
        <v>76</v>
      </c>
      <c r="H10" s="5"/>
      <c r="I10" s="5">
        <v>82459306</v>
      </c>
      <c r="J10" s="5"/>
      <c r="K10" s="5">
        <v>81237621</v>
      </c>
    </row>
    <row r="11" spans="1:11" s="35" customFormat="1" ht="18.2" customHeight="1">
      <c r="B11" s="35" t="s">
        <v>77</v>
      </c>
      <c r="G11" s="39" t="s">
        <v>78</v>
      </c>
      <c r="H11" s="5"/>
      <c r="I11" s="5">
        <v>2160904</v>
      </c>
      <c r="J11" s="5"/>
      <c r="K11" s="5">
        <v>1111378</v>
      </c>
    </row>
    <row r="12" spans="1:11" s="35" customFormat="1" ht="18.2" customHeight="1">
      <c r="B12" s="35" t="s">
        <v>161</v>
      </c>
      <c r="G12" s="39"/>
      <c r="H12" s="5"/>
      <c r="I12" s="5">
        <v>-737225</v>
      </c>
      <c r="J12" s="5"/>
      <c r="K12" s="5">
        <v>0</v>
      </c>
    </row>
    <row r="13" spans="1:11" s="35" customFormat="1" ht="18.2" customHeight="1">
      <c r="B13" s="35" t="s">
        <v>125</v>
      </c>
      <c r="G13" s="39">
        <v>14</v>
      </c>
      <c r="H13" s="5"/>
      <c r="I13" s="5">
        <v>-2567918</v>
      </c>
      <c r="J13" s="5"/>
      <c r="K13" s="5">
        <v>-97064045</v>
      </c>
    </row>
    <row r="14" spans="1:11" s="35" customFormat="1" ht="18.2" customHeight="1">
      <c r="B14" s="35" t="s">
        <v>162</v>
      </c>
      <c r="G14" s="39">
        <v>10</v>
      </c>
      <c r="H14" s="5"/>
      <c r="I14" s="5">
        <v>1504851</v>
      </c>
      <c r="J14" s="5"/>
      <c r="K14" s="5">
        <v>0</v>
      </c>
    </row>
    <row r="15" spans="1:11" s="35" customFormat="1" ht="18.2" customHeight="1">
      <c r="B15" s="35" t="s">
        <v>163</v>
      </c>
      <c r="G15" s="87"/>
      <c r="H15" s="5"/>
      <c r="I15" s="5">
        <v>1000429</v>
      </c>
      <c r="J15" s="5"/>
      <c r="K15" s="5">
        <v>-3530</v>
      </c>
    </row>
    <row r="16" spans="1:11" s="35" customFormat="1" ht="18.2" customHeight="1">
      <c r="B16" s="35" t="s">
        <v>135</v>
      </c>
      <c r="G16" s="39"/>
      <c r="H16" s="5"/>
      <c r="I16" s="5">
        <v>827941</v>
      </c>
      <c r="J16" s="5"/>
      <c r="K16" s="5">
        <v>186590</v>
      </c>
    </row>
    <row r="17" spans="1:11" s="35" customFormat="1" ht="18.2" customHeight="1">
      <c r="B17" s="35" t="s">
        <v>79</v>
      </c>
      <c r="G17" s="39">
        <v>24</v>
      </c>
      <c r="H17" s="5"/>
      <c r="I17" s="5">
        <v>-237600</v>
      </c>
      <c r="J17" s="5"/>
      <c r="K17" s="5">
        <v>0</v>
      </c>
    </row>
    <row r="18" spans="1:11" s="35" customFormat="1" ht="18.2" customHeight="1">
      <c r="B18" s="35" t="s">
        <v>153</v>
      </c>
      <c r="G18" s="39" t="s">
        <v>165</v>
      </c>
      <c r="H18" s="5"/>
      <c r="I18" s="5">
        <v>-810907</v>
      </c>
      <c r="J18" s="5"/>
      <c r="K18" s="5">
        <v>0</v>
      </c>
    </row>
    <row r="19" spans="1:11" s="35" customFormat="1" ht="18.2" customHeight="1">
      <c r="A19" s="35" t="s">
        <v>80</v>
      </c>
      <c r="B19" s="35" t="s">
        <v>26</v>
      </c>
      <c r="G19" s="14">
        <v>23</v>
      </c>
      <c r="H19" s="5"/>
      <c r="I19" s="5">
        <v>2999947</v>
      </c>
      <c r="J19" s="5"/>
      <c r="K19" s="5">
        <v>2156918</v>
      </c>
    </row>
    <row r="20" spans="1:11" s="35" customFormat="1" ht="18.2" customHeight="1">
      <c r="B20" s="35" t="s">
        <v>83</v>
      </c>
      <c r="G20" s="14"/>
      <c r="H20" s="5"/>
      <c r="I20" s="5">
        <v>-20110168</v>
      </c>
      <c r="J20" s="5"/>
      <c r="K20" s="5">
        <v>-12333687</v>
      </c>
    </row>
    <row r="21" spans="1:11" s="35" customFormat="1" ht="18.2" customHeight="1">
      <c r="B21" s="35" t="s">
        <v>49</v>
      </c>
      <c r="G21" s="14">
        <v>30</v>
      </c>
      <c r="H21" s="5"/>
      <c r="I21" s="6">
        <v>7946391</v>
      </c>
      <c r="J21" s="5"/>
      <c r="K21" s="6">
        <v>5676904</v>
      </c>
    </row>
    <row r="22" spans="1:11" s="35" customFormat="1" ht="3.75" customHeight="1">
      <c r="G22" s="14"/>
      <c r="H22" s="5"/>
      <c r="I22" s="5"/>
      <c r="J22" s="5"/>
      <c r="K22" s="5"/>
    </row>
    <row r="23" spans="1:11" s="35" customFormat="1" ht="18.2" customHeight="1">
      <c r="G23" s="14"/>
      <c r="H23" s="5"/>
      <c r="I23" s="5">
        <f>SUM(I8:I21)</f>
        <v>178672282</v>
      </c>
      <c r="J23" s="5"/>
      <c r="K23" s="5">
        <f>SUM(K8:K21)</f>
        <v>184224732</v>
      </c>
    </row>
    <row r="24" spans="1:11" s="35" customFormat="1" ht="18.2" customHeight="1">
      <c r="A24" s="35" t="s">
        <v>81</v>
      </c>
      <c r="G24" s="14"/>
    </row>
    <row r="25" spans="1:11" s="35" customFormat="1" ht="18.2" customHeight="1">
      <c r="B25" s="88" t="s">
        <v>144</v>
      </c>
      <c r="G25" s="14"/>
      <c r="H25" s="5"/>
      <c r="I25" s="5">
        <v>-27074409</v>
      </c>
      <c r="J25" s="5"/>
      <c r="K25" s="5">
        <v>2635974</v>
      </c>
    </row>
    <row r="26" spans="1:11" s="35" customFormat="1" ht="18.2" customHeight="1">
      <c r="B26" s="88" t="s">
        <v>160</v>
      </c>
      <c r="G26" s="14">
        <v>12</v>
      </c>
      <c r="H26" s="5"/>
      <c r="I26" s="5">
        <v>-33699720</v>
      </c>
      <c r="J26" s="5"/>
      <c r="K26" s="5">
        <v>28976917</v>
      </c>
    </row>
    <row r="27" spans="1:11" s="35" customFormat="1" ht="18.2" customHeight="1">
      <c r="B27" s="88" t="s">
        <v>82</v>
      </c>
      <c r="G27" s="14"/>
      <c r="H27" s="5"/>
      <c r="I27" s="5">
        <v>16928034</v>
      </c>
      <c r="J27" s="5"/>
      <c r="K27" s="5">
        <v>10059833</v>
      </c>
    </row>
    <row r="28" spans="1:11" s="35" customFormat="1" ht="18.2" customHeight="1">
      <c r="B28" s="88" t="s">
        <v>13</v>
      </c>
      <c r="G28" s="14"/>
      <c r="H28" s="5"/>
      <c r="I28" s="5">
        <v>0</v>
      </c>
      <c r="J28" s="5"/>
      <c r="K28" s="5">
        <v>3401161</v>
      </c>
    </row>
    <row r="29" spans="1:11" s="35" customFormat="1" ht="18.2" customHeight="1">
      <c r="B29" s="88" t="s">
        <v>20</v>
      </c>
      <c r="G29" s="14"/>
      <c r="H29" s="5"/>
      <c r="I29" s="5">
        <v>-5711574</v>
      </c>
      <c r="J29" s="5"/>
      <c r="K29" s="5">
        <v>5341123</v>
      </c>
    </row>
    <row r="30" spans="1:11" s="35" customFormat="1" ht="18.2" customHeight="1">
      <c r="B30" s="88" t="s">
        <v>22</v>
      </c>
      <c r="G30" s="14"/>
      <c r="H30" s="5"/>
      <c r="I30" s="5">
        <v>-3621183</v>
      </c>
      <c r="J30" s="5"/>
      <c r="K30" s="5">
        <v>-777035</v>
      </c>
    </row>
    <row r="31" spans="1:11" s="35" customFormat="1" ht="18.2" customHeight="1">
      <c r="B31" s="88" t="s">
        <v>25</v>
      </c>
      <c r="G31" s="14"/>
      <c r="H31" s="5"/>
      <c r="I31" s="5">
        <v>-1346174</v>
      </c>
      <c r="J31" s="5"/>
      <c r="K31" s="5">
        <v>2966896</v>
      </c>
    </row>
    <row r="32" spans="1:11" s="35" customFormat="1" ht="18.2" customHeight="1">
      <c r="B32" s="88" t="s">
        <v>137</v>
      </c>
      <c r="G32" s="14">
        <v>23</v>
      </c>
      <c r="H32" s="5"/>
      <c r="I32" s="6">
        <v>-464844</v>
      </c>
      <c r="J32" s="5"/>
      <c r="K32" s="6">
        <v>-914760</v>
      </c>
    </row>
    <row r="33" spans="1:11" s="35" customFormat="1" ht="6" customHeight="1">
      <c r="G33" s="14"/>
      <c r="H33" s="8"/>
      <c r="I33" s="8"/>
      <c r="J33" s="8"/>
      <c r="K33" s="8"/>
    </row>
    <row r="34" spans="1:11" s="35" customFormat="1" ht="18.2" customHeight="1">
      <c r="A34" s="35" t="s">
        <v>136</v>
      </c>
      <c r="G34" s="14"/>
      <c r="H34" s="5"/>
      <c r="I34" s="5">
        <f>SUM(I23:I32)</f>
        <v>123682412</v>
      </c>
      <c r="J34" s="5"/>
      <c r="K34" s="5">
        <f>SUM(K23:K32)</f>
        <v>235914841</v>
      </c>
    </row>
    <row r="35" spans="1:11" s="35" customFormat="1" ht="18.2" customHeight="1">
      <c r="B35" s="88" t="s">
        <v>83</v>
      </c>
      <c r="G35" s="14"/>
      <c r="H35" s="5"/>
      <c r="I35" s="5">
        <v>4909437</v>
      </c>
      <c r="J35" s="5"/>
      <c r="K35" s="5">
        <v>4397980</v>
      </c>
    </row>
    <row r="36" spans="1:11" s="35" customFormat="1" ht="18.2" customHeight="1">
      <c r="B36" s="88" t="s">
        <v>84</v>
      </c>
      <c r="G36" s="14"/>
      <c r="H36" s="5"/>
      <c r="I36" s="5">
        <v>-8137907</v>
      </c>
      <c r="J36" s="5"/>
      <c r="K36" s="5">
        <v>-630411</v>
      </c>
    </row>
    <row r="37" spans="1:11" s="35" customFormat="1" ht="18.2" customHeight="1">
      <c r="B37" s="88" t="s">
        <v>85</v>
      </c>
      <c r="G37" s="14"/>
      <c r="H37" s="5"/>
      <c r="I37" s="6">
        <v>-17999619</v>
      </c>
      <c r="J37" s="5"/>
      <c r="K37" s="6">
        <v>-16596206</v>
      </c>
    </row>
    <row r="38" spans="1:11" s="35" customFormat="1" ht="2.25" customHeight="1">
      <c r="G38" s="14"/>
      <c r="H38" s="8"/>
      <c r="I38" s="8"/>
      <c r="J38" s="8"/>
      <c r="K38" s="8"/>
    </row>
    <row r="39" spans="1:11" s="35" customFormat="1" ht="18.2" customHeight="1">
      <c r="A39" s="32" t="s">
        <v>138</v>
      </c>
      <c r="G39" s="14"/>
      <c r="H39" s="5"/>
      <c r="I39" s="6">
        <f>SUM(I34:I37)</f>
        <v>102454323</v>
      </c>
      <c r="J39" s="5"/>
      <c r="K39" s="6">
        <f>SUM(K34:K37)</f>
        <v>223086204</v>
      </c>
    </row>
    <row r="40" spans="1:11" s="35" customFormat="1" ht="6.75" customHeight="1">
      <c r="A40" s="32"/>
      <c r="G40" s="14"/>
      <c r="H40" s="5"/>
      <c r="I40" s="5"/>
      <c r="J40" s="5"/>
      <c r="K40" s="5"/>
    </row>
    <row r="41" spans="1:11" s="19" customFormat="1" ht="18.2" customHeight="1">
      <c r="A41" s="32" t="s">
        <v>86</v>
      </c>
      <c r="G41" s="89"/>
      <c r="H41" s="90"/>
      <c r="I41" s="90"/>
      <c r="J41" s="90"/>
      <c r="K41" s="90"/>
    </row>
    <row r="42" spans="1:11" s="19" customFormat="1" ht="18.2" customHeight="1">
      <c r="A42" s="35" t="s">
        <v>87</v>
      </c>
      <c r="G42" s="14"/>
      <c r="H42" s="1"/>
      <c r="I42" s="5">
        <v>-559696</v>
      </c>
      <c r="J42" s="1"/>
      <c r="K42" s="5">
        <v>-372670</v>
      </c>
    </row>
    <row r="43" spans="1:11" s="19" customFormat="1" ht="18.2" customHeight="1">
      <c r="A43" s="35" t="s">
        <v>88</v>
      </c>
      <c r="G43" s="14"/>
      <c r="H43" s="1"/>
      <c r="I43" s="1">
        <v>-1810000</v>
      </c>
      <c r="J43" s="1"/>
      <c r="K43" s="1">
        <v>-18435100</v>
      </c>
    </row>
    <row r="44" spans="1:11" s="19" customFormat="1" ht="18.2" customHeight="1">
      <c r="A44" s="35" t="s">
        <v>164</v>
      </c>
      <c r="G44" s="14"/>
      <c r="H44" s="1"/>
      <c r="I44" s="1">
        <v>5400000</v>
      </c>
      <c r="J44" s="1"/>
      <c r="K44" s="1">
        <v>0</v>
      </c>
    </row>
    <row r="45" spans="1:11" s="19" customFormat="1" ht="18.2" customHeight="1">
      <c r="A45" s="35" t="s">
        <v>155</v>
      </c>
      <c r="G45" s="14"/>
      <c r="H45" s="1"/>
      <c r="I45" s="1">
        <v>-197534236</v>
      </c>
      <c r="J45" s="1"/>
      <c r="K45" s="1">
        <v>-243230884</v>
      </c>
    </row>
    <row r="46" spans="1:11" s="19" customFormat="1" ht="18.2" customHeight="1">
      <c r="A46" s="35" t="s">
        <v>156</v>
      </c>
      <c r="G46" s="14"/>
      <c r="H46" s="1"/>
      <c r="I46" s="1">
        <v>17200</v>
      </c>
      <c r="J46" s="1"/>
      <c r="K46" s="1">
        <v>13792</v>
      </c>
    </row>
    <row r="47" spans="1:11" s="19" customFormat="1" ht="18.2" customHeight="1">
      <c r="A47" s="35" t="s">
        <v>89</v>
      </c>
      <c r="G47" s="14"/>
      <c r="H47" s="1"/>
      <c r="I47" s="1">
        <v>-7403189</v>
      </c>
      <c r="J47" s="1"/>
      <c r="K47" s="1">
        <v>-30624356</v>
      </c>
    </row>
    <row r="48" spans="1:11" s="19" customFormat="1" ht="18.2" customHeight="1">
      <c r="A48" s="35" t="s">
        <v>90</v>
      </c>
      <c r="G48" s="87"/>
      <c r="H48" s="1"/>
      <c r="I48" s="1">
        <v>-3422697</v>
      </c>
      <c r="J48" s="1"/>
      <c r="K48" s="1">
        <v>-6839976</v>
      </c>
    </row>
    <row r="49" spans="1:11" s="35" customFormat="1" ht="18.2" customHeight="1">
      <c r="A49" s="35" t="s">
        <v>91</v>
      </c>
      <c r="B49" s="88"/>
      <c r="G49" s="14"/>
      <c r="H49" s="5"/>
      <c r="I49" s="5">
        <v>2522508</v>
      </c>
      <c r="J49" s="5"/>
      <c r="K49" s="5">
        <v>3585304</v>
      </c>
    </row>
    <row r="50" spans="1:11" s="19" customFormat="1" ht="18.2" customHeight="1">
      <c r="A50" s="35" t="s">
        <v>92</v>
      </c>
      <c r="G50" s="87"/>
      <c r="H50" s="1"/>
      <c r="I50" s="1">
        <v>-5287805</v>
      </c>
      <c r="J50" s="1"/>
      <c r="K50" s="1">
        <v>-1850470</v>
      </c>
    </row>
    <row r="51" spans="1:11" s="19" customFormat="1" ht="18.2" customHeight="1">
      <c r="A51" s="35" t="s">
        <v>93</v>
      </c>
      <c r="G51" s="14">
        <v>24</v>
      </c>
      <c r="H51" s="1"/>
      <c r="I51" s="2">
        <v>-62400</v>
      </c>
      <c r="J51" s="1"/>
      <c r="K51" s="2">
        <v>0</v>
      </c>
    </row>
    <row r="52" spans="1:11" s="19" customFormat="1" ht="3.75" customHeight="1">
      <c r="A52" s="35"/>
      <c r="G52" s="87"/>
      <c r="H52" s="90"/>
      <c r="I52" s="90"/>
      <c r="J52" s="90"/>
      <c r="K52" s="90"/>
    </row>
    <row r="53" spans="1:11" s="35" customFormat="1" ht="18.2" customHeight="1">
      <c r="A53" s="32" t="s">
        <v>94</v>
      </c>
      <c r="G53" s="87"/>
      <c r="H53" s="90"/>
      <c r="I53" s="6">
        <f>SUM(I42:I52)</f>
        <v>-208140315</v>
      </c>
      <c r="J53" s="90"/>
      <c r="K53" s="6">
        <f>SUM(K42:K52)</f>
        <v>-297754360</v>
      </c>
    </row>
    <row r="54" spans="1:11" s="19" customFormat="1" ht="6.75" customHeight="1">
      <c r="A54" s="91"/>
      <c r="B54" s="16"/>
      <c r="C54" s="16"/>
      <c r="D54" s="16"/>
      <c r="E54" s="16"/>
      <c r="F54" s="17"/>
      <c r="G54" s="17"/>
      <c r="H54" s="18"/>
      <c r="I54" s="18"/>
      <c r="J54" s="18"/>
      <c r="K54" s="18"/>
    </row>
    <row r="55" spans="1:11" s="19" customFormat="1" ht="21.75" customHeight="1">
      <c r="A55" s="92" t="str">
        <f>+'Thai 8'!A30</f>
        <v>หมายเหตุประกอบงบการเงินในหน้า 11 ถึง 55 เป็นส่วนหนึ่งของงบการเงินนี้</v>
      </c>
      <c r="B55" s="21"/>
      <c r="C55" s="21"/>
      <c r="D55" s="21"/>
      <c r="E55" s="21"/>
      <c r="F55" s="22"/>
      <c r="G55" s="22"/>
      <c r="H55" s="23"/>
      <c r="I55" s="23"/>
      <c r="J55" s="23"/>
      <c r="K55" s="23"/>
    </row>
    <row r="56" spans="1:11" s="19" customFormat="1" ht="21.75" customHeight="1">
      <c r="A56" s="15" t="s">
        <v>0</v>
      </c>
      <c r="F56" s="15"/>
      <c r="G56" s="16"/>
      <c r="H56" s="18"/>
      <c r="I56" s="18"/>
      <c r="J56" s="18"/>
      <c r="K56" s="18"/>
    </row>
    <row r="57" spans="1:11" s="19" customFormat="1" ht="21.75" customHeight="1">
      <c r="A57" s="15" t="s">
        <v>72</v>
      </c>
      <c r="F57" s="15"/>
      <c r="G57" s="16"/>
      <c r="H57" s="18"/>
      <c r="I57" s="18"/>
      <c r="J57" s="18"/>
      <c r="K57" s="18"/>
    </row>
    <row r="58" spans="1:11" s="19" customFormat="1" ht="21.75" customHeight="1">
      <c r="A58" s="20" t="str">
        <f>A3</f>
        <v>สำหรับปีสิ้นสุดวันที่ 31 ธันวาคม พ.ศ. 2568</v>
      </c>
      <c r="B58" s="80"/>
      <c r="C58" s="80"/>
      <c r="D58" s="80"/>
      <c r="E58" s="80"/>
      <c r="F58" s="20"/>
      <c r="G58" s="21"/>
      <c r="H58" s="23"/>
      <c r="I58" s="23"/>
      <c r="J58" s="23"/>
      <c r="K58" s="23"/>
    </row>
    <row r="59" spans="1:11" s="19" customFormat="1" ht="18.600000000000001" customHeight="1">
      <c r="H59" s="31"/>
      <c r="I59" s="31"/>
      <c r="J59" s="31"/>
      <c r="K59" s="31"/>
    </row>
    <row r="60" spans="1:11" s="19" customFormat="1" ht="18.600000000000001" customHeight="1">
      <c r="A60" s="35"/>
      <c r="G60" s="87"/>
      <c r="H60" s="12"/>
      <c r="I60" s="4" t="s">
        <v>147</v>
      </c>
      <c r="J60" s="4"/>
      <c r="K60" s="4" t="s">
        <v>2</v>
      </c>
    </row>
    <row r="61" spans="1:11" s="19" customFormat="1" ht="18.600000000000001" customHeight="1">
      <c r="A61" s="35"/>
      <c r="G61" s="82" t="s">
        <v>3</v>
      </c>
      <c r="H61" s="12"/>
      <c r="I61" s="3" t="s">
        <v>4</v>
      </c>
      <c r="J61" s="13"/>
      <c r="K61" s="3" t="s">
        <v>4</v>
      </c>
    </row>
    <row r="62" spans="1:11" s="19" customFormat="1" ht="18.600000000000001" customHeight="1">
      <c r="A62" s="35"/>
      <c r="G62" s="87"/>
      <c r="H62" s="90"/>
      <c r="I62" s="90"/>
      <c r="J62" s="90"/>
      <c r="K62" s="90"/>
    </row>
    <row r="63" spans="1:11" s="19" customFormat="1" ht="18.600000000000001" customHeight="1">
      <c r="A63" s="32" t="s">
        <v>95</v>
      </c>
      <c r="G63" s="89"/>
      <c r="H63" s="90"/>
      <c r="I63" s="90"/>
      <c r="J63" s="90"/>
      <c r="K63" s="90"/>
    </row>
    <row r="64" spans="1:11" s="19" customFormat="1" ht="18.600000000000001" customHeight="1">
      <c r="A64" s="35" t="s">
        <v>139</v>
      </c>
      <c r="G64" s="14">
        <v>20</v>
      </c>
      <c r="H64" s="90"/>
      <c r="I64" s="5">
        <v>0</v>
      </c>
      <c r="J64" s="90"/>
      <c r="K64" s="5">
        <v>130000000</v>
      </c>
    </row>
    <row r="65" spans="1:11" s="19" customFormat="1" ht="18.600000000000001" customHeight="1">
      <c r="A65" s="35" t="s">
        <v>140</v>
      </c>
      <c r="G65" s="14">
        <v>20</v>
      </c>
      <c r="H65" s="90"/>
      <c r="I65" s="5">
        <v>0</v>
      </c>
      <c r="J65" s="90"/>
      <c r="K65" s="5">
        <v>-1301000</v>
      </c>
    </row>
    <row r="66" spans="1:11" s="35" customFormat="1" ht="18.600000000000001" customHeight="1">
      <c r="A66" s="35" t="s">
        <v>96</v>
      </c>
      <c r="G66" s="14">
        <v>20</v>
      </c>
      <c r="H66" s="5"/>
      <c r="I66" s="5">
        <v>-128830411</v>
      </c>
      <c r="J66" s="5"/>
      <c r="K66" s="5">
        <v>-1169589</v>
      </c>
    </row>
    <row r="67" spans="1:11" s="35" customFormat="1" ht="18.600000000000001" customHeight="1">
      <c r="A67" s="35" t="s">
        <v>97</v>
      </c>
      <c r="G67" s="14"/>
      <c r="H67" s="5"/>
      <c r="I67" s="5">
        <v>-42879861</v>
      </c>
      <c r="J67" s="5"/>
      <c r="K67" s="5">
        <v>-66623263</v>
      </c>
    </row>
    <row r="68" spans="1:11" s="35" customFormat="1" ht="18.600000000000001" customHeight="1">
      <c r="A68" s="35" t="s">
        <v>98</v>
      </c>
      <c r="G68" s="14"/>
      <c r="H68" s="5"/>
      <c r="I68" s="5">
        <v>-7915719</v>
      </c>
      <c r="J68" s="5"/>
      <c r="K68" s="5">
        <v>-5658791</v>
      </c>
    </row>
    <row r="69" spans="1:11" s="35" customFormat="1" ht="18.600000000000001" customHeight="1">
      <c r="A69" s="35" t="s">
        <v>69</v>
      </c>
      <c r="G69" s="14">
        <v>27</v>
      </c>
      <c r="H69" s="5"/>
      <c r="I69" s="6">
        <v>-20000000</v>
      </c>
      <c r="J69" s="5"/>
      <c r="K69" s="6">
        <v>-14996767</v>
      </c>
    </row>
    <row r="70" spans="1:11" s="19" customFormat="1" ht="6" customHeight="1">
      <c r="A70" s="35"/>
      <c r="G70" s="87"/>
      <c r="H70" s="90"/>
      <c r="I70" s="90"/>
      <c r="J70" s="90"/>
      <c r="K70" s="90"/>
    </row>
    <row r="71" spans="1:11" s="19" customFormat="1" ht="18.600000000000001" customHeight="1">
      <c r="A71" s="32" t="s">
        <v>158</v>
      </c>
      <c r="G71" s="87"/>
      <c r="H71" s="90"/>
      <c r="I71" s="6">
        <f>SUM(I64:I69)</f>
        <v>-199625991</v>
      </c>
      <c r="J71" s="90"/>
      <c r="K71" s="6">
        <f>SUM(K64:K69)</f>
        <v>40250590</v>
      </c>
    </row>
    <row r="72" spans="1:11" s="19" customFormat="1" ht="18.600000000000001" customHeight="1">
      <c r="A72" s="35"/>
      <c r="G72" s="87"/>
      <c r="H72" s="90"/>
      <c r="I72" s="90"/>
      <c r="J72" s="90"/>
      <c r="K72" s="90"/>
    </row>
    <row r="73" spans="1:11" s="35" customFormat="1" ht="18.600000000000001" customHeight="1">
      <c r="A73" s="32" t="s">
        <v>157</v>
      </c>
      <c r="G73" s="87"/>
      <c r="H73" s="5"/>
      <c r="I73" s="5">
        <f>SUM(I39,I53,I71)</f>
        <v>-305311983</v>
      </c>
      <c r="J73" s="5"/>
      <c r="K73" s="5">
        <f>SUM(K39,K53,K71)</f>
        <v>-34417566</v>
      </c>
    </row>
    <row r="74" spans="1:11" s="35" customFormat="1" ht="18.600000000000001" customHeight="1">
      <c r="A74" s="35" t="s">
        <v>99</v>
      </c>
      <c r="G74" s="87"/>
      <c r="H74" s="5"/>
      <c r="I74" s="6">
        <v>404016200</v>
      </c>
      <c r="J74" s="5"/>
      <c r="K74" s="6">
        <v>438433766</v>
      </c>
    </row>
    <row r="75" spans="1:11" s="35" customFormat="1" ht="6" customHeight="1">
      <c r="G75" s="87"/>
      <c r="H75" s="34"/>
      <c r="I75" s="90"/>
      <c r="J75" s="90"/>
      <c r="K75" s="90"/>
    </row>
    <row r="76" spans="1:11" s="35" customFormat="1" ht="18.600000000000001" customHeight="1" thickBot="1">
      <c r="A76" s="32" t="s">
        <v>100</v>
      </c>
      <c r="G76" s="14">
        <v>9</v>
      </c>
      <c r="H76" s="11"/>
      <c r="I76" s="10">
        <f>SUM(I73:I74)</f>
        <v>98704217</v>
      </c>
      <c r="J76" s="9"/>
      <c r="K76" s="10">
        <f>SUM(K73:K74)</f>
        <v>404016200</v>
      </c>
    </row>
    <row r="77" spans="1:11" s="35" customFormat="1" ht="18.600000000000001" customHeight="1" thickTop="1">
      <c r="A77" s="32"/>
      <c r="G77" s="14"/>
      <c r="H77" s="11"/>
      <c r="I77" s="5"/>
      <c r="J77" s="9"/>
      <c r="K77" s="5"/>
    </row>
    <row r="78" spans="1:11" s="35" customFormat="1" ht="18.600000000000001" customHeight="1">
      <c r="A78" s="32" t="s">
        <v>101</v>
      </c>
      <c r="B78" s="32"/>
      <c r="G78" s="14"/>
      <c r="H78" s="11"/>
      <c r="I78" s="5"/>
      <c r="J78" s="9"/>
      <c r="K78" s="5"/>
    </row>
    <row r="79" spans="1:11" s="35" customFormat="1" ht="6" customHeight="1">
      <c r="A79" s="32"/>
      <c r="B79" s="32"/>
      <c r="G79" s="14"/>
      <c r="H79" s="11"/>
      <c r="I79" s="5"/>
      <c r="J79" s="9"/>
      <c r="K79" s="5"/>
    </row>
    <row r="80" spans="1:11" s="35" customFormat="1" ht="18.600000000000001" customHeight="1">
      <c r="A80" s="35" t="s">
        <v>102</v>
      </c>
      <c r="B80" s="32"/>
      <c r="G80" s="14"/>
      <c r="H80" s="11"/>
      <c r="I80" s="5"/>
      <c r="J80" s="9"/>
      <c r="K80" s="5"/>
    </row>
    <row r="81" spans="1:11" s="35" customFormat="1" ht="18.600000000000001" customHeight="1">
      <c r="A81" s="35" t="s">
        <v>103</v>
      </c>
      <c r="B81" s="32"/>
      <c r="G81" s="14"/>
      <c r="H81" s="11"/>
      <c r="I81" s="5">
        <v>14325912</v>
      </c>
      <c r="J81" s="9"/>
      <c r="K81" s="5">
        <v>3974011</v>
      </c>
    </row>
    <row r="82" spans="1:11" s="35" customFormat="1" ht="18.600000000000001" customHeight="1">
      <c r="A82" s="35" t="s">
        <v>104</v>
      </c>
      <c r="B82" s="32"/>
      <c r="G82" s="14"/>
      <c r="H82" s="11"/>
      <c r="I82" s="5">
        <v>0</v>
      </c>
      <c r="J82" s="9"/>
      <c r="K82" s="5">
        <v>466651</v>
      </c>
    </row>
    <row r="83" spans="1:11" s="35" customFormat="1" ht="18.600000000000001" customHeight="1">
      <c r="A83" s="35" t="s">
        <v>141</v>
      </c>
      <c r="B83" s="32"/>
      <c r="G83" s="14"/>
      <c r="H83" s="11"/>
      <c r="I83" s="5">
        <v>19079840</v>
      </c>
      <c r="J83" s="9"/>
      <c r="K83" s="5">
        <v>35248578</v>
      </c>
    </row>
    <row r="84" spans="1:11" s="35" customFormat="1" ht="18.600000000000001" customHeight="1">
      <c r="A84" s="35" t="s">
        <v>28</v>
      </c>
      <c r="B84" s="32"/>
      <c r="G84" s="14"/>
      <c r="H84" s="11"/>
      <c r="I84" s="5">
        <v>20823449</v>
      </c>
      <c r="J84" s="9"/>
      <c r="K84" s="5">
        <v>11376103</v>
      </c>
    </row>
    <row r="85" spans="1:11" s="35" customFormat="1" ht="18.600000000000001" customHeight="1">
      <c r="A85" s="35" t="s">
        <v>142</v>
      </c>
      <c r="G85" s="14"/>
      <c r="H85" s="11"/>
      <c r="I85" s="5">
        <v>1000000</v>
      </c>
      <c r="J85" s="9"/>
      <c r="K85" s="5">
        <v>3000000</v>
      </c>
    </row>
    <row r="86" spans="1:11" s="35" customFormat="1" ht="18.600000000000001" customHeight="1">
      <c r="A86" s="35" t="s">
        <v>154</v>
      </c>
      <c r="B86" s="32"/>
      <c r="G86" s="14"/>
      <c r="H86" s="11"/>
      <c r="I86" s="5">
        <v>-1646675</v>
      </c>
      <c r="J86" s="9"/>
      <c r="K86" s="5">
        <v>-61374050</v>
      </c>
    </row>
    <row r="87" spans="1:11" s="35" customFormat="1" ht="18.600000000000001" customHeight="1">
      <c r="B87" s="32"/>
      <c r="G87" s="14"/>
      <c r="H87" s="11"/>
      <c r="I87" s="5"/>
      <c r="J87" s="9"/>
      <c r="K87" s="5"/>
    </row>
    <row r="88" spans="1:11" s="35" customFormat="1" ht="18.600000000000001" customHeight="1">
      <c r="A88" s="32" t="s">
        <v>105</v>
      </c>
      <c r="B88" s="32"/>
      <c r="G88" s="14"/>
      <c r="H88" s="11"/>
      <c r="I88" s="5"/>
      <c r="J88" s="9"/>
      <c r="K88" s="5"/>
    </row>
    <row r="89" spans="1:11" s="35" customFormat="1" ht="18.600000000000001" customHeight="1">
      <c r="A89" s="35" t="s">
        <v>106</v>
      </c>
      <c r="B89" s="32"/>
      <c r="G89" s="14"/>
      <c r="H89" s="11"/>
      <c r="I89" s="5"/>
      <c r="J89" s="9"/>
      <c r="K89" s="5"/>
    </row>
    <row r="90" spans="1:11" s="35" customFormat="1" ht="18.600000000000001" customHeight="1">
      <c r="B90" s="88" t="s">
        <v>107</v>
      </c>
      <c r="G90" s="14"/>
      <c r="H90" s="11"/>
      <c r="I90" s="5">
        <v>140654188</v>
      </c>
      <c r="J90" s="9"/>
      <c r="K90" s="5">
        <v>112980616</v>
      </c>
    </row>
    <row r="91" spans="1:11" s="35" customFormat="1" ht="18.600000000000001" customHeight="1">
      <c r="B91" s="88" t="s">
        <v>108</v>
      </c>
      <c r="G91" s="14"/>
      <c r="H91" s="11"/>
      <c r="I91" s="5">
        <v>14032249</v>
      </c>
      <c r="J91" s="9"/>
      <c r="K91" s="5">
        <v>52307664</v>
      </c>
    </row>
    <row r="92" spans="1:11" s="35" customFormat="1" ht="18.600000000000001" customHeight="1">
      <c r="B92" s="88" t="s">
        <v>109</v>
      </c>
      <c r="G92" s="14"/>
      <c r="H92" s="11"/>
      <c r="I92" s="5">
        <v>-3405390</v>
      </c>
      <c r="J92" s="9"/>
      <c r="K92" s="5">
        <v>0</v>
      </c>
    </row>
    <row r="93" spans="1:11" s="35" customFormat="1" ht="18.600000000000001" customHeight="1">
      <c r="B93" s="88" t="s">
        <v>110</v>
      </c>
      <c r="G93" s="14"/>
      <c r="H93" s="11"/>
      <c r="I93" s="5">
        <v>35862588</v>
      </c>
      <c r="J93" s="9"/>
      <c r="K93" s="5">
        <v>38865313</v>
      </c>
    </row>
    <row r="94" spans="1:11" s="35" customFormat="1" ht="18.600000000000001" customHeight="1">
      <c r="B94" s="88" t="s">
        <v>111</v>
      </c>
      <c r="G94" s="14"/>
      <c r="H94" s="11"/>
      <c r="I94" s="5">
        <v>9221134</v>
      </c>
      <c r="J94" s="9"/>
      <c r="K94" s="5">
        <v>8782649</v>
      </c>
    </row>
    <row r="95" spans="1:11" s="35" customFormat="1" ht="18.600000000000001" customHeight="1">
      <c r="B95" s="88" t="s">
        <v>112</v>
      </c>
      <c r="G95" s="14"/>
      <c r="H95" s="11"/>
      <c r="I95" s="6">
        <v>-50795580</v>
      </c>
      <c r="J95" s="9"/>
      <c r="K95" s="6">
        <v>-72282054</v>
      </c>
    </row>
    <row r="96" spans="1:11" s="35" customFormat="1" ht="6" customHeight="1">
      <c r="G96" s="14"/>
      <c r="H96" s="11"/>
      <c r="I96" s="5"/>
      <c r="J96" s="9"/>
      <c r="K96" s="5"/>
    </row>
    <row r="97" spans="1:11" s="35" customFormat="1" ht="18.600000000000001" customHeight="1" thickBot="1">
      <c r="B97" s="88" t="s">
        <v>113</v>
      </c>
      <c r="G97" s="14"/>
      <c r="H97" s="11"/>
      <c r="I97" s="10">
        <f>SUM(I90:I95)</f>
        <v>145569189</v>
      </c>
      <c r="J97" s="9"/>
      <c r="K97" s="10">
        <f>SUM(K90:K95)</f>
        <v>140654188</v>
      </c>
    </row>
    <row r="98" spans="1:11" s="35" customFormat="1" ht="18.600000000000001" customHeight="1" thickTop="1">
      <c r="B98" s="88"/>
      <c r="G98" s="14"/>
      <c r="H98" s="5"/>
      <c r="I98" s="5"/>
      <c r="J98" s="9"/>
      <c r="K98" s="5"/>
    </row>
    <row r="99" spans="1:11" s="35" customFormat="1" ht="18.600000000000001" customHeight="1">
      <c r="B99" s="88"/>
      <c r="G99" s="14"/>
      <c r="H99" s="5"/>
      <c r="I99" s="5"/>
      <c r="J99" s="9"/>
      <c r="K99" s="5"/>
    </row>
    <row r="100" spans="1:11" s="35" customFormat="1" ht="18.600000000000001" customHeight="1">
      <c r="B100" s="88"/>
      <c r="G100" s="14"/>
      <c r="H100" s="5"/>
      <c r="I100" s="5"/>
      <c r="J100" s="9"/>
      <c r="K100" s="5"/>
    </row>
    <row r="101" spans="1:11" s="35" customFormat="1" ht="18.600000000000001" customHeight="1">
      <c r="B101" s="88"/>
      <c r="G101" s="14"/>
      <c r="H101" s="5"/>
      <c r="I101" s="5"/>
      <c r="J101" s="9"/>
      <c r="K101" s="5"/>
    </row>
    <row r="102" spans="1:11" s="35" customFormat="1" ht="18.600000000000001" customHeight="1">
      <c r="B102" s="88"/>
      <c r="G102" s="14"/>
      <c r="H102" s="5"/>
      <c r="I102" s="5"/>
      <c r="J102" s="9"/>
      <c r="K102" s="5"/>
    </row>
    <row r="103" spans="1:11" s="35" customFormat="1" ht="18.600000000000001" customHeight="1">
      <c r="B103" s="88"/>
      <c r="G103" s="14"/>
      <c r="H103" s="5"/>
      <c r="I103" s="5"/>
      <c r="J103" s="9"/>
      <c r="K103" s="5"/>
    </row>
    <row r="104" spans="1:11" s="35" customFormat="1" ht="18.600000000000001" customHeight="1">
      <c r="B104" s="88"/>
      <c r="G104" s="14"/>
      <c r="H104" s="5"/>
      <c r="I104" s="5"/>
      <c r="J104" s="9"/>
      <c r="K104" s="5"/>
    </row>
    <row r="105" spans="1:11" s="35" customFormat="1" ht="18.600000000000001" customHeight="1">
      <c r="B105" s="88"/>
      <c r="G105" s="14"/>
      <c r="H105" s="5"/>
      <c r="I105" s="5"/>
      <c r="J105" s="9"/>
      <c r="K105" s="5"/>
    </row>
    <row r="106" spans="1:11" s="35" customFormat="1" ht="14.25" customHeight="1">
      <c r="B106" s="88"/>
      <c r="G106" s="14"/>
      <c r="H106" s="5"/>
      <c r="I106" s="5"/>
      <c r="J106" s="9"/>
      <c r="K106" s="5"/>
    </row>
    <row r="107" spans="1:11" s="19" customFormat="1" ht="21.95" customHeight="1">
      <c r="A107" s="92" t="str">
        <f>A55</f>
        <v>หมายเหตุประกอบงบการเงินในหน้า 11 ถึง 55 เป็นส่วนหนึ่งของงบการเงินนี้</v>
      </c>
      <c r="B107" s="21"/>
      <c r="C107" s="21"/>
      <c r="D107" s="21"/>
      <c r="E107" s="21"/>
      <c r="F107" s="22"/>
      <c r="G107" s="22"/>
      <c r="H107" s="23"/>
      <c r="I107" s="23"/>
      <c r="J107" s="23"/>
      <c r="K107" s="23"/>
    </row>
  </sheetData>
  <pageMargins left="1" right="0.5" top="0.5" bottom="0.6" header="0.49" footer="0.4"/>
  <pageSetup paperSize="9" scale="88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Thai 5-6</vt:lpstr>
      <vt:lpstr>Thai 7</vt:lpstr>
      <vt:lpstr>Thai 8</vt:lpstr>
      <vt:lpstr>Thai 9-10</vt:lpstr>
      <vt:lpstr>'Thai 9-10'!Print_Area</vt:lpstr>
    </vt:vector>
  </TitlesOfParts>
  <Manager/>
  <Company>Price Waterhouse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 Waterhouse</dc:creator>
  <cp:keywords/>
  <dc:description/>
  <cp:lastModifiedBy>Benjamas Poonyavedsoonton (TH)</cp:lastModifiedBy>
  <cp:revision/>
  <cp:lastPrinted>2026-02-20T03:24:59Z</cp:lastPrinted>
  <dcterms:created xsi:type="dcterms:W3CDTF">2001-07-20T07:23:24Z</dcterms:created>
  <dcterms:modified xsi:type="dcterms:W3CDTF">2026-02-20T04:03:13Z</dcterms:modified>
  <cp:category/>
  <cp:contentStatus/>
</cp:coreProperties>
</file>