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xl/customProperty5.bin" ContentType="application/vnd.openxmlformats-officedocument.spreadsheetml.customProperty"/>
  <Override PartName="/xl/customProperty6.bin" ContentType="application/vnd.openxmlformats-officedocument.spreadsheetml.customProperty"/>
  <Override PartName="/xl/customProperty7.bin" ContentType="application/vnd.openxmlformats-officedocument.spreadsheetml.customProperty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5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kamolamnuaykit\Desktop\WP\ILM\ILM YE25\YE25\File SET\"/>
    </mc:Choice>
  </mc:AlternateContent>
  <xr:revisionPtr revIDLastSave="0" documentId="13_ncr:1_{9D3D04AF-32FB-4B24-954F-2CA81D0FAF79}" xr6:coauthVersionLast="47" xr6:coauthVersionMax="47" xr10:uidLastSave="{00000000-0000-0000-0000-000000000000}"/>
  <bookViews>
    <workbookView xWindow="28690" yWindow="-110" windowWidth="29020" windowHeight="15700" tabRatio="855" xr2:uid="{00000000-000D-0000-FFFF-FFFF00000000}"/>
  </bookViews>
  <sheets>
    <sheet name="BS Conso-5-6" sheetId="16" r:id="rId1"/>
    <sheet name="PL-7-8" sheetId="9" r:id="rId2"/>
    <sheet name="OCI-Conso67-9" sheetId="5" r:id="rId3"/>
    <sheet name="OCI-Conso68-10 " sheetId="23" r:id="rId4"/>
    <sheet name="Separate-11" sheetId="22" r:id="rId5"/>
    <sheet name="Separate-12" sheetId="24" r:id="rId6"/>
    <sheet name="CF-13-14" sheetId="20" r:id="rId7"/>
  </sheets>
  <definedNames>
    <definedName name="_xlnm._FilterDatabase" localSheetId="0" hidden="1">'BS Conso-5-6'!#REF!</definedName>
    <definedName name="_xlnm._FilterDatabase" localSheetId="1" hidden="1">'PL-7-8'!#REF!</definedName>
    <definedName name="_xlnm.Print_Area" localSheetId="0">'BS Conso-5-6'!$A$1:$J$100</definedName>
    <definedName name="_xlnm.Print_Area" localSheetId="6">'CF-13-14'!$A$1:$J$139</definedName>
    <definedName name="_xlnm.Print_Area" localSheetId="2">'OCI-Conso67-9'!$A$1:$P$34</definedName>
    <definedName name="_xlnm.Print_Area" localSheetId="3">'OCI-Conso68-10 '!$A$1:$P$35</definedName>
    <definedName name="_xlnm.Print_Area" localSheetId="4">'Separate-11'!$A$1:$L$28</definedName>
    <definedName name="_xlnm.Print_Area" localSheetId="5">'Separate-12'!$A$1:$L$28</definedName>
    <definedName name="_xlnm.Print_Titles" localSheetId="6">'CF-13-14'!$1:$8</definedName>
    <definedName name="_xlnm.Print_Titles" localSheetId="1">'PL-7-8'!$1:$8</definedName>
    <definedName name="Z_A3B3E038_AAE0_4F24_B01A_BCF5B017EAC3_.wvu.PrintArea" localSheetId="0" hidden="1">'BS Conso-5-6'!$A$1:$F$95</definedName>
    <definedName name="Z_A3B3E038_AAE0_4F24_B01A_BCF5B017EAC3_.wvu.PrintArea" localSheetId="6" hidden="1">'CF-13-14'!$A$1:$J$105</definedName>
    <definedName name="Z_A3B3E038_AAE0_4F24_B01A_BCF5B017EAC3_.wvu.PrintArea" localSheetId="2" hidden="1">'OCI-Conso67-9'!$A$1:$P$29</definedName>
    <definedName name="Z_A3B3E038_AAE0_4F24_B01A_BCF5B017EAC3_.wvu.PrintArea" localSheetId="3" hidden="1">'OCI-Conso68-10 '!$A$1:$P$30</definedName>
    <definedName name="Z_A3B3E038_AAE0_4F24_B01A_BCF5B017EAC3_.wvu.PrintArea" localSheetId="1" hidden="1">'PL-7-8'!$A$1:$J$64</definedName>
    <definedName name="Z_A3B3E038_AAE0_4F24_B01A_BCF5B017EAC3_.wvu.PrintArea" localSheetId="4" hidden="1">'Separate-11'!#REF!</definedName>
    <definedName name="Z_A3B3E038_AAE0_4F24_B01A_BCF5B017EAC3_.wvu.PrintArea" localSheetId="5" hidden="1">'Separate-12'!#REF!</definedName>
  </definedNames>
  <calcPr calcId="191028"/>
  <customWorkbookViews>
    <customWorkbookView name="KPMG - Personal View" guid="{A3B3E038-AAE0-4F24-B01A-BCF5B017EAC3}" mergeInterval="0" personalView="1" maximized="1" windowWidth="1276" windowHeight="628" activeSheetId="3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9" i="5" l="1"/>
  <c r="P27" i="5"/>
  <c r="J22" i="5"/>
  <c r="L16" i="5"/>
  <c r="D16" i="5"/>
  <c r="F16" i="5"/>
  <c r="H16" i="5"/>
  <c r="J16" i="5"/>
  <c r="P16" i="5"/>
  <c r="P19" i="5"/>
  <c r="P20" i="5" s="1"/>
  <c r="D20" i="5"/>
  <c r="F20" i="5"/>
  <c r="H20" i="5"/>
  <c r="J20" i="5"/>
  <c r="L20" i="5"/>
  <c r="N20" i="5"/>
  <c r="L19" i="5"/>
  <c r="J19" i="22" l="1"/>
  <c r="J20" i="22" l="1"/>
  <c r="L10" i="22"/>
  <c r="L14" i="22"/>
  <c r="L15" i="5"/>
  <c r="L25" i="5"/>
  <c r="L11" i="5"/>
  <c r="L19" i="22"/>
  <c r="H20" i="22"/>
  <c r="F20" i="22"/>
  <c r="D20" i="22"/>
  <c r="J18" i="22"/>
  <c r="P26" i="5"/>
  <c r="N25" i="5"/>
  <c r="L26" i="5"/>
  <c r="J25" i="5"/>
  <c r="J27" i="5" s="1"/>
  <c r="N27" i="5"/>
  <c r="H27" i="5"/>
  <c r="F27" i="5"/>
  <c r="D27" i="5"/>
  <c r="J64" i="9"/>
  <c r="F64" i="9"/>
  <c r="L27" i="5" l="1"/>
  <c r="D68" i="16" l="1"/>
  <c r="D49" i="9" l="1"/>
  <c r="D51" i="9" s="1"/>
  <c r="J49" i="9"/>
  <c r="J51" i="9" s="1"/>
  <c r="F49" i="9"/>
  <c r="F51" i="9" s="1"/>
  <c r="H49" i="9" l="1"/>
  <c r="H51" i="9" s="1"/>
  <c r="H64" i="9" l="1"/>
  <c r="D64" i="9"/>
  <c r="D75" i="16" l="1"/>
  <c r="L18" i="22" l="1"/>
  <c r="L20" i="22" s="1"/>
  <c r="L22" i="22" s="1"/>
  <c r="L15" i="22"/>
  <c r="J15" i="22"/>
  <c r="J22" i="22" s="1"/>
  <c r="H15" i="22"/>
  <c r="H22" i="22" s="1"/>
  <c r="F15" i="22"/>
  <c r="F22" i="22" s="1"/>
  <c r="D15" i="22"/>
  <c r="D22" i="22" s="1"/>
  <c r="P25" i="5"/>
  <c r="N16" i="5"/>
  <c r="N22" i="5" s="1"/>
  <c r="N29" i="5" s="1"/>
  <c r="H22" i="5"/>
  <c r="P11" i="5"/>
  <c r="P15" i="5"/>
  <c r="H68" i="16"/>
  <c r="H29" i="5" l="1"/>
  <c r="J29" i="5"/>
  <c r="F22" i="5"/>
  <c r="F29" i="5" s="1"/>
  <c r="L22" i="5"/>
  <c r="L29" i="5" s="1"/>
  <c r="D22" i="5"/>
  <c r="P22" i="5" l="1"/>
  <c r="P29" i="5" s="1"/>
  <c r="J91" i="16" l="1"/>
  <c r="J93" i="16" s="1"/>
  <c r="H91" i="16"/>
  <c r="H93" i="16" s="1"/>
  <c r="D91" i="16"/>
  <c r="D93" i="16" s="1"/>
  <c r="F91" i="16"/>
  <c r="F93" i="16" s="1"/>
  <c r="J75" i="16"/>
  <c r="H75" i="16"/>
  <c r="H77" i="16" s="1"/>
  <c r="F75" i="16"/>
  <c r="J68" i="16"/>
  <c r="F68" i="16"/>
  <c r="J28" i="16"/>
  <c r="H28" i="16"/>
  <c r="D28" i="16"/>
  <c r="F28" i="16"/>
  <c r="J17" i="16"/>
  <c r="H17" i="16"/>
  <c r="D17" i="16"/>
  <c r="F17" i="16"/>
  <c r="J62" i="9"/>
  <c r="H62" i="9"/>
  <c r="D62" i="9"/>
  <c r="F62" i="9"/>
  <c r="J57" i="9"/>
  <c r="H57" i="9"/>
  <c r="D57" i="9"/>
  <c r="F57" i="9"/>
  <c r="J21" i="9"/>
  <c r="H21" i="9"/>
  <c r="D21" i="9"/>
  <c r="F21" i="9"/>
  <c r="J14" i="9"/>
  <c r="H14" i="9"/>
  <c r="D14" i="9"/>
  <c r="F14" i="9"/>
  <c r="F23" i="9" l="1"/>
  <c r="F25" i="9" s="1"/>
  <c r="F27" i="9" s="1"/>
  <c r="F52" i="9" s="1"/>
  <c r="F77" i="16"/>
  <c r="F95" i="16" s="1"/>
  <c r="D77" i="16"/>
  <c r="D95" i="16" s="1"/>
  <c r="J77" i="16"/>
  <c r="J95" i="16" s="1"/>
  <c r="J23" i="9"/>
  <c r="J25" i="9" s="1"/>
  <c r="J27" i="9" s="1"/>
  <c r="J52" i="9" s="1"/>
  <c r="J30" i="16"/>
  <c r="F30" i="16"/>
  <c r="H95" i="16"/>
  <c r="H30" i="16"/>
  <c r="D30" i="16"/>
  <c r="H23" i="9"/>
  <c r="H25" i="9" s="1"/>
  <c r="H27" i="9" s="1"/>
  <c r="D23" i="9"/>
  <c r="D25" i="9" s="1"/>
  <c r="D27" i="9" s="1"/>
  <c r="A48" i="16"/>
  <c r="A47" i="16"/>
  <c r="D52" i="9" l="1"/>
  <c r="J101" i="16"/>
  <c r="F101" i="16"/>
  <c r="D101" i="16"/>
  <c r="H101" i="16"/>
  <c r="H52" i="9"/>
</calcChain>
</file>

<file path=xl/sharedStrings.xml><?xml version="1.0" encoding="utf-8"?>
<sst xmlns="http://schemas.openxmlformats.org/spreadsheetml/2006/main" count="410" uniqueCount="245">
  <si>
    <t>Index Living Mall Public Company Limited and its Subsidiaries</t>
  </si>
  <si>
    <t>Statement of financial position</t>
  </si>
  <si>
    <t>Consolidated</t>
  </si>
  <si>
    <t xml:space="preserve">Separate </t>
  </si>
  <si>
    <t xml:space="preserve"> financial statements</t>
  </si>
  <si>
    <t>31 December</t>
  </si>
  <si>
    <t>Assets</t>
  </si>
  <si>
    <t>Note</t>
  </si>
  <si>
    <t>(in Baht)</t>
  </si>
  <si>
    <t>Current assets</t>
  </si>
  <si>
    <t xml:space="preserve">Cash and cash equivalents </t>
  </si>
  <si>
    <t>Trade accounts receivable</t>
  </si>
  <si>
    <t>Inventories</t>
  </si>
  <si>
    <t>Other current assets</t>
  </si>
  <si>
    <t xml:space="preserve">Total current assets </t>
  </si>
  <si>
    <t>Non-current assets</t>
  </si>
  <si>
    <t xml:space="preserve">Other non-current financial assets </t>
  </si>
  <si>
    <t>Investments in subsidiaries</t>
  </si>
  <si>
    <t>Investment properties</t>
  </si>
  <si>
    <t xml:space="preserve">Property, plant and equipment  </t>
  </si>
  <si>
    <t>Right-of-use assets</t>
  </si>
  <si>
    <t>Intangible assets</t>
  </si>
  <si>
    <t>Deferred tax assets</t>
  </si>
  <si>
    <t>Other non-current assets</t>
  </si>
  <si>
    <t xml:space="preserve">Total non-current assets </t>
  </si>
  <si>
    <t>Total assets</t>
  </si>
  <si>
    <t>Sign__________________________ Director</t>
  </si>
  <si>
    <t>Sign______________________________ Director</t>
  </si>
  <si>
    <t>Mrs. Kridchanok  Patamasatayasonthi</t>
  </si>
  <si>
    <t>Liabilities and equity</t>
  </si>
  <si>
    <t>Current liabilities</t>
  </si>
  <si>
    <t xml:space="preserve">Trade accounts payables </t>
  </si>
  <si>
    <t>Other current payables</t>
  </si>
  <si>
    <t>Current portion of long-term borrowings</t>
  </si>
  <si>
    <t>Current portion of lease liabilities</t>
  </si>
  <si>
    <t>Other current liabilities</t>
  </si>
  <si>
    <t xml:space="preserve">Total current liabilities </t>
  </si>
  <si>
    <t xml:space="preserve">Non-current liabilities </t>
  </si>
  <si>
    <t>Lease liabilities</t>
  </si>
  <si>
    <t>Non-current provisions for employee benefits</t>
  </si>
  <si>
    <t>Other non-current liabilities</t>
  </si>
  <si>
    <t xml:space="preserve">Total non-current liabilities </t>
  </si>
  <si>
    <t>Total liabilities</t>
  </si>
  <si>
    <t>Equity</t>
  </si>
  <si>
    <t xml:space="preserve">Share capital: </t>
  </si>
  <si>
    <t xml:space="preserve">   Authorised share capital</t>
  </si>
  <si>
    <t xml:space="preserve">   (505 million ordinary shares, par value at </t>
  </si>
  <si>
    <t xml:space="preserve">   Baht 5 per share)</t>
  </si>
  <si>
    <t xml:space="preserve">   Issued and paid-up share capital</t>
  </si>
  <si>
    <t>Share premium on ordinary shares</t>
  </si>
  <si>
    <t>Retained earnings</t>
  </si>
  <si>
    <t xml:space="preserve">   Appropriated legal reserve</t>
  </si>
  <si>
    <t xml:space="preserve">   Unappropriated</t>
  </si>
  <si>
    <t>Equity attributable to owners of the parent</t>
  </si>
  <si>
    <t>Non-controlling interests</t>
  </si>
  <si>
    <t>Total equity</t>
  </si>
  <si>
    <t>Total liabilities and equity</t>
  </si>
  <si>
    <t xml:space="preserve">Statement of comprehensive income </t>
  </si>
  <si>
    <t xml:space="preserve">Consolidated </t>
  </si>
  <si>
    <t>financial statements</t>
  </si>
  <si>
    <t>Year ended 31 December</t>
  </si>
  <si>
    <t xml:space="preserve">(in Baht) </t>
  </si>
  <si>
    <t>Revenue</t>
  </si>
  <si>
    <t>Revenue from sale of goods</t>
  </si>
  <si>
    <t>Revenue from rental and rendering of services</t>
  </si>
  <si>
    <t>Dividend income</t>
  </si>
  <si>
    <t>Other income</t>
  </si>
  <si>
    <t>Total revenue</t>
  </si>
  <si>
    <t>Expenses</t>
  </si>
  <si>
    <t>Costs of sales of goods</t>
  </si>
  <si>
    <t>Costs of rental and rendering of services</t>
  </si>
  <si>
    <t>Total expenses</t>
  </si>
  <si>
    <t>Profit from operating activities</t>
  </si>
  <si>
    <t>Finance costs</t>
  </si>
  <si>
    <t>Profit before income tax expense</t>
  </si>
  <si>
    <t>Profit for the year</t>
  </si>
  <si>
    <t>Owners of the parent</t>
  </si>
  <si>
    <t>Total comprehensive income attributable to:</t>
  </si>
  <si>
    <t xml:space="preserve">Basic earnings per share </t>
  </si>
  <si>
    <t xml:space="preserve">Statement of changes in equity </t>
  </si>
  <si>
    <t>Consolidated financial statements</t>
  </si>
  <si>
    <t>Share</t>
  </si>
  <si>
    <t xml:space="preserve">Equity </t>
  </si>
  <si>
    <t>Issued</t>
  </si>
  <si>
    <t>premium</t>
  </si>
  <si>
    <t>attributable to</t>
  </si>
  <si>
    <t>and paid-up</t>
  </si>
  <si>
    <t>on ordinary</t>
  </si>
  <si>
    <t>owners of</t>
  </si>
  <si>
    <t xml:space="preserve">Non-controlling </t>
  </si>
  <si>
    <t xml:space="preserve">Total </t>
  </si>
  <si>
    <t xml:space="preserve">share capital </t>
  </si>
  <si>
    <t>shares</t>
  </si>
  <si>
    <t xml:space="preserve">Legal reserve </t>
  </si>
  <si>
    <t>Unappropriated</t>
  </si>
  <si>
    <t>reserve</t>
  </si>
  <si>
    <t>the parent</t>
  </si>
  <si>
    <t>interests</t>
  </si>
  <si>
    <t>equity</t>
  </si>
  <si>
    <t>Comprehensive income for the year</t>
  </si>
  <si>
    <t>Separate financial statements</t>
  </si>
  <si>
    <t xml:space="preserve">Issued and </t>
  </si>
  <si>
    <t>Share premium</t>
  </si>
  <si>
    <t>paid-up</t>
  </si>
  <si>
    <t>Legal</t>
  </si>
  <si>
    <t>Total</t>
  </si>
  <si>
    <t>share capital</t>
  </si>
  <si>
    <t xml:space="preserve">Unappropriated </t>
  </si>
  <si>
    <t>Transactions with owners, recorded directly in equity</t>
  </si>
  <si>
    <t>Total comprehensive income for the year</t>
  </si>
  <si>
    <t xml:space="preserve">         Mrs. Kridchanok  Patamasatayasonthi</t>
  </si>
  <si>
    <t>Statement of cash flows</t>
  </si>
  <si>
    <t>Separate</t>
  </si>
  <si>
    <t>Cash flows from operating activities</t>
  </si>
  <si>
    <t xml:space="preserve">Profit for the year </t>
  </si>
  <si>
    <t>Adjustments to reconcile profit to cash receipts (payments)</t>
  </si>
  <si>
    <t xml:space="preserve">Provision for customer royalty program </t>
  </si>
  <si>
    <t>Gain on termination of right-of-use assets</t>
  </si>
  <si>
    <t>Gain on disposal of right-of-use assets</t>
  </si>
  <si>
    <t>Interest income</t>
  </si>
  <si>
    <t>Changes in operating assets and liabilities</t>
  </si>
  <si>
    <t>Trade accounts payable</t>
  </si>
  <si>
    <t>Taxes paid</t>
  </si>
  <si>
    <t xml:space="preserve">Net cash from operating activities </t>
  </si>
  <si>
    <t xml:space="preserve">                   Mrs. Kridchanok  Patamasatayasonthi</t>
  </si>
  <si>
    <t>Cash flows from investing activities</t>
  </si>
  <si>
    <t xml:space="preserve">Interest received  </t>
  </si>
  <si>
    <t xml:space="preserve">Dividends received </t>
  </si>
  <si>
    <t xml:space="preserve">Acquisition of property, plant and equipment  </t>
  </si>
  <si>
    <t>Acquisition of investment properties</t>
  </si>
  <si>
    <t>Proceeds from sale of right-of-use assets</t>
  </si>
  <si>
    <t>Acquisition of intangible assets</t>
  </si>
  <si>
    <t>Proceeds from repayment of loans to related parties</t>
  </si>
  <si>
    <t>Cash flows from financing activities</t>
  </si>
  <si>
    <t>Payment of lease liabilities</t>
  </si>
  <si>
    <t>Interest paid</t>
  </si>
  <si>
    <t xml:space="preserve">Net cash used in financing activities  </t>
  </si>
  <si>
    <t xml:space="preserve">Net (decrease) increase in cash and cash equivalents, </t>
  </si>
  <si>
    <t>Effect of exchange rate changes on cash and cash equivalents</t>
  </si>
  <si>
    <t>Net (decrease) increase in cash and cash equivalents</t>
  </si>
  <si>
    <t xml:space="preserve">Cash and cash equivalents at 1 January </t>
  </si>
  <si>
    <t xml:space="preserve">Cash and cash equivalents at 31 December </t>
  </si>
  <si>
    <t xml:space="preserve">Supplementary disclosure of cash flows information : </t>
  </si>
  <si>
    <t>Non-cash transactions</t>
  </si>
  <si>
    <t>Initial recognition of right-of-use assets</t>
  </si>
  <si>
    <t>Reclassifies from investment properties to right-of-use assets</t>
  </si>
  <si>
    <t>Reclassifies from right-of-use assets to investment properties</t>
  </si>
  <si>
    <t>Dividend payable</t>
  </si>
  <si>
    <t xml:space="preserve">  Distributions to owners </t>
  </si>
  <si>
    <t>Tax expense</t>
  </si>
  <si>
    <t>Depreciation and amortisation</t>
  </si>
  <si>
    <t>Amortisation leasehold rights income</t>
  </si>
  <si>
    <t>Loss on write-off of investment properties</t>
  </si>
  <si>
    <t>Loss on write-off of intangible assets</t>
  </si>
  <si>
    <t>Net cash generated from operations</t>
  </si>
  <si>
    <t>Acquisition of rights-of-use assets</t>
  </si>
  <si>
    <t>Proceeds from borrowings from related parties</t>
  </si>
  <si>
    <t>Repayment of borrowings from related parties</t>
  </si>
  <si>
    <t>Repayment of long-term borrowings from financial institutions</t>
  </si>
  <si>
    <t>before effect of exchange rate changes</t>
  </si>
  <si>
    <t>Total transactions with owners, recorded directly in equity</t>
  </si>
  <si>
    <t xml:space="preserve">  Dividends to owners of the Company</t>
  </si>
  <si>
    <t xml:space="preserve">  Total distributions to owners of the parent</t>
  </si>
  <si>
    <t>Provisions for employee benefit</t>
  </si>
  <si>
    <t>(Reversal of) expected credit loss</t>
  </si>
  <si>
    <t>Reversal of product repairment provision</t>
  </si>
  <si>
    <t>Other current receivables</t>
  </si>
  <si>
    <t xml:space="preserve">  Distributions to owners of the parent</t>
  </si>
  <si>
    <t xml:space="preserve">  Changes in ownership interests in subsidiaries</t>
  </si>
  <si>
    <t xml:space="preserve">  Total changes in ownership interests in subsidiaries</t>
  </si>
  <si>
    <t xml:space="preserve">  Profit or loss</t>
  </si>
  <si>
    <t>Profit attributable to:</t>
  </si>
  <si>
    <t>Corporate income tax payable</t>
  </si>
  <si>
    <t>Accrued expenses</t>
  </si>
  <si>
    <t>Short-term borrowings from financial institutions</t>
  </si>
  <si>
    <t>from financial institutions</t>
  </si>
  <si>
    <t>Long-term borrowings from financial institutions</t>
  </si>
  <si>
    <t>Provision for impairment loss on intangible assets</t>
  </si>
  <si>
    <t>Deposit for purchase of inventory</t>
  </si>
  <si>
    <t>Reclassifies from current portion of long-term borrowings</t>
  </si>
  <si>
    <t xml:space="preserve"> to long-term borrowings</t>
  </si>
  <si>
    <t xml:space="preserve"> equipment</t>
  </si>
  <si>
    <t>Reclassifies from investment properties to property, plant and</t>
  </si>
  <si>
    <t>from related parties</t>
  </si>
  <si>
    <t xml:space="preserve">Short-term borrowings and interest payable </t>
  </si>
  <si>
    <t xml:space="preserve">Repayment of short-term borrowings </t>
  </si>
  <si>
    <t xml:space="preserve">Proceeds from short-term borrowings </t>
  </si>
  <si>
    <t>Selling and distribution expenses</t>
  </si>
  <si>
    <t>4, 6</t>
  </si>
  <si>
    <t>4, 7</t>
  </si>
  <si>
    <t>4, 17</t>
  </si>
  <si>
    <t>Year ended 31 December 2024</t>
  </si>
  <si>
    <t>Balance at 1 January 2024</t>
  </si>
  <si>
    <t>Sale of investment properties</t>
  </si>
  <si>
    <t>Other comprehensive income</t>
  </si>
  <si>
    <t xml:space="preserve">   subsequently to profit or loss</t>
  </si>
  <si>
    <t>Income tax relating to items that will not be reclassified</t>
  </si>
  <si>
    <t xml:space="preserve">    subsequently to profit or loss</t>
  </si>
  <si>
    <t>13, 21</t>
  </si>
  <si>
    <t>4, 21</t>
  </si>
  <si>
    <t>4, 13, 21</t>
  </si>
  <si>
    <t>Balance at 31 December 2024</t>
  </si>
  <si>
    <t xml:space="preserve">  Other comprehensive expense</t>
  </si>
  <si>
    <t xml:space="preserve">Items that will not be reclassified </t>
  </si>
  <si>
    <t>Defined benefit plan actuarial losses</t>
  </si>
  <si>
    <t xml:space="preserve">  Dividends paid to non-controlling interests</t>
  </si>
  <si>
    <t>Non-current provisions for employee benefits paid</t>
  </si>
  <si>
    <t>Dividends paid to non-controlling interests</t>
  </si>
  <si>
    <t xml:space="preserve">Total items that will not be reclassified subsequently </t>
  </si>
  <si>
    <t>to profit or loss</t>
  </si>
  <si>
    <t>Unrealised loss (gain) on foreign exchange</t>
  </si>
  <si>
    <t xml:space="preserve">Gain on fair value adjustment </t>
  </si>
  <si>
    <t>Dividends paid to shareholders of the Company</t>
  </si>
  <si>
    <t>Acquisition of property, plant and equipment, investment properties</t>
  </si>
  <si>
    <t>properties</t>
  </si>
  <si>
    <t xml:space="preserve">Reclassifies from property, plant and equipment to investment </t>
  </si>
  <si>
    <t>equipment</t>
  </si>
  <si>
    <t xml:space="preserve">Reclassifies from right-of-use assets to property, plant and </t>
  </si>
  <si>
    <t>and intangible assets for which payment has not yet been made</t>
  </si>
  <si>
    <t>Year ended 31 December 2025</t>
  </si>
  <si>
    <t>Balance at 1 January 2025</t>
  </si>
  <si>
    <t>Balance at 31 December 2025</t>
  </si>
  <si>
    <t>Termination of right‑of‑use asset contracts</t>
  </si>
  <si>
    <t xml:space="preserve">Short-term loans and accrued interest
</t>
  </si>
  <si>
    <t xml:space="preserve">  to related party</t>
  </si>
  <si>
    <t>10, 16</t>
  </si>
  <si>
    <t xml:space="preserve">Other comprehensive expense for the year, net of tax </t>
  </si>
  <si>
    <t xml:space="preserve">  Loss of control arising from the disposal of subsidiary</t>
  </si>
  <si>
    <t>(Reversal of) inventories devaluation</t>
  </si>
  <si>
    <t>Loss on disposal of investment in subsidiary</t>
  </si>
  <si>
    <t>Loss on write-off of plant and equipment</t>
  </si>
  <si>
    <t>Loss on impairment of plant and equipment</t>
  </si>
  <si>
    <t>Loss on disposal of investment properties</t>
  </si>
  <si>
    <t>Proceeds (payment) from disposal of subsidiary,</t>
  </si>
  <si>
    <t>Payment of loans to related parties</t>
  </si>
  <si>
    <t xml:space="preserve">Net cash used in investing activities  </t>
  </si>
  <si>
    <t xml:space="preserve">Proceeds from sale of equipment </t>
  </si>
  <si>
    <t>Loss (gain) on disposal of equipment</t>
  </si>
  <si>
    <t xml:space="preserve">   net of cash disposed</t>
  </si>
  <si>
    <t>Administrative expenses</t>
  </si>
  <si>
    <t xml:space="preserve">          Ms. Kunthong Udommahuntisuk</t>
  </si>
  <si>
    <t xml:space="preserve">         Ms. Kunthong Udommahuntisuk</t>
  </si>
  <si>
    <t xml:space="preserve">           Ms. Kunthong Udommahuntisuk</t>
  </si>
  <si>
    <t>Ms. Kunthong Udommahuntisuk</t>
  </si>
  <si>
    <t xml:space="preserve">                                          Ms. Kunthong Udommahuntisuk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</si>
</sst>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29">
    <font>
      <sz val="15"/>
      <name val="Angsana New"/>
      <family val="1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Angsana New"/>
      <family val="1"/>
    </font>
    <font>
      <sz val="10"/>
      <name val="Arial"/>
      <family val="2"/>
    </font>
    <font>
      <sz val="11"/>
      <color theme="1"/>
      <name val="Calibri"/>
      <family val="2"/>
      <charset val="222"/>
      <scheme val="minor"/>
    </font>
    <font>
      <b/>
      <sz val="14"/>
      <name val="Times New Roman"/>
      <family val="1"/>
    </font>
    <font>
      <b/>
      <sz val="12"/>
      <name val="Times New Roman"/>
      <family val="1"/>
    </font>
    <font>
      <i/>
      <sz val="11"/>
      <name val="Times New Roman"/>
      <family val="1"/>
    </font>
    <font>
      <b/>
      <i/>
      <sz val="11"/>
      <name val="Times New Roman"/>
      <family val="1"/>
    </font>
    <font>
      <i/>
      <sz val="11"/>
      <color indexed="12"/>
      <name val="Times New Roman"/>
      <family val="1"/>
    </font>
    <font>
      <b/>
      <sz val="11"/>
      <name val="Angsana New"/>
      <family val="1"/>
    </font>
    <font>
      <sz val="14"/>
      <name val="Times New Roman"/>
      <family val="1"/>
    </font>
    <font>
      <i/>
      <sz val="14"/>
      <name val="Times New Roman"/>
      <family val="1"/>
    </font>
    <font>
      <sz val="12"/>
      <name val="Times New Roman"/>
      <family val="1"/>
    </font>
    <font>
      <i/>
      <sz val="12"/>
      <name val="Times New Roman"/>
      <family val="1"/>
    </font>
    <font>
      <sz val="9"/>
      <name val="Times New Roman"/>
      <family val="1"/>
    </font>
    <font>
      <b/>
      <sz val="16"/>
      <name val="Times New Roman"/>
      <family val="1"/>
    </font>
    <font>
      <b/>
      <sz val="16"/>
      <name val="Angsana New"/>
      <family val="1"/>
    </font>
    <font>
      <sz val="11"/>
      <color theme="0"/>
      <name val="Times New Roman"/>
      <family val="1"/>
    </font>
    <font>
      <sz val="15"/>
      <name val="Angsana New"/>
      <family val="1"/>
    </font>
    <font>
      <i/>
      <sz val="15"/>
      <name val="Angsana New"/>
      <family val="1"/>
    </font>
    <font>
      <sz val="11"/>
      <name val="Times New Roman"/>
      <family val="1"/>
    </font>
    <font>
      <b/>
      <sz val="11"/>
      <name val="Times New Roman"/>
      <family val="1"/>
    </font>
    <font>
      <b/>
      <i/>
      <sz val="16"/>
      <name val="Angsana New"/>
      <family val="1"/>
    </font>
    <font>
      <i/>
      <sz val="16"/>
      <name val="Angsana New"/>
      <family val="1"/>
    </font>
    <font>
      <sz val="16"/>
      <name val="Angsana New"/>
      <family val="1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6">
    <xf numFmtId="0" fontId="0" fillId="0" borderId="0"/>
    <xf numFmtId="43" fontId="2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7" fillId="0" borderId="0"/>
    <xf numFmtId="0" fontId="1" fillId="0" borderId="0"/>
    <xf numFmtId="0" fontId="4" fillId="0" borderId="0"/>
  </cellStyleXfs>
  <cellXfs count="175">
    <xf numFmtId="0" fontId="0" fillId="0" borderId="0" xfId="0"/>
    <xf numFmtId="0" fontId="8" fillId="0" borderId="0" xfId="5" applyFont="1" applyAlignment="1" applyProtection="1">
      <alignment horizontal="left"/>
      <protection locked="0"/>
    </xf>
    <xf numFmtId="0" fontId="14" fillId="0" borderId="0" xfId="0" applyFont="1" applyProtection="1">
      <protection locked="0"/>
    </xf>
    <xf numFmtId="0" fontId="9" fillId="0" borderId="0" xfId="5" applyFont="1" applyAlignment="1" applyProtection="1">
      <alignment horizontal="left"/>
      <protection locked="0"/>
    </xf>
    <xf numFmtId="0" fontId="16" fillId="0" borderId="0" xfId="0" applyFont="1" applyProtection="1">
      <protection locked="0"/>
    </xf>
    <xf numFmtId="0" fontId="3" fillId="0" borderId="0" xfId="0" applyFont="1" applyAlignment="1" applyProtection="1">
      <alignment horizontal="left"/>
      <protection locked="0"/>
    </xf>
    <xf numFmtId="0" fontId="4" fillId="0" borderId="0" xfId="0" applyFont="1" applyProtection="1">
      <protection locked="0"/>
    </xf>
    <xf numFmtId="0" fontId="4" fillId="0" borderId="0" xfId="0" applyFont="1" applyAlignment="1" applyProtection="1">
      <alignment horizontal="left"/>
      <protection locked="0"/>
    </xf>
    <xf numFmtId="0" fontId="4" fillId="0" borderId="0" xfId="0" applyFont="1" applyAlignment="1" applyProtection="1">
      <alignment horizontal="center"/>
      <protection locked="0"/>
    </xf>
    <xf numFmtId="0" fontId="3" fillId="0" borderId="0" xfId="0" applyFont="1" applyAlignment="1" applyProtection="1">
      <alignment horizontal="center"/>
      <protection locked="0"/>
    </xf>
    <xf numFmtId="0" fontId="3" fillId="0" borderId="0" xfId="5" applyFont="1" applyProtection="1">
      <protection locked="0"/>
    </xf>
    <xf numFmtId="0" fontId="10" fillId="0" borderId="0" xfId="5" applyFont="1" applyAlignment="1" applyProtection="1">
      <alignment horizontal="center"/>
      <protection locked="0"/>
    </xf>
    <xf numFmtId="0" fontId="10" fillId="0" borderId="0" xfId="0" applyFont="1" applyAlignment="1" applyProtection="1">
      <alignment horizontal="center"/>
      <protection locked="0"/>
    </xf>
    <xf numFmtId="0" fontId="4" fillId="0" borderId="0" xfId="5" applyAlignment="1" applyProtection="1">
      <alignment horizontal="center"/>
      <protection locked="0"/>
    </xf>
    <xf numFmtId="0" fontId="11" fillId="0" borderId="0" xfId="5" applyFont="1" applyProtection="1">
      <protection locked="0"/>
    </xf>
    <xf numFmtId="37" fontId="10" fillId="0" borderId="0" xfId="0" applyNumberFormat="1" applyFont="1" applyAlignment="1" applyProtection="1">
      <alignment horizontal="center"/>
      <protection locked="0"/>
    </xf>
    <xf numFmtId="164" fontId="4" fillId="0" borderId="0" xfId="1" applyNumberFormat="1" applyFont="1" applyFill="1" applyAlignment="1" applyProtection="1">
      <protection locked="0"/>
    </xf>
    <xf numFmtId="0" fontId="4" fillId="0" borderId="0" xfId="0" applyFont="1" applyAlignment="1" applyProtection="1">
      <alignment wrapText="1"/>
      <protection locked="0"/>
    </xf>
    <xf numFmtId="0" fontId="3" fillId="0" borderId="0" xfId="0" applyFont="1" applyAlignment="1" applyProtection="1">
      <alignment wrapText="1"/>
      <protection locked="0"/>
    </xf>
    <xf numFmtId="164" fontId="3" fillId="0" borderId="0" xfId="1" applyNumberFormat="1" applyFont="1" applyFill="1" applyAlignment="1" applyProtection="1">
      <protection locked="0"/>
    </xf>
    <xf numFmtId="0" fontId="11" fillId="0" borderId="0" xfId="0" applyFont="1" applyAlignment="1" applyProtection="1">
      <alignment wrapText="1"/>
      <protection locked="0"/>
    </xf>
    <xf numFmtId="37" fontId="23" fillId="0" borderId="0" xfId="0" applyNumberFormat="1" applyFont="1" applyAlignment="1" applyProtection="1">
      <alignment horizontal="center"/>
      <protection locked="0"/>
    </xf>
    <xf numFmtId="0" fontId="23" fillId="0" borderId="0" xfId="0" applyFont="1" applyAlignment="1" applyProtection="1">
      <alignment horizontal="center"/>
      <protection locked="0"/>
    </xf>
    <xf numFmtId="164" fontId="24" fillId="0" borderId="0" xfId="1" applyNumberFormat="1" applyFont="1" applyFill="1" applyAlignment="1" applyProtection="1">
      <protection locked="0"/>
    </xf>
    <xf numFmtId="164" fontId="22" fillId="0" borderId="0" xfId="1" applyNumberFormat="1" applyFont="1" applyFill="1" applyAlignment="1" applyProtection="1">
      <protection locked="0"/>
    </xf>
    <xf numFmtId="0" fontId="24" fillId="0" borderId="0" xfId="0" applyFont="1" applyProtection="1">
      <protection locked="0"/>
    </xf>
    <xf numFmtId="164" fontId="25" fillId="0" borderId="0" xfId="1" applyNumberFormat="1" applyFont="1" applyFill="1" applyAlignment="1" applyProtection="1">
      <protection locked="0"/>
    </xf>
    <xf numFmtId="164" fontId="25" fillId="0" borderId="0" xfId="1" applyNumberFormat="1" applyFont="1" applyFill="1" applyBorder="1" applyAlignment="1" applyProtection="1">
      <protection locked="0"/>
    </xf>
    <xf numFmtId="0" fontId="3" fillId="0" borderId="0" xfId="0" applyFont="1" applyProtection="1">
      <protection locked="0"/>
    </xf>
    <xf numFmtId="0" fontId="4" fillId="0" borderId="0" xfId="0" applyFont="1" applyAlignment="1" applyProtection="1">
      <alignment horizontal="left" indent="8"/>
      <protection locked="0"/>
    </xf>
    <xf numFmtId="0" fontId="4" fillId="0" borderId="0" xfId="0" applyFont="1" applyAlignment="1" applyProtection="1">
      <alignment horizontal="left" indent="10"/>
      <protection locked="0"/>
    </xf>
    <xf numFmtId="37" fontId="15" fillId="0" borderId="0" xfId="0" applyNumberFormat="1" applyFont="1" applyAlignment="1" applyProtection="1">
      <alignment horizontal="center"/>
      <protection locked="0"/>
    </xf>
    <xf numFmtId="37" fontId="17" fillId="0" borderId="0" xfId="0" applyNumberFormat="1" applyFont="1" applyAlignment="1" applyProtection="1">
      <alignment horizontal="center"/>
      <protection locked="0"/>
    </xf>
    <xf numFmtId="164" fontId="3" fillId="0" borderId="0" xfId="1" applyNumberFormat="1" applyFont="1" applyFill="1" applyBorder="1" applyAlignment="1" applyProtection="1">
      <protection locked="0"/>
    </xf>
    <xf numFmtId="0" fontId="11" fillId="0" borderId="0" xfId="0" applyFont="1" applyProtection="1">
      <protection locked="0"/>
    </xf>
    <xf numFmtId="37" fontId="4" fillId="0" borderId="0" xfId="0" applyNumberFormat="1" applyFont="1" applyProtection="1">
      <protection locked="0"/>
    </xf>
    <xf numFmtId="0" fontId="4" fillId="0" borderId="0" xfId="0" applyFont="1" applyAlignment="1" applyProtection="1">
      <alignment horizontal="left" indent="1"/>
      <protection locked="0"/>
    </xf>
    <xf numFmtId="164" fontId="4" fillId="0" borderId="0" xfId="0" applyNumberFormat="1" applyFont="1" applyProtection="1">
      <protection locked="0"/>
    </xf>
    <xf numFmtId="0" fontId="11" fillId="0" borderId="0" xfId="0" applyFont="1" applyAlignment="1" applyProtection="1">
      <alignment horizontal="left"/>
      <protection locked="0"/>
    </xf>
    <xf numFmtId="0" fontId="10" fillId="0" borderId="0" xfId="0" applyFont="1" applyAlignment="1" applyProtection="1">
      <alignment wrapText="1"/>
      <protection locked="0"/>
    </xf>
    <xf numFmtId="0" fontId="10" fillId="0" borderId="0" xfId="0" applyFont="1" applyProtection="1">
      <protection locked="0"/>
    </xf>
    <xf numFmtId="164" fontId="4" fillId="0" borderId="1" xfId="1" applyNumberFormat="1" applyFont="1" applyFill="1" applyBorder="1" applyAlignment="1" applyProtection="1">
      <protection locked="0"/>
    </xf>
    <xf numFmtId="164" fontId="4" fillId="0" borderId="0" xfId="1" applyNumberFormat="1" applyFont="1" applyFill="1" applyBorder="1" applyAlignment="1" applyProtection="1">
      <protection locked="0"/>
    </xf>
    <xf numFmtId="164" fontId="4" fillId="0" borderId="0" xfId="1" applyNumberFormat="1" applyFont="1" applyFill="1" applyAlignment="1" applyProtection="1">
      <alignment horizontal="center"/>
      <protection locked="0"/>
    </xf>
    <xf numFmtId="0" fontId="4" fillId="0" borderId="0" xfId="0" applyFont="1" applyAlignment="1" applyProtection="1">
      <alignment horizontal="left" wrapText="1"/>
      <protection locked="0"/>
    </xf>
    <xf numFmtId="164" fontId="4" fillId="0" borderId="4" xfId="1" applyNumberFormat="1" applyFont="1" applyFill="1" applyBorder="1" applyAlignment="1" applyProtection="1">
      <protection locked="0"/>
    </xf>
    <xf numFmtId="0" fontId="3" fillId="0" borderId="0" xfId="0" applyFont="1" applyAlignment="1" applyProtection="1">
      <alignment horizontal="left" wrapText="1"/>
      <protection locked="0"/>
    </xf>
    <xf numFmtId="164" fontId="3" fillId="0" borderId="2" xfId="1" applyNumberFormat="1" applyFont="1" applyFill="1" applyBorder="1" applyAlignment="1" applyProtection="1"/>
    <xf numFmtId="164" fontId="25" fillId="0" borderId="2" xfId="1" applyNumberFormat="1" applyFont="1" applyFill="1" applyBorder="1" applyAlignment="1" applyProtection="1"/>
    <xf numFmtId="164" fontId="25" fillId="0" borderId="0" xfId="1" applyNumberFormat="1" applyFont="1" applyFill="1" applyAlignment="1" applyProtection="1"/>
    <xf numFmtId="0" fontId="24" fillId="0" borderId="0" xfId="0" applyFont="1"/>
    <xf numFmtId="164" fontId="25" fillId="0" borderId="1" xfId="1" applyNumberFormat="1" applyFont="1" applyFill="1" applyBorder="1" applyAlignment="1" applyProtection="1"/>
    <xf numFmtId="164" fontId="3" fillId="0" borderId="4" xfId="1" applyNumberFormat="1" applyFont="1" applyFill="1" applyBorder="1" applyAlignment="1" applyProtection="1"/>
    <xf numFmtId="164" fontId="3" fillId="0" borderId="0" xfId="1" applyNumberFormat="1" applyFont="1" applyFill="1" applyBorder="1" applyAlignment="1" applyProtection="1"/>
    <xf numFmtId="164" fontId="3" fillId="0" borderId="1" xfId="1" applyNumberFormat="1" applyFont="1" applyFill="1" applyBorder="1" applyAlignment="1" applyProtection="1"/>
    <xf numFmtId="164" fontId="3" fillId="0" borderId="0" xfId="1" applyNumberFormat="1" applyFont="1" applyFill="1" applyAlignment="1" applyProtection="1"/>
    <xf numFmtId="0" fontId="4" fillId="0" borderId="0" xfId="0" applyFont="1"/>
    <xf numFmtId="0" fontId="19" fillId="0" borderId="0" xfId="5" applyFont="1" applyAlignment="1" applyProtection="1">
      <alignment horizontal="left"/>
      <protection locked="0"/>
    </xf>
    <xf numFmtId="0" fontId="15" fillId="0" borderId="0" xfId="0" applyFont="1" applyAlignment="1" applyProtection="1">
      <alignment horizontal="center"/>
      <protection locked="0"/>
    </xf>
    <xf numFmtId="37" fontId="8" fillId="0" borderId="0" xfId="0" applyNumberFormat="1" applyFont="1" applyProtection="1">
      <protection locked="0"/>
    </xf>
    <xf numFmtId="49" fontId="19" fillId="0" borderId="0" xfId="0" applyNumberFormat="1" applyFont="1" applyProtection="1">
      <protection locked="0"/>
    </xf>
    <xf numFmtId="0" fontId="16" fillId="0" borderId="0" xfId="0" applyFont="1" applyAlignment="1" applyProtection="1">
      <alignment horizontal="center"/>
      <protection locked="0"/>
    </xf>
    <xf numFmtId="0" fontId="9" fillId="0" borderId="0" xfId="0" applyFont="1" applyAlignment="1" applyProtection="1">
      <alignment horizontal="center"/>
      <protection locked="0"/>
    </xf>
    <xf numFmtId="0" fontId="13" fillId="0" borderId="0" xfId="0" applyFont="1" applyAlignment="1" applyProtection="1">
      <alignment horizontal="left"/>
      <protection locked="0"/>
    </xf>
    <xf numFmtId="164" fontId="4" fillId="0" borderId="0" xfId="1" applyNumberFormat="1" applyFont="1" applyFill="1" applyAlignment="1" applyProtection="1">
      <alignment horizontal="right"/>
      <protection locked="0"/>
    </xf>
    <xf numFmtId="3" fontId="3" fillId="0" borderId="0" xfId="0" applyNumberFormat="1" applyFont="1" applyProtection="1">
      <protection locked="0"/>
    </xf>
    <xf numFmtId="3" fontId="4" fillId="0" borderId="0" xfId="0" applyNumberFormat="1" applyFont="1" applyProtection="1">
      <protection locked="0"/>
    </xf>
    <xf numFmtId="3" fontId="3" fillId="0" borderId="0" xfId="0" applyNumberFormat="1" applyFont="1" applyAlignment="1" applyProtection="1">
      <alignment wrapText="1"/>
      <protection locked="0"/>
    </xf>
    <xf numFmtId="43" fontId="3" fillId="0" borderId="0" xfId="1" applyFont="1" applyFill="1" applyBorder="1" applyAlignment="1" applyProtection="1">
      <alignment wrapText="1"/>
      <protection locked="0"/>
    </xf>
    <xf numFmtId="0" fontId="26" fillId="0" borderId="0" xfId="0" applyFont="1" applyAlignment="1" applyProtection="1">
      <alignment horizontal="left" vertical="top"/>
      <protection locked="0"/>
    </xf>
    <xf numFmtId="0" fontId="27" fillId="0" borderId="0" xfId="0" applyFont="1" applyAlignment="1" applyProtection="1">
      <alignment horizontal="center"/>
      <protection locked="0"/>
    </xf>
    <xf numFmtId="3" fontId="20" fillId="0" borderId="0" xfId="0" applyNumberFormat="1" applyFont="1" applyAlignment="1" applyProtection="1">
      <alignment wrapText="1"/>
      <protection locked="0"/>
    </xf>
    <xf numFmtId="0" fontId="20" fillId="0" borderId="0" xfId="0" applyFont="1" applyAlignment="1" applyProtection="1">
      <alignment wrapText="1"/>
      <protection locked="0"/>
    </xf>
    <xf numFmtId="43" fontId="20" fillId="0" borderId="0" xfId="1" applyFont="1" applyFill="1" applyBorder="1" applyAlignment="1" applyProtection="1">
      <alignment wrapText="1"/>
      <protection locked="0"/>
    </xf>
    <xf numFmtId="0" fontId="22" fillId="0" borderId="0" xfId="0" applyFont="1" applyProtection="1">
      <protection locked="0"/>
    </xf>
    <xf numFmtId="43" fontId="22" fillId="0" borderId="0" xfId="1" applyFont="1" applyFill="1" applyBorder="1" applyAlignment="1" applyProtection="1">
      <protection locked="0"/>
    </xf>
    <xf numFmtId="43" fontId="22" fillId="0" borderId="0" xfId="1" applyFont="1" applyFill="1" applyProtection="1">
      <protection locked="0"/>
    </xf>
    <xf numFmtId="0" fontId="28" fillId="0" borderId="0" xfId="0" applyFont="1" applyAlignment="1" applyProtection="1">
      <alignment horizontal="left" vertical="top" wrapText="1"/>
      <protection locked="0"/>
    </xf>
    <xf numFmtId="164" fontId="28" fillId="0" borderId="0" xfId="1" applyNumberFormat="1" applyFont="1" applyFill="1" applyBorder="1" applyAlignment="1" applyProtection="1">
      <alignment wrapText="1"/>
      <protection locked="0"/>
    </xf>
    <xf numFmtId="3" fontId="28" fillId="0" borderId="0" xfId="0" applyNumberFormat="1" applyFont="1" applyAlignment="1" applyProtection="1">
      <alignment wrapText="1"/>
      <protection locked="0"/>
    </xf>
    <xf numFmtId="164" fontId="28" fillId="0" borderId="0" xfId="1" applyNumberFormat="1" applyFont="1" applyFill="1" applyBorder="1" applyAlignment="1" applyProtection="1">
      <protection locked="0"/>
    </xf>
    <xf numFmtId="43" fontId="28" fillId="0" borderId="0" xfId="1" applyFont="1" applyFill="1" applyBorder="1" applyAlignment="1" applyProtection="1">
      <alignment wrapText="1"/>
      <protection locked="0"/>
    </xf>
    <xf numFmtId="0" fontId="0" fillId="0" borderId="0" xfId="0" applyProtection="1">
      <protection locked="0"/>
    </xf>
    <xf numFmtId="0" fontId="28" fillId="0" borderId="0" xfId="0" applyFont="1" applyAlignment="1" applyProtection="1">
      <alignment horizontal="left" vertical="top"/>
      <protection locked="0"/>
    </xf>
    <xf numFmtId="164" fontId="28" fillId="0" borderId="4" xfId="1" applyNumberFormat="1" applyFont="1" applyFill="1" applyBorder="1" applyAlignment="1" applyProtection="1">
      <protection locked="0"/>
    </xf>
    <xf numFmtId="0" fontId="20" fillId="0" borderId="0" xfId="0" applyFont="1" applyAlignment="1" applyProtection="1">
      <alignment horizontal="left" vertical="top" wrapText="1"/>
      <protection locked="0"/>
    </xf>
    <xf numFmtId="0" fontId="20" fillId="0" borderId="0" xfId="0" applyFont="1" applyAlignment="1" applyProtection="1">
      <alignment horizontal="left" vertical="top" wrapText="1" indent="1"/>
      <protection locked="0"/>
    </xf>
    <xf numFmtId="0" fontId="20" fillId="0" borderId="0" xfId="0" applyFont="1" applyAlignment="1" applyProtection="1">
      <alignment horizontal="left" vertical="top"/>
      <protection locked="0"/>
    </xf>
    <xf numFmtId="164" fontId="20" fillId="0" borderId="0" xfId="1" applyNumberFormat="1" applyFont="1" applyFill="1" applyBorder="1" applyAlignment="1" applyProtection="1">
      <protection locked="0"/>
    </xf>
    <xf numFmtId="0" fontId="3" fillId="0" borderId="0" xfId="0" applyFont="1" applyAlignment="1" applyProtection="1">
      <alignment vertical="top" wrapText="1"/>
      <protection locked="0"/>
    </xf>
    <xf numFmtId="0" fontId="4" fillId="0" borderId="0" xfId="0" applyFont="1" applyAlignment="1" applyProtection="1">
      <alignment horizontal="left" vertical="top" indent="1"/>
      <protection locked="0"/>
    </xf>
    <xf numFmtId="0" fontId="4" fillId="0" borderId="0" xfId="0" applyFont="1" applyAlignment="1" applyProtection="1">
      <alignment horizontal="left" vertical="top" wrapText="1" indent="1"/>
      <protection locked="0"/>
    </xf>
    <xf numFmtId="43" fontId="4" fillId="0" borderId="4" xfId="1" applyFont="1" applyFill="1" applyBorder="1" applyAlignment="1" applyProtection="1">
      <protection locked="0"/>
    </xf>
    <xf numFmtId="0" fontId="3" fillId="0" borderId="0" xfId="0" applyFont="1" applyAlignment="1" applyProtection="1">
      <alignment horizontal="left" vertical="top"/>
      <protection locked="0"/>
    </xf>
    <xf numFmtId="164" fontId="3" fillId="0" borderId="0" xfId="1" applyNumberFormat="1" applyFont="1" applyFill="1" applyBorder="1" applyAlignment="1" applyProtection="1">
      <alignment wrapText="1"/>
      <protection locked="0"/>
    </xf>
    <xf numFmtId="0" fontId="3" fillId="0" borderId="0" xfId="0" applyFont="1" applyAlignment="1" applyProtection="1">
      <alignment vertical="top"/>
      <protection locked="0"/>
    </xf>
    <xf numFmtId="164" fontId="4" fillId="0" borderId="0" xfId="1" applyNumberFormat="1" applyFont="1" applyFill="1" applyBorder="1" applyAlignment="1" applyProtection="1">
      <alignment wrapText="1"/>
      <protection locked="0"/>
    </xf>
    <xf numFmtId="164" fontId="4" fillId="0" borderId="0" xfId="1" applyNumberFormat="1" applyFont="1" applyFill="1" applyAlignment="1" applyProtection="1">
      <alignment wrapText="1"/>
      <protection locked="0"/>
    </xf>
    <xf numFmtId="164" fontId="4" fillId="0" borderId="4" xfId="1" applyNumberFormat="1" applyFont="1" applyFill="1" applyBorder="1" applyAlignment="1" applyProtection="1">
      <alignment wrapText="1"/>
      <protection locked="0"/>
    </xf>
    <xf numFmtId="164" fontId="3" fillId="0" borderId="0" xfId="1" applyNumberFormat="1" applyFont="1" applyFill="1" applyAlignment="1" applyProtection="1">
      <alignment wrapText="1"/>
      <protection locked="0"/>
    </xf>
    <xf numFmtId="0" fontId="11" fillId="0" borderId="0" xfId="0" applyFont="1" applyAlignment="1" applyProtection="1">
      <alignment horizontal="center"/>
      <protection locked="0"/>
    </xf>
    <xf numFmtId="164" fontId="3" fillId="0" borderId="5" xfId="1" applyNumberFormat="1" applyFont="1" applyFill="1" applyBorder="1" applyAlignment="1" applyProtection="1">
      <alignment horizontal="right"/>
    </xf>
    <xf numFmtId="164" fontId="3" fillId="0" borderId="3" xfId="1" applyNumberFormat="1" applyFont="1" applyFill="1" applyBorder="1" applyAlignment="1" applyProtection="1"/>
    <xf numFmtId="3" fontId="20" fillId="0" borderId="0" xfId="0" applyNumberFormat="1" applyFont="1" applyAlignment="1">
      <alignment wrapText="1"/>
    </xf>
    <xf numFmtId="164" fontId="20" fillId="0" borderId="4" xfId="1" applyNumberFormat="1" applyFont="1" applyFill="1" applyBorder="1" applyAlignment="1" applyProtection="1"/>
    <xf numFmtId="43" fontId="20" fillId="0" borderId="0" xfId="1" applyFont="1" applyFill="1" applyBorder="1" applyAlignment="1" applyProtection="1">
      <alignment wrapText="1"/>
    </xf>
    <xf numFmtId="164" fontId="20" fillId="0" borderId="1" xfId="1" applyNumberFormat="1" applyFont="1" applyFill="1" applyBorder="1" applyAlignment="1" applyProtection="1"/>
    <xf numFmtId="164" fontId="3" fillId="0" borderId="1" xfId="1" applyNumberFormat="1" applyFont="1" applyFill="1" applyBorder="1" applyAlignment="1" applyProtection="1">
      <alignment wrapText="1"/>
    </xf>
    <xf numFmtId="43" fontId="20" fillId="0" borderId="1" xfId="1" applyFont="1" applyFill="1" applyBorder="1" applyAlignment="1" applyProtection="1"/>
    <xf numFmtId="49" fontId="19" fillId="0" borderId="0" xfId="0" applyNumberFormat="1" applyFont="1" applyAlignment="1" applyProtection="1">
      <alignment horizontal="left"/>
      <protection locked="0"/>
    </xf>
    <xf numFmtId="0" fontId="12" fillId="0" borderId="0" xfId="0" applyFont="1" applyAlignment="1" applyProtection="1">
      <alignment horizontal="left"/>
      <protection locked="0"/>
    </xf>
    <xf numFmtId="164" fontId="4" fillId="0" borderId="0" xfId="1" applyNumberFormat="1" applyFont="1" applyFill="1" applyBorder="1" applyAlignment="1" applyProtection="1">
      <alignment horizontal="center"/>
      <protection locked="0"/>
    </xf>
    <xf numFmtId="164" fontId="10" fillId="0" borderId="0" xfId="1" applyNumberFormat="1" applyFont="1" applyFill="1" applyBorder="1" applyAlignment="1" applyProtection="1">
      <alignment horizontal="center"/>
      <protection locked="0"/>
    </xf>
    <xf numFmtId="164" fontId="3" fillId="0" borderId="0" xfId="1" applyNumberFormat="1" applyFont="1" applyFill="1" applyBorder="1" applyAlignment="1" applyProtection="1">
      <alignment horizontal="center"/>
      <protection locked="0"/>
    </xf>
    <xf numFmtId="164" fontId="3" fillId="0" borderId="0" xfId="1" applyNumberFormat="1" applyFont="1" applyFill="1" applyAlignment="1" applyProtection="1">
      <alignment horizontal="center"/>
      <protection locked="0"/>
    </xf>
    <xf numFmtId="49" fontId="10" fillId="0" borderId="0" xfId="0" applyNumberFormat="1" applyFont="1" applyAlignment="1" applyProtection="1">
      <alignment horizontal="center"/>
      <protection locked="0"/>
    </xf>
    <xf numFmtId="164" fontId="10" fillId="0" borderId="0" xfId="1" applyNumberFormat="1" applyFont="1" applyFill="1" applyAlignment="1" applyProtection="1">
      <alignment horizontal="center"/>
      <protection locked="0"/>
    </xf>
    <xf numFmtId="164" fontId="3" fillId="0" borderId="0" xfId="1" applyNumberFormat="1" applyFont="1" applyFill="1" applyBorder="1" applyAlignment="1" applyProtection="1">
      <alignment horizontal="right"/>
      <protection locked="0"/>
    </xf>
    <xf numFmtId="164" fontId="4" fillId="0" borderId="0" xfId="1" applyNumberFormat="1" applyFont="1" applyFill="1" applyBorder="1" applyAlignment="1" applyProtection="1">
      <alignment horizontal="right"/>
      <protection locked="0"/>
    </xf>
    <xf numFmtId="0" fontId="11" fillId="0" borderId="0" xfId="0" applyFont="1" applyAlignment="1" applyProtection="1">
      <alignment horizontal="left" indent="1"/>
      <protection locked="0"/>
    </xf>
    <xf numFmtId="164" fontId="4" fillId="0" borderId="4" xfId="1" applyNumberFormat="1" applyFont="1" applyFill="1" applyBorder="1" applyAlignment="1" applyProtection="1">
      <alignment horizontal="right"/>
      <protection locked="0"/>
    </xf>
    <xf numFmtId="164" fontId="3" fillId="0" borderId="4" xfId="1" applyNumberFormat="1" applyFont="1" applyFill="1" applyBorder="1" applyAlignment="1" applyProtection="1">
      <alignment horizontal="right"/>
      <protection locked="0"/>
    </xf>
    <xf numFmtId="0" fontId="4" fillId="0" borderId="0" xfId="0" applyFont="1" applyAlignment="1" applyProtection="1">
      <alignment horizontal="left" indent="3"/>
      <protection locked="0"/>
    </xf>
    <xf numFmtId="164" fontId="3" fillId="0" borderId="0" xfId="1" applyNumberFormat="1" applyFont="1" applyFill="1" applyAlignment="1" applyProtection="1">
      <alignment horizontal="center"/>
    </xf>
    <xf numFmtId="164" fontId="4" fillId="0" borderId="0" xfId="1" applyNumberFormat="1" applyFont="1" applyFill="1" applyAlignment="1" applyProtection="1">
      <alignment horizontal="right"/>
    </xf>
    <xf numFmtId="164" fontId="3" fillId="0" borderId="2" xfId="1" applyNumberFormat="1" applyFont="1" applyFill="1" applyBorder="1" applyAlignment="1" applyProtection="1">
      <alignment horizontal="right"/>
    </xf>
    <xf numFmtId="164" fontId="4" fillId="0" borderId="4" xfId="1" applyNumberFormat="1" applyFont="1" applyFill="1" applyBorder="1" applyAlignment="1" applyProtection="1">
      <alignment horizontal="right"/>
    </xf>
    <xf numFmtId="164" fontId="3" fillId="0" borderId="4" xfId="1" applyNumberFormat="1" applyFont="1" applyFill="1" applyBorder="1" applyAlignment="1" applyProtection="1">
      <alignment horizontal="right"/>
    </xf>
    <xf numFmtId="164" fontId="3" fillId="0" borderId="0" xfId="1" applyNumberFormat="1" applyFont="1" applyFill="1" applyBorder="1" applyAlignment="1" applyProtection="1">
      <alignment horizontal="right"/>
    </xf>
    <xf numFmtId="164" fontId="4" fillId="0" borderId="0" xfId="1" applyNumberFormat="1" applyFont="1" applyFill="1" applyBorder="1" applyAlignment="1" applyProtection="1">
      <alignment horizontal="right"/>
    </xf>
    <xf numFmtId="164" fontId="3" fillId="0" borderId="1" xfId="1" applyNumberFormat="1" applyFont="1" applyFill="1" applyBorder="1" applyAlignment="1" applyProtection="1">
      <alignment horizontal="right"/>
    </xf>
    <xf numFmtId="49" fontId="9" fillId="0" borderId="0" xfId="0" applyNumberFormat="1" applyFont="1" applyAlignment="1" applyProtection="1">
      <alignment horizontal="left"/>
      <protection locked="0"/>
    </xf>
    <xf numFmtId="0" fontId="4" fillId="0" borderId="0" xfId="0" applyFont="1" applyAlignment="1" applyProtection="1">
      <alignment horizontal="left" indent="6"/>
      <protection locked="0"/>
    </xf>
    <xf numFmtId="164" fontId="3" fillId="0" borderId="0" xfId="0" applyNumberFormat="1" applyFont="1" applyProtection="1">
      <protection locked="0"/>
    </xf>
    <xf numFmtId="164" fontId="4" fillId="0" borderId="0" xfId="1" applyNumberFormat="1" applyFont="1" applyFill="1" applyAlignment="1" applyProtection="1"/>
    <xf numFmtId="0" fontId="8" fillId="0" borderId="0" xfId="5" applyFont="1" applyAlignment="1" applyProtection="1">
      <alignment horizontal="left" vertical="center"/>
      <protection locked="0"/>
    </xf>
    <xf numFmtId="0" fontId="4" fillId="0" borderId="0" xfId="0" applyFont="1" applyAlignment="1" applyProtection="1">
      <alignment horizontal="right"/>
      <protection locked="0"/>
    </xf>
    <xf numFmtId="0" fontId="8" fillId="0" borderId="0" xfId="0" applyFont="1" applyAlignment="1" applyProtection="1">
      <alignment horizontal="left" vertical="center"/>
      <protection locked="0"/>
    </xf>
    <xf numFmtId="0" fontId="4" fillId="0" borderId="0" xfId="0" applyFont="1" applyAlignment="1" applyProtection="1">
      <alignment horizontal="left" vertical="center"/>
      <protection locked="0"/>
    </xf>
    <xf numFmtId="0" fontId="11" fillId="0" borderId="0" xfId="0" applyFont="1" applyAlignment="1" applyProtection="1">
      <alignment horizontal="left" vertical="center" wrapText="1"/>
      <protection locked="0"/>
    </xf>
    <xf numFmtId="37" fontId="4" fillId="0" borderId="0" xfId="0" applyNumberFormat="1" applyFont="1" applyAlignment="1" applyProtection="1">
      <alignment horizontal="right"/>
      <protection locked="0"/>
    </xf>
    <xf numFmtId="0" fontId="4" fillId="0" borderId="0" xfId="0" applyFont="1" applyAlignment="1" applyProtection="1">
      <alignment horizontal="left" vertical="center" wrapText="1"/>
      <protection locked="0"/>
    </xf>
    <xf numFmtId="0" fontId="10" fillId="0" borderId="0" xfId="0" applyFont="1" applyAlignment="1" applyProtection="1">
      <alignment horizontal="left" vertical="center"/>
      <protection locked="0"/>
    </xf>
    <xf numFmtId="0" fontId="10" fillId="0" borderId="0" xfId="0" applyFont="1" applyAlignment="1" applyProtection="1">
      <alignment horizontal="left" vertical="center" wrapText="1"/>
      <protection locked="0"/>
    </xf>
    <xf numFmtId="0" fontId="3" fillId="0" borderId="0" xfId="0" applyFont="1" applyAlignment="1" applyProtection="1">
      <alignment horizontal="left" vertical="center"/>
      <protection locked="0"/>
    </xf>
    <xf numFmtId="43" fontId="4" fillId="0" borderId="0" xfId="1" applyFont="1" applyFill="1" applyAlignment="1" applyProtection="1">
      <protection locked="0"/>
    </xf>
    <xf numFmtId="0" fontId="4" fillId="0" borderId="0" xfId="0" applyFont="1" applyAlignment="1" applyProtection="1">
      <alignment horizontal="left" vertical="center" wrapText="1" indent="1"/>
      <protection locked="0"/>
    </xf>
    <xf numFmtId="0" fontId="4" fillId="0" borderId="0" xfId="0" applyFont="1" applyAlignment="1" applyProtection="1">
      <alignment horizontal="left" vertical="center" indent="1"/>
      <protection locked="0"/>
    </xf>
    <xf numFmtId="164" fontId="4" fillId="0" borderId="4" xfId="1" applyNumberFormat="1" applyFont="1" applyFill="1" applyBorder="1" applyProtection="1">
      <protection locked="0"/>
    </xf>
    <xf numFmtId="0" fontId="18" fillId="0" borderId="0" xfId="0" applyFont="1" applyProtection="1">
      <protection locked="0"/>
    </xf>
    <xf numFmtId="0" fontId="11" fillId="0" borderId="0" xfId="0" applyFont="1" applyAlignment="1" applyProtection="1">
      <alignment horizontal="left" vertical="center"/>
      <protection locked="0"/>
    </xf>
    <xf numFmtId="164" fontId="21" fillId="0" borderId="0" xfId="1" applyNumberFormat="1" applyFont="1" applyFill="1" applyAlignment="1" applyProtection="1">
      <alignment horizontal="right"/>
      <protection locked="0"/>
    </xf>
    <xf numFmtId="164" fontId="21" fillId="0" borderId="0" xfId="1" applyNumberFormat="1" applyFont="1" applyFill="1" applyAlignment="1" applyProtection="1">
      <protection locked="0"/>
    </xf>
    <xf numFmtId="164" fontId="4" fillId="0" borderId="0" xfId="1" applyNumberFormat="1" applyFont="1" applyFill="1" applyAlignment="1" applyProtection="1">
      <alignment horizontal="center"/>
    </xf>
    <xf numFmtId="164" fontId="3" fillId="0" borderId="0" xfId="1" applyNumberFormat="1" applyFont="1" applyFill="1" applyAlignment="1" applyProtection="1">
      <alignment horizontal="right"/>
    </xf>
    <xf numFmtId="43" fontId="4" fillId="0" borderId="0" xfId="1" applyFont="1" applyProtection="1">
      <protection locked="0"/>
    </xf>
    <xf numFmtId="43" fontId="4" fillId="0" borderId="0" xfId="1" applyFont="1" applyAlignment="1" applyProtection="1">
      <alignment horizontal="right"/>
      <protection locked="0"/>
    </xf>
    <xf numFmtId="43" fontId="4" fillId="0" borderId="0" xfId="1" applyFont="1" applyFill="1" applyAlignment="1" applyProtection="1">
      <alignment horizontal="right"/>
      <protection locked="0"/>
    </xf>
    <xf numFmtId="43" fontId="3" fillId="0" borderId="4" xfId="1" applyFont="1" applyFill="1" applyBorder="1" applyAlignment="1" applyProtection="1"/>
    <xf numFmtId="43" fontId="3" fillId="0" borderId="4" xfId="1" applyFont="1" applyFill="1" applyBorder="1" applyAlignment="1" applyProtection="1">
      <protection locked="0"/>
    </xf>
    <xf numFmtId="43" fontId="3" fillId="0" borderId="0" xfId="1" applyFont="1" applyFill="1" applyBorder="1" applyAlignment="1" applyProtection="1">
      <protection locked="0"/>
    </xf>
    <xf numFmtId="164" fontId="4" fillId="0" borderId="0" xfId="1" applyNumberFormat="1" applyFont="1" applyProtection="1">
      <protection locked="0"/>
    </xf>
    <xf numFmtId="164" fontId="4" fillId="0" borderId="0" xfId="1" applyNumberFormat="1" applyFont="1" applyFill="1" applyProtection="1">
      <protection locked="0"/>
    </xf>
    <xf numFmtId="0" fontId="4" fillId="0" borderId="0" xfId="0" applyFont="1" applyAlignment="1" applyProtection="1">
      <alignment horizontal="center"/>
      <protection locked="0"/>
    </xf>
    <xf numFmtId="0" fontId="3" fillId="0" borderId="0" xfId="0" applyFont="1" applyAlignment="1" applyProtection="1">
      <alignment horizontal="center" wrapText="1"/>
      <protection locked="0"/>
    </xf>
    <xf numFmtId="0" fontId="3" fillId="0" borderId="0" xfId="0" applyFont="1" applyAlignment="1" applyProtection="1">
      <alignment horizontal="center"/>
      <protection locked="0"/>
    </xf>
    <xf numFmtId="0" fontId="10" fillId="0" borderId="0" xfId="5" applyFont="1" applyAlignment="1" applyProtection="1">
      <alignment horizontal="center"/>
      <protection locked="0"/>
    </xf>
    <xf numFmtId="49" fontId="4" fillId="0" borderId="0" xfId="5" applyNumberFormat="1" applyAlignment="1" applyProtection="1">
      <alignment horizontal="center"/>
      <protection locked="0"/>
    </xf>
    <xf numFmtId="0" fontId="10" fillId="0" borderId="0" xfId="0" applyFont="1" applyAlignment="1" applyProtection="1">
      <alignment horizontal="center"/>
      <protection locked="0"/>
    </xf>
    <xf numFmtId="0" fontId="4" fillId="0" borderId="4" xfId="0" applyFont="1" applyBorder="1" applyAlignment="1" applyProtection="1">
      <alignment horizontal="center"/>
      <protection locked="0"/>
    </xf>
    <xf numFmtId="164" fontId="10" fillId="0" borderId="0" xfId="1" applyNumberFormat="1" applyFont="1" applyFill="1" applyAlignment="1" applyProtection="1">
      <alignment horizontal="center"/>
      <protection locked="0"/>
    </xf>
    <xf numFmtId="164" fontId="4" fillId="0" borderId="4" xfId="1" applyNumberFormat="1" applyFont="1" applyFill="1" applyBorder="1" applyAlignment="1" applyProtection="1">
      <alignment horizontal="center"/>
      <protection locked="0"/>
    </xf>
    <xf numFmtId="164" fontId="3" fillId="0" borderId="0" xfId="1" applyNumberFormat="1" applyFont="1" applyFill="1" applyBorder="1" applyAlignment="1" applyProtection="1">
      <alignment horizontal="center"/>
      <protection locked="0"/>
    </xf>
    <xf numFmtId="0" fontId="4" fillId="0" borderId="0" xfId="0" applyFont="1" applyAlignment="1" applyProtection="1">
      <alignment horizontal="left"/>
      <protection locked="0"/>
    </xf>
    <xf numFmtId="49" fontId="4" fillId="0" borderId="0" xfId="0" applyNumberFormat="1" applyFont="1" applyAlignment="1" applyProtection="1">
      <alignment horizontal="center" vertical="center" wrapText="1"/>
      <protection locked="0"/>
    </xf>
  </cellXfs>
  <cellStyles count="6">
    <cellStyle name="Comma" xfId="1" builtinId="3"/>
    <cellStyle name="Comma 2" xfId="2" xr:uid="{00000000-0005-0000-0000-000001000000}"/>
    <cellStyle name="Normal" xfId="0" builtinId="0"/>
    <cellStyle name="Normal 10 4" xfId="4" xr:uid="{00000000-0005-0000-0000-000003000000}"/>
    <cellStyle name="Normal 2" xfId="3" xr:uid="{00000000-0005-0000-0000-000004000000}"/>
    <cellStyle name="Normal 4" xfId="5" xr:uid="{00000000-0005-0000-0000-000005000000}"/>
  </cellStyles>
  <dxfs count="0"/>
  <tableStyles count="0" defaultTableStyle="TableStyleMedium9" defaultPivotStyle="PivotStyleLight16"/>
  <colors>
    <mruColors>
      <color rgb="FF00FFFF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.bin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ustomProperty" Target="../customProperty3.bin"/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4.bin"/><Relationship Id="rId1" Type="http://schemas.openxmlformats.org/officeDocument/2006/relationships/printerSettings" Target="../printerSettings/printerSettings5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5.bin"/><Relationship Id="rId1" Type="http://schemas.openxmlformats.org/officeDocument/2006/relationships/printerSettings" Target="../printerSettings/printerSettings6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6.bin"/><Relationship Id="rId1" Type="http://schemas.openxmlformats.org/officeDocument/2006/relationships/printerSettings" Target="../printerSettings/printerSettings7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7.bin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101"/>
  <sheetViews>
    <sheetView tabSelected="1" view="pageBreakPreview" zoomScale="85" zoomScaleNormal="90" zoomScaleSheetLayoutView="85" workbookViewId="0">
      <selection activeCell="F13" sqref="F13"/>
    </sheetView>
  </sheetViews>
  <sheetFormatPr defaultColWidth="9.09765625" defaultRowHeight="23.25" customHeight="1"/>
  <cols>
    <col min="1" max="1" width="46.69921875" style="7" customWidth="1"/>
    <col min="2" max="2" width="8.3984375" style="6" customWidth="1"/>
    <col min="3" max="3" width="1.19921875" style="6" customWidth="1"/>
    <col min="4" max="4" width="17.19921875" style="6" customWidth="1"/>
    <col min="5" max="5" width="1.19921875" style="6" customWidth="1"/>
    <col min="6" max="6" width="17.19921875" style="6" customWidth="1"/>
    <col min="7" max="7" width="1.19921875" style="6" customWidth="1"/>
    <col min="8" max="8" width="17.19921875" style="6" customWidth="1"/>
    <col min="9" max="9" width="1.19921875" style="6" customWidth="1"/>
    <col min="10" max="10" width="17.19921875" style="6" customWidth="1"/>
    <col min="11" max="16384" width="9.09765625" style="6"/>
  </cols>
  <sheetData>
    <row r="1" spans="1:15" s="2" customFormat="1" ht="20.25" customHeight="1">
      <c r="A1" s="1" t="s">
        <v>0</v>
      </c>
    </row>
    <row r="2" spans="1:15" s="4" customFormat="1" ht="20.25" customHeight="1">
      <c r="A2" s="3" t="s">
        <v>1</v>
      </c>
    </row>
    <row r="3" spans="1:15" ht="20.25" customHeight="1">
      <c r="A3" s="5"/>
    </row>
    <row r="4" spans="1:15" ht="20.25" customHeight="1">
      <c r="B4" s="8"/>
      <c r="C4" s="8"/>
      <c r="D4" s="164" t="s">
        <v>2</v>
      </c>
      <c r="E4" s="164"/>
      <c r="F4" s="164"/>
      <c r="G4" s="164"/>
      <c r="H4" s="165" t="s">
        <v>3</v>
      </c>
      <c r="I4" s="165"/>
      <c r="J4" s="165"/>
    </row>
    <row r="5" spans="1:15" ht="20.25" customHeight="1">
      <c r="B5" s="8"/>
      <c r="C5" s="8"/>
      <c r="D5" s="165" t="s">
        <v>4</v>
      </c>
      <c r="E5" s="165"/>
      <c r="F5" s="165"/>
      <c r="G5" s="165"/>
      <c r="H5" s="165" t="s">
        <v>4</v>
      </c>
      <c r="I5" s="165"/>
      <c r="J5" s="165"/>
    </row>
    <row r="6" spans="1:15" ht="20.25" customHeight="1">
      <c r="B6" s="8"/>
      <c r="C6" s="8"/>
      <c r="D6" s="167" t="s">
        <v>5</v>
      </c>
      <c r="E6" s="167"/>
      <c r="F6" s="167"/>
      <c r="H6" s="167" t="s">
        <v>5</v>
      </c>
      <c r="I6" s="167"/>
      <c r="J6" s="167"/>
    </row>
    <row r="7" spans="1:15" ht="20.25" customHeight="1">
      <c r="A7" s="10" t="s">
        <v>6</v>
      </c>
      <c r="B7" s="11" t="s">
        <v>7</v>
      </c>
      <c r="C7" s="12"/>
      <c r="D7" s="13">
        <v>2025</v>
      </c>
      <c r="E7" s="8"/>
      <c r="F7" s="13">
        <v>2024</v>
      </c>
      <c r="H7" s="13">
        <v>2025</v>
      </c>
      <c r="I7" s="8"/>
      <c r="J7" s="13">
        <v>2024</v>
      </c>
    </row>
    <row r="8" spans="1:15" ht="20.25" customHeight="1">
      <c r="B8" s="8"/>
      <c r="C8" s="8"/>
      <c r="D8" s="166" t="s">
        <v>8</v>
      </c>
      <c r="E8" s="166"/>
      <c r="F8" s="166"/>
      <c r="G8" s="166"/>
      <c r="H8" s="166"/>
      <c r="I8" s="166"/>
      <c r="J8" s="166"/>
    </row>
    <row r="9" spans="1:15" ht="20.25" customHeight="1">
      <c r="A9" s="14" t="s">
        <v>9</v>
      </c>
      <c r="B9" s="12"/>
      <c r="C9" s="12"/>
    </row>
    <row r="10" spans="1:15" ht="20.25" customHeight="1">
      <c r="A10" s="7" t="s">
        <v>10</v>
      </c>
      <c r="B10" s="15">
        <v>5</v>
      </c>
      <c r="C10" s="12"/>
      <c r="D10" s="16">
        <v>176612394</v>
      </c>
      <c r="E10" s="16"/>
      <c r="F10" s="16">
        <v>210560723</v>
      </c>
      <c r="G10" s="16"/>
      <c r="H10" s="16">
        <v>146292105</v>
      </c>
      <c r="I10" s="16"/>
      <c r="J10" s="16">
        <v>142873379</v>
      </c>
      <c r="N10" s="37"/>
      <c r="O10" s="37"/>
    </row>
    <row r="11" spans="1:15" ht="20.25" customHeight="1">
      <c r="A11" s="7" t="s">
        <v>11</v>
      </c>
      <c r="B11" s="15" t="s">
        <v>188</v>
      </c>
      <c r="C11" s="12"/>
      <c r="D11" s="16">
        <v>224099127</v>
      </c>
      <c r="E11" s="16"/>
      <c r="F11" s="16">
        <v>258659573</v>
      </c>
      <c r="G11" s="16"/>
      <c r="H11" s="16">
        <v>276609878</v>
      </c>
      <c r="I11" s="16"/>
      <c r="J11" s="16">
        <v>288348634</v>
      </c>
      <c r="N11" s="37"/>
      <c r="O11" s="37"/>
    </row>
    <row r="12" spans="1:15" ht="20.25" customHeight="1">
      <c r="A12" s="7" t="s">
        <v>166</v>
      </c>
      <c r="B12" s="15" t="s">
        <v>189</v>
      </c>
      <c r="C12" s="12"/>
      <c r="D12" s="16">
        <v>406703553</v>
      </c>
      <c r="E12" s="16"/>
      <c r="F12" s="16">
        <v>390771912</v>
      </c>
      <c r="G12" s="16"/>
      <c r="H12" s="16">
        <v>332733167</v>
      </c>
      <c r="I12" s="16"/>
      <c r="J12" s="16">
        <v>294823666</v>
      </c>
      <c r="N12" s="37"/>
      <c r="O12" s="37"/>
    </row>
    <row r="13" spans="1:15" ht="20.25" customHeight="1">
      <c r="A13" s="7" t="s">
        <v>223</v>
      </c>
      <c r="N13" s="37"/>
      <c r="O13" s="37"/>
    </row>
    <row r="14" spans="1:15" ht="20.25" customHeight="1">
      <c r="A14" s="7" t="s">
        <v>224</v>
      </c>
      <c r="B14" s="15">
        <v>4</v>
      </c>
      <c r="C14" s="12"/>
      <c r="D14" s="16">
        <v>0</v>
      </c>
      <c r="E14" s="16"/>
      <c r="F14" s="16">
        <v>0</v>
      </c>
      <c r="G14" s="16"/>
      <c r="H14" s="16">
        <v>22016522</v>
      </c>
      <c r="I14" s="16"/>
      <c r="J14" s="16">
        <v>0</v>
      </c>
      <c r="N14" s="37"/>
      <c r="O14" s="37"/>
    </row>
    <row r="15" spans="1:15" ht="20.25" customHeight="1">
      <c r="A15" s="17" t="s">
        <v>12</v>
      </c>
      <c r="B15" s="15">
        <v>8</v>
      </c>
      <c r="C15" s="12"/>
      <c r="D15" s="16">
        <v>1778966382</v>
      </c>
      <c r="E15" s="16"/>
      <c r="F15" s="16">
        <v>1694079213</v>
      </c>
      <c r="G15" s="16"/>
      <c r="H15" s="16">
        <v>1799754807</v>
      </c>
      <c r="I15" s="16"/>
      <c r="J15" s="16">
        <v>1705635526</v>
      </c>
      <c r="N15" s="37"/>
      <c r="O15" s="37"/>
    </row>
    <row r="16" spans="1:15" ht="20.25" customHeight="1">
      <c r="A16" s="17" t="s">
        <v>13</v>
      </c>
      <c r="B16" s="15"/>
      <c r="C16" s="12"/>
      <c r="D16" s="16">
        <v>15133497</v>
      </c>
      <c r="E16" s="16"/>
      <c r="F16" s="16">
        <v>15587831</v>
      </c>
      <c r="G16" s="16"/>
      <c r="H16" s="16">
        <v>13173658</v>
      </c>
      <c r="I16" s="16"/>
      <c r="J16" s="16">
        <v>14423292</v>
      </c>
      <c r="N16" s="37"/>
      <c r="O16" s="37"/>
    </row>
    <row r="17" spans="1:15" ht="20.25" customHeight="1">
      <c r="A17" s="18" t="s">
        <v>14</v>
      </c>
      <c r="B17" s="15"/>
      <c r="C17" s="12"/>
      <c r="D17" s="47">
        <f>SUM(D10:D16)</f>
        <v>2601514953</v>
      </c>
      <c r="E17" s="19"/>
      <c r="F17" s="47">
        <f>SUM(F10:F16)</f>
        <v>2569659252</v>
      </c>
      <c r="H17" s="47">
        <f>SUM(H10:H16)</f>
        <v>2590580137</v>
      </c>
      <c r="J17" s="47">
        <f>SUM(J10:J16)</f>
        <v>2446104497</v>
      </c>
      <c r="N17" s="37"/>
      <c r="O17" s="37"/>
    </row>
    <row r="18" spans="1:15" ht="15.75" customHeight="1">
      <c r="B18" s="15"/>
      <c r="C18" s="12"/>
      <c r="D18" s="16"/>
      <c r="E18" s="16"/>
      <c r="F18" s="16"/>
      <c r="N18" s="37"/>
      <c r="O18" s="37"/>
    </row>
    <row r="19" spans="1:15" ht="20.25" customHeight="1">
      <c r="A19" s="20" t="s">
        <v>15</v>
      </c>
      <c r="B19" s="15"/>
      <c r="C19" s="12"/>
      <c r="D19" s="16"/>
      <c r="E19" s="16"/>
      <c r="F19" s="16"/>
      <c r="N19" s="37"/>
      <c r="O19" s="37"/>
    </row>
    <row r="20" spans="1:15" ht="20.25" customHeight="1">
      <c r="A20" s="6" t="s">
        <v>16</v>
      </c>
      <c r="B20" s="21">
        <v>21</v>
      </c>
      <c r="C20" s="22"/>
      <c r="D20" s="16">
        <v>24252750</v>
      </c>
      <c r="E20" s="23"/>
      <c r="F20" s="23">
        <v>22065107</v>
      </c>
      <c r="G20" s="23"/>
      <c r="H20" s="16">
        <v>0</v>
      </c>
      <c r="I20" s="23"/>
      <c r="J20" s="23">
        <v>0</v>
      </c>
      <c r="K20" s="24"/>
      <c r="N20" s="37"/>
      <c r="O20" s="37"/>
    </row>
    <row r="21" spans="1:15" ht="20.25" customHeight="1">
      <c r="A21" s="6" t="s">
        <v>17</v>
      </c>
      <c r="B21" s="21">
        <v>9</v>
      </c>
      <c r="C21" s="22"/>
      <c r="D21" s="16">
        <v>0</v>
      </c>
      <c r="E21" s="23"/>
      <c r="F21" s="23">
        <v>0</v>
      </c>
      <c r="G21" s="23"/>
      <c r="H21" s="16">
        <v>980398400</v>
      </c>
      <c r="I21" s="23"/>
      <c r="J21" s="23">
        <v>998248393</v>
      </c>
      <c r="K21" s="24"/>
      <c r="N21" s="37"/>
      <c r="O21" s="37"/>
    </row>
    <row r="22" spans="1:15" ht="20.25" customHeight="1">
      <c r="A22" s="6" t="s">
        <v>18</v>
      </c>
      <c r="B22" s="21">
        <v>10</v>
      </c>
      <c r="C22" s="22"/>
      <c r="D22" s="16">
        <v>2434355238</v>
      </c>
      <c r="E22" s="23"/>
      <c r="F22" s="23">
        <v>1876582413</v>
      </c>
      <c r="G22" s="23"/>
      <c r="H22" s="16">
        <v>1732329636</v>
      </c>
      <c r="I22" s="23"/>
      <c r="J22" s="23">
        <v>1477729943</v>
      </c>
      <c r="K22" s="24"/>
      <c r="N22" s="37"/>
      <c r="O22" s="37"/>
    </row>
    <row r="23" spans="1:15" ht="20.25" customHeight="1">
      <c r="A23" s="6" t="s">
        <v>19</v>
      </c>
      <c r="B23" s="21">
        <v>11</v>
      </c>
      <c r="C23" s="22"/>
      <c r="D23" s="16">
        <v>4944462813</v>
      </c>
      <c r="E23" s="23"/>
      <c r="F23" s="23">
        <v>4943512439</v>
      </c>
      <c r="G23" s="23"/>
      <c r="H23" s="16">
        <v>4255953264</v>
      </c>
      <c r="I23" s="23"/>
      <c r="J23" s="23">
        <v>4329531313</v>
      </c>
      <c r="K23" s="24"/>
      <c r="N23" s="37"/>
      <c r="O23" s="37"/>
    </row>
    <row r="24" spans="1:15" ht="20.25" customHeight="1">
      <c r="A24" s="6" t="s">
        <v>20</v>
      </c>
      <c r="B24" s="21">
        <v>12</v>
      </c>
      <c r="C24" s="22"/>
      <c r="D24" s="16">
        <v>2847310098</v>
      </c>
      <c r="E24" s="23"/>
      <c r="F24" s="23">
        <v>2827877084</v>
      </c>
      <c r="G24" s="25"/>
      <c r="H24" s="16">
        <v>2966533159</v>
      </c>
      <c r="I24" s="25"/>
      <c r="J24" s="23">
        <v>3017495030</v>
      </c>
      <c r="K24" s="24"/>
      <c r="N24" s="37"/>
      <c r="O24" s="37"/>
    </row>
    <row r="25" spans="1:15" ht="20.25" customHeight="1">
      <c r="A25" s="6" t="s">
        <v>21</v>
      </c>
      <c r="B25" s="21"/>
      <c r="C25" s="22"/>
      <c r="D25" s="16">
        <v>70870332</v>
      </c>
      <c r="E25" s="23"/>
      <c r="F25" s="23">
        <v>50217385</v>
      </c>
      <c r="G25" s="23"/>
      <c r="H25" s="16">
        <v>67192127</v>
      </c>
      <c r="I25" s="23"/>
      <c r="J25" s="23">
        <v>43789036</v>
      </c>
      <c r="K25" s="24"/>
      <c r="N25" s="37"/>
      <c r="O25" s="37"/>
    </row>
    <row r="26" spans="1:15" ht="20.25" customHeight="1">
      <c r="A26" s="6" t="s">
        <v>22</v>
      </c>
      <c r="B26" s="21"/>
      <c r="C26" s="22"/>
      <c r="D26" s="16">
        <v>231817660</v>
      </c>
      <c r="E26" s="23"/>
      <c r="F26" s="23">
        <v>201286063</v>
      </c>
      <c r="G26" s="23"/>
      <c r="H26" s="16">
        <v>156157948</v>
      </c>
      <c r="I26" s="23"/>
      <c r="J26" s="23">
        <v>134522023</v>
      </c>
      <c r="K26" s="24"/>
      <c r="N26" s="37"/>
      <c r="O26" s="37"/>
    </row>
    <row r="27" spans="1:15" ht="20.25" customHeight="1">
      <c r="A27" s="6" t="s">
        <v>23</v>
      </c>
      <c r="B27" s="21"/>
      <c r="C27" s="22"/>
      <c r="D27" s="23">
        <v>102489485</v>
      </c>
      <c r="E27" s="23"/>
      <c r="F27" s="23">
        <v>93663919</v>
      </c>
      <c r="G27" s="23"/>
      <c r="H27" s="16">
        <v>96781704</v>
      </c>
      <c r="I27" s="23"/>
      <c r="J27" s="23">
        <v>88007638</v>
      </c>
      <c r="K27" s="24"/>
      <c r="N27" s="37"/>
      <c r="O27" s="37"/>
    </row>
    <row r="28" spans="1:15" ht="20.25" customHeight="1">
      <c r="A28" s="18" t="s">
        <v>24</v>
      </c>
      <c r="B28" s="15"/>
      <c r="C28" s="12"/>
      <c r="D28" s="48">
        <f>SUM(D20:D27)</f>
        <v>10655558376</v>
      </c>
      <c r="E28" s="49"/>
      <c r="F28" s="48">
        <f>SUM(F20:F27)</f>
        <v>10015204410</v>
      </c>
      <c r="G28" s="50"/>
      <c r="H28" s="48">
        <f>SUM(H20:H27)</f>
        <v>10255346238</v>
      </c>
      <c r="I28" s="50"/>
      <c r="J28" s="48">
        <f>SUM(J20:J27)</f>
        <v>10089323376</v>
      </c>
      <c r="N28" s="37"/>
      <c r="O28" s="37"/>
    </row>
    <row r="29" spans="1:15" ht="15.75" customHeight="1">
      <c r="A29" s="5"/>
      <c r="B29" s="15"/>
      <c r="C29" s="12"/>
      <c r="D29" s="27"/>
      <c r="E29" s="26"/>
      <c r="F29" s="27"/>
      <c r="G29" s="25"/>
      <c r="H29" s="27"/>
      <c r="I29" s="25"/>
      <c r="J29" s="27"/>
      <c r="N29" s="37"/>
      <c r="O29" s="37"/>
    </row>
    <row r="30" spans="1:15" ht="20.25" customHeight="1" thickBot="1">
      <c r="A30" s="28" t="s">
        <v>25</v>
      </c>
      <c r="B30" s="15"/>
      <c r="C30" s="12"/>
      <c r="D30" s="51">
        <f>+D17+D28</f>
        <v>13257073329</v>
      </c>
      <c r="E30" s="26"/>
      <c r="F30" s="51">
        <f>+F17+F28</f>
        <v>12584863662</v>
      </c>
      <c r="G30" s="25"/>
      <c r="H30" s="51">
        <f>+H17+H28</f>
        <v>12845926375</v>
      </c>
      <c r="I30" s="25"/>
      <c r="J30" s="51">
        <f>+J17+J28</f>
        <v>12535427873</v>
      </c>
      <c r="N30" s="37"/>
      <c r="O30" s="37"/>
    </row>
    <row r="31" spans="1:15" ht="23.15" customHeight="1" thickTop="1">
      <c r="B31" s="15"/>
      <c r="N31" s="37"/>
      <c r="O31" s="37"/>
    </row>
    <row r="32" spans="1:15" ht="23.15" customHeight="1">
      <c r="B32" s="15"/>
    </row>
    <row r="33" spans="1:11" ht="23.15" customHeight="1">
      <c r="B33" s="15"/>
    </row>
    <row r="34" spans="1:11" ht="23.15" customHeight="1">
      <c r="B34" s="15"/>
    </row>
    <row r="35" spans="1:11" ht="23.15" customHeight="1">
      <c r="B35" s="15"/>
    </row>
    <row r="36" spans="1:11" ht="23.15" customHeight="1">
      <c r="B36" s="15"/>
    </row>
    <row r="37" spans="1:11" ht="23.15" customHeight="1">
      <c r="B37" s="15"/>
    </row>
    <row r="38" spans="1:11" ht="23.15" customHeight="1">
      <c r="B38" s="15"/>
    </row>
    <row r="39" spans="1:11" ht="23.15" customHeight="1">
      <c r="B39" s="15"/>
    </row>
    <row r="40" spans="1:11" ht="23.15" customHeight="1">
      <c r="B40" s="15"/>
    </row>
    <row r="41" spans="1:11" ht="23.15" customHeight="1">
      <c r="B41" s="15"/>
    </row>
    <row r="42" spans="1:11" ht="23.15" customHeight="1">
      <c r="B42" s="15"/>
    </row>
    <row r="43" spans="1:11" ht="23.15" customHeight="1">
      <c r="B43" s="15"/>
    </row>
    <row r="44" spans="1:11" ht="23.15" customHeight="1">
      <c r="B44" s="15"/>
    </row>
    <row r="45" spans="1:11" ht="20.25" customHeight="1">
      <c r="A45" s="29" t="s">
        <v>26</v>
      </c>
      <c r="E45" s="30"/>
      <c r="F45" s="163" t="s">
        <v>27</v>
      </c>
      <c r="G45" s="163"/>
      <c r="H45" s="163"/>
      <c r="I45" s="163"/>
      <c r="J45" s="163"/>
    </row>
    <row r="46" spans="1:11" ht="23.25" customHeight="1">
      <c r="A46" s="29" t="s">
        <v>240</v>
      </c>
      <c r="E46" s="30"/>
      <c r="F46" s="163" t="s">
        <v>28</v>
      </c>
      <c r="G46" s="163"/>
      <c r="H46" s="163"/>
      <c r="I46" s="163"/>
      <c r="J46" s="163"/>
    </row>
    <row r="47" spans="1:11" s="2" customFormat="1" ht="20.25" customHeight="1">
      <c r="A47" s="1" t="str">
        <f>A1</f>
        <v>Index Living Mall Public Company Limited and its Subsidiaries</v>
      </c>
      <c r="B47" s="31"/>
      <c r="K47" s="6"/>
    </row>
    <row r="48" spans="1:11" s="4" customFormat="1" ht="20.25" customHeight="1">
      <c r="A48" s="3" t="str">
        <f>A2</f>
        <v>Statement of financial position</v>
      </c>
      <c r="B48" s="32"/>
      <c r="K48" s="6"/>
    </row>
    <row r="49" spans="1:15" ht="7.5" customHeight="1">
      <c r="A49" s="28"/>
      <c r="B49" s="12"/>
      <c r="C49" s="12"/>
      <c r="D49" s="33"/>
      <c r="E49" s="33"/>
      <c r="F49" s="33"/>
    </row>
    <row r="50" spans="1:15" ht="20.25" customHeight="1">
      <c r="B50" s="15"/>
      <c r="C50" s="8"/>
      <c r="D50" s="165" t="s">
        <v>2</v>
      </c>
      <c r="E50" s="165"/>
      <c r="F50" s="165"/>
      <c r="G50" s="165"/>
      <c r="H50" s="165" t="s">
        <v>3</v>
      </c>
      <c r="I50" s="165"/>
      <c r="J50" s="165"/>
    </row>
    <row r="51" spans="1:15" ht="20.25" customHeight="1">
      <c r="B51" s="15"/>
      <c r="C51" s="8"/>
      <c r="D51" s="165" t="s">
        <v>4</v>
      </c>
      <c r="E51" s="165"/>
      <c r="F51" s="165"/>
      <c r="G51" s="165"/>
      <c r="H51" s="165" t="s">
        <v>4</v>
      </c>
      <c r="I51" s="165"/>
      <c r="J51" s="165"/>
    </row>
    <row r="52" spans="1:15" ht="20.25" customHeight="1">
      <c r="B52" s="15"/>
      <c r="C52" s="8"/>
      <c r="D52" s="167" t="s">
        <v>5</v>
      </c>
      <c r="E52" s="167"/>
      <c r="F52" s="167"/>
      <c r="H52" s="167" t="s">
        <v>5</v>
      </c>
      <c r="I52" s="167"/>
      <c r="J52" s="167"/>
    </row>
    <row r="53" spans="1:15" ht="20.25" customHeight="1">
      <c r="A53" s="5" t="s">
        <v>29</v>
      </c>
      <c r="B53" s="15" t="s">
        <v>7</v>
      </c>
      <c r="C53" s="8"/>
      <c r="D53" s="13">
        <v>2025</v>
      </c>
      <c r="E53" s="8"/>
      <c r="F53" s="13">
        <v>2024</v>
      </c>
      <c r="H53" s="13">
        <v>2025</v>
      </c>
      <c r="I53" s="8"/>
      <c r="J53" s="13">
        <v>2024</v>
      </c>
    </row>
    <row r="54" spans="1:15" ht="20.25" customHeight="1">
      <c r="B54" s="15"/>
      <c r="C54" s="12"/>
      <c r="D54" s="166" t="s">
        <v>8</v>
      </c>
      <c r="E54" s="166"/>
      <c r="F54" s="166"/>
      <c r="G54" s="166"/>
      <c r="H54" s="166"/>
      <c r="I54" s="166"/>
      <c r="J54" s="166"/>
    </row>
    <row r="55" spans="1:15" ht="14">
      <c r="A55" s="34" t="s">
        <v>30</v>
      </c>
      <c r="B55" s="15"/>
      <c r="C55" s="8"/>
      <c r="D55" s="35"/>
      <c r="E55" s="35"/>
      <c r="F55" s="35"/>
    </row>
    <row r="56" spans="1:15" ht="20.25" customHeight="1">
      <c r="A56" s="6" t="s">
        <v>174</v>
      </c>
      <c r="B56" s="12" t="s">
        <v>198</v>
      </c>
      <c r="C56" s="12"/>
      <c r="D56" s="16">
        <v>470000000</v>
      </c>
      <c r="E56" s="16"/>
      <c r="F56" s="16">
        <v>632000000</v>
      </c>
      <c r="G56" s="16"/>
      <c r="H56" s="16">
        <v>420000000</v>
      </c>
      <c r="I56" s="16"/>
      <c r="J56" s="16">
        <v>632000000</v>
      </c>
      <c r="N56" s="37"/>
      <c r="O56" s="37"/>
    </row>
    <row r="57" spans="1:15" ht="20.25" customHeight="1">
      <c r="A57" s="17" t="s">
        <v>31</v>
      </c>
      <c r="B57" s="12" t="s">
        <v>199</v>
      </c>
      <c r="C57" s="12"/>
      <c r="D57" s="16">
        <v>760127294</v>
      </c>
      <c r="E57" s="16"/>
      <c r="F57" s="16">
        <v>602904495</v>
      </c>
      <c r="G57" s="16"/>
      <c r="H57" s="16">
        <v>1002340437</v>
      </c>
      <c r="I57" s="16"/>
      <c r="J57" s="16">
        <v>793691670</v>
      </c>
      <c r="N57" s="37"/>
      <c r="O57" s="37"/>
    </row>
    <row r="58" spans="1:15" ht="20.25" customHeight="1">
      <c r="A58" s="17" t="s">
        <v>178</v>
      </c>
      <c r="B58" s="12"/>
      <c r="C58" s="12"/>
      <c r="D58" s="16">
        <v>386500691</v>
      </c>
      <c r="E58" s="16"/>
      <c r="F58" s="16">
        <v>381716171</v>
      </c>
      <c r="G58" s="16"/>
      <c r="H58" s="16">
        <v>386500691</v>
      </c>
      <c r="I58" s="16"/>
      <c r="J58" s="16">
        <v>381716171</v>
      </c>
      <c r="N58" s="37"/>
      <c r="O58" s="37"/>
    </row>
    <row r="59" spans="1:15" ht="20.25" customHeight="1">
      <c r="A59" s="17" t="s">
        <v>173</v>
      </c>
      <c r="B59" s="12">
        <v>21</v>
      </c>
      <c r="C59" s="12"/>
      <c r="D59" s="16">
        <v>241968473</v>
      </c>
      <c r="E59" s="16"/>
      <c r="F59" s="16">
        <v>297869660</v>
      </c>
      <c r="G59" s="16"/>
      <c r="H59" s="16">
        <v>231017733</v>
      </c>
      <c r="I59" s="16"/>
      <c r="J59" s="16">
        <v>287353626</v>
      </c>
      <c r="N59" s="37"/>
      <c r="O59" s="37"/>
    </row>
    <row r="60" spans="1:15" ht="20.25" customHeight="1">
      <c r="A60" s="17" t="s">
        <v>32</v>
      </c>
      <c r="B60" s="12" t="s">
        <v>199</v>
      </c>
      <c r="C60" s="12"/>
      <c r="D60" s="16">
        <v>401773140</v>
      </c>
      <c r="E60" s="16"/>
      <c r="F60" s="16">
        <v>375031708</v>
      </c>
      <c r="G60" s="16"/>
      <c r="H60" s="16">
        <v>255619430</v>
      </c>
      <c r="I60" s="16"/>
      <c r="J60" s="16">
        <v>293782219</v>
      </c>
      <c r="N60" s="37"/>
      <c r="O60" s="37"/>
    </row>
    <row r="61" spans="1:15" ht="20.25" hidden="1" customHeight="1">
      <c r="A61" s="17" t="s">
        <v>33</v>
      </c>
      <c r="B61" s="12"/>
      <c r="C61" s="12"/>
      <c r="D61" s="16"/>
      <c r="E61" s="16"/>
      <c r="F61" s="16"/>
      <c r="G61" s="16"/>
      <c r="H61" s="16"/>
      <c r="I61" s="16"/>
      <c r="J61" s="16"/>
      <c r="N61" s="37"/>
      <c r="O61" s="37"/>
    </row>
    <row r="62" spans="1:15" ht="20.25" hidden="1" customHeight="1">
      <c r="A62" s="36" t="s">
        <v>175</v>
      </c>
      <c r="B62" s="12">
        <v>12</v>
      </c>
      <c r="C62" s="12"/>
      <c r="D62" s="16"/>
      <c r="E62" s="16"/>
      <c r="F62" s="16">
        <v>0</v>
      </c>
      <c r="G62" s="16"/>
      <c r="H62" s="16"/>
      <c r="I62" s="16"/>
      <c r="J62" s="16">
        <v>0</v>
      </c>
      <c r="N62" s="37"/>
      <c r="O62" s="37"/>
    </row>
    <row r="63" spans="1:15" ht="20.25" customHeight="1">
      <c r="A63" s="6" t="s">
        <v>34</v>
      </c>
      <c r="B63" s="12" t="s">
        <v>200</v>
      </c>
      <c r="C63" s="12"/>
      <c r="D63" s="16">
        <v>56020802</v>
      </c>
      <c r="E63" s="16"/>
      <c r="F63" s="16">
        <v>57984438</v>
      </c>
      <c r="G63" s="16"/>
      <c r="H63" s="16">
        <v>141256523</v>
      </c>
      <c r="I63" s="16"/>
      <c r="J63" s="16">
        <v>134027751</v>
      </c>
      <c r="N63" s="37"/>
      <c r="O63" s="37"/>
    </row>
    <row r="64" spans="1:15" ht="20.25" customHeight="1">
      <c r="A64" s="7" t="s">
        <v>184</v>
      </c>
      <c r="B64" s="12"/>
      <c r="C64" s="12"/>
      <c r="D64" s="16"/>
      <c r="E64" s="16"/>
      <c r="F64" s="16"/>
      <c r="I64" s="37"/>
      <c r="J64" s="37"/>
      <c r="N64" s="37"/>
      <c r="O64" s="37"/>
    </row>
    <row r="65" spans="1:15" ht="20.25" customHeight="1">
      <c r="A65" s="36" t="s">
        <v>183</v>
      </c>
      <c r="B65" s="12" t="s">
        <v>200</v>
      </c>
      <c r="C65" s="12"/>
      <c r="D65" s="16">
        <v>295017296</v>
      </c>
      <c r="E65" s="16"/>
      <c r="F65" s="16">
        <v>125037671</v>
      </c>
      <c r="H65" s="37">
        <v>771188604</v>
      </c>
      <c r="I65" s="37"/>
      <c r="J65" s="16">
        <v>678408738</v>
      </c>
      <c r="N65" s="37"/>
      <c r="O65" s="37"/>
    </row>
    <row r="66" spans="1:15" ht="20.25" customHeight="1">
      <c r="A66" s="7" t="s">
        <v>172</v>
      </c>
      <c r="C66" s="12"/>
      <c r="D66" s="16">
        <v>96672718</v>
      </c>
      <c r="E66" s="16"/>
      <c r="F66" s="16">
        <v>67894835</v>
      </c>
      <c r="G66" s="16"/>
      <c r="H66" s="16">
        <v>58409128</v>
      </c>
      <c r="I66" s="16"/>
      <c r="J66" s="16">
        <v>43571978</v>
      </c>
      <c r="N66" s="37"/>
      <c r="O66" s="37"/>
    </row>
    <row r="67" spans="1:15" ht="20.25" customHeight="1">
      <c r="A67" s="7" t="s">
        <v>35</v>
      </c>
      <c r="B67" s="12"/>
      <c r="C67" s="12"/>
      <c r="D67" s="16">
        <v>79616910</v>
      </c>
      <c r="E67" s="16"/>
      <c r="F67" s="16">
        <v>75149746</v>
      </c>
      <c r="G67" s="16"/>
      <c r="H67" s="16">
        <v>66445759</v>
      </c>
      <c r="I67" s="16"/>
      <c r="J67" s="16">
        <v>64950816</v>
      </c>
      <c r="N67" s="37"/>
      <c r="O67" s="37"/>
    </row>
    <row r="68" spans="1:15" ht="20.25" customHeight="1">
      <c r="A68" s="5" t="s">
        <v>36</v>
      </c>
      <c r="B68" s="12"/>
      <c r="C68" s="12"/>
      <c r="D68" s="47">
        <f>SUM(D56:D67)</f>
        <v>2787697324</v>
      </c>
      <c r="E68" s="19"/>
      <c r="F68" s="47">
        <f>SUM(F56:F67)</f>
        <v>2615588724</v>
      </c>
      <c r="H68" s="47">
        <f>SUM(H56:H67)</f>
        <v>3332778305</v>
      </c>
      <c r="J68" s="47">
        <f>SUM(J56:J67)</f>
        <v>3309502969</v>
      </c>
      <c r="N68" s="37"/>
      <c r="O68" s="37"/>
    </row>
    <row r="69" spans="1:15" ht="14">
      <c r="B69" s="12"/>
      <c r="C69" s="12"/>
      <c r="D69" s="16"/>
      <c r="E69" s="16"/>
      <c r="F69" s="16"/>
      <c r="N69" s="37"/>
      <c r="O69" s="37"/>
    </row>
    <row r="70" spans="1:15" ht="14">
      <c r="A70" s="20" t="s">
        <v>37</v>
      </c>
      <c r="B70" s="12"/>
      <c r="C70" s="12"/>
      <c r="D70" s="16"/>
      <c r="E70" s="16"/>
      <c r="F70" s="16"/>
      <c r="N70" s="37"/>
      <c r="O70" s="37"/>
    </row>
    <row r="71" spans="1:15" ht="20.25" hidden="1" customHeight="1">
      <c r="A71" s="7" t="s">
        <v>176</v>
      </c>
      <c r="B71" s="12"/>
      <c r="C71" s="12"/>
      <c r="D71" s="16">
        <v>0</v>
      </c>
      <c r="E71" s="16"/>
      <c r="F71" s="16">
        <v>0</v>
      </c>
      <c r="G71" s="16"/>
      <c r="H71" s="16">
        <v>0</v>
      </c>
      <c r="I71" s="16"/>
      <c r="J71" s="16">
        <v>0</v>
      </c>
      <c r="N71" s="37"/>
      <c r="O71" s="37"/>
    </row>
    <row r="72" spans="1:15" ht="20.25" customHeight="1">
      <c r="A72" s="7" t="s">
        <v>38</v>
      </c>
      <c r="B72" s="12" t="s">
        <v>200</v>
      </c>
      <c r="C72" s="12"/>
      <c r="D72" s="16">
        <v>3231160203</v>
      </c>
      <c r="E72" s="16"/>
      <c r="F72" s="16">
        <v>3048322147</v>
      </c>
      <c r="G72" s="16"/>
      <c r="H72" s="16">
        <v>3252044450</v>
      </c>
      <c r="I72" s="16"/>
      <c r="J72" s="16">
        <v>3177699338</v>
      </c>
      <c r="N72" s="37"/>
      <c r="O72" s="37"/>
    </row>
    <row r="73" spans="1:15" ht="20.25" customHeight="1">
      <c r="A73" s="7" t="s">
        <v>39</v>
      </c>
      <c r="B73" s="12">
        <v>14</v>
      </c>
      <c r="C73" s="12"/>
      <c r="D73" s="16">
        <v>373707916</v>
      </c>
      <c r="E73" s="16"/>
      <c r="F73" s="16">
        <v>342646469</v>
      </c>
      <c r="G73" s="16"/>
      <c r="H73" s="16">
        <v>256416418</v>
      </c>
      <c r="I73" s="16"/>
      <c r="J73" s="16">
        <v>232289652</v>
      </c>
      <c r="N73" s="37"/>
      <c r="O73" s="37"/>
    </row>
    <row r="74" spans="1:15" ht="20.25" customHeight="1">
      <c r="A74" s="17" t="s">
        <v>40</v>
      </c>
      <c r="B74" s="12">
        <v>4</v>
      </c>
      <c r="C74" s="12"/>
      <c r="D74" s="16">
        <v>448957503</v>
      </c>
      <c r="E74" s="16"/>
      <c r="F74" s="16">
        <v>400032856</v>
      </c>
      <c r="G74" s="16"/>
      <c r="H74" s="16">
        <v>181831756</v>
      </c>
      <c r="I74" s="16"/>
      <c r="J74" s="16">
        <v>185119629</v>
      </c>
      <c r="N74" s="37"/>
      <c r="O74" s="37"/>
    </row>
    <row r="75" spans="1:15" ht="20.25" customHeight="1">
      <c r="A75" s="18" t="s">
        <v>41</v>
      </c>
      <c r="B75" s="12"/>
      <c r="C75" s="12"/>
      <c r="D75" s="47">
        <f>SUM(D71:D74)</f>
        <v>4053825622</v>
      </c>
      <c r="E75" s="19"/>
      <c r="F75" s="47">
        <f>SUM(F71:F74)</f>
        <v>3791001472</v>
      </c>
      <c r="H75" s="47">
        <f>SUM(H71:H74)</f>
        <v>3690292624</v>
      </c>
      <c r="J75" s="47">
        <f>SUM(J71:J74)</f>
        <v>3595108619</v>
      </c>
      <c r="N75" s="37"/>
      <c r="O75" s="37"/>
    </row>
    <row r="76" spans="1:15" ht="14">
      <c r="A76" s="28"/>
      <c r="B76" s="12"/>
      <c r="C76" s="12"/>
      <c r="D76" s="33"/>
      <c r="E76" s="33"/>
      <c r="F76" s="33"/>
      <c r="N76" s="37"/>
      <c r="O76" s="37"/>
    </row>
    <row r="77" spans="1:15" ht="20.25" customHeight="1">
      <c r="A77" s="28" t="s">
        <v>42</v>
      </c>
      <c r="B77" s="12"/>
      <c r="C77" s="12"/>
      <c r="D77" s="52">
        <f>+D68+D75</f>
        <v>6841522946</v>
      </c>
      <c r="E77" s="33"/>
      <c r="F77" s="52">
        <f>+F68+F75</f>
        <v>6406590196</v>
      </c>
      <c r="H77" s="52">
        <f>+H68+H75</f>
        <v>7023070929</v>
      </c>
      <c r="J77" s="52">
        <f>+J68+J75</f>
        <v>6904611588</v>
      </c>
      <c r="N77" s="37"/>
      <c r="O77" s="37"/>
    </row>
    <row r="78" spans="1:15" ht="14">
      <c r="A78" s="28"/>
      <c r="B78" s="12"/>
      <c r="C78" s="12"/>
      <c r="D78" s="33"/>
      <c r="E78" s="33"/>
      <c r="F78" s="33"/>
      <c r="N78" s="37"/>
      <c r="O78" s="37"/>
    </row>
    <row r="79" spans="1:15" ht="14">
      <c r="A79" s="38" t="s">
        <v>43</v>
      </c>
      <c r="B79" s="15"/>
      <c r="C79" s="12"/>
      <c r="D79" s="35"/>
      <c r="E79" s="35"/>
      <c r="F79" s="35"/>
      <c r="N79" s="37"/>
      <c r="O79" s="37"/>
    </row>
    <row r="80" spans="1:15" ht="20.25" customHeight="1">
      <c r="A80" s="6" t="s">
        <v>44</v>
      </c>
      <c r="B80" s="12"/>
      <c r="C80" s="12"/>
      <c r="D80" s="35"/>
      <c r="E80" s="35"/>
      <c r="F80" s="35"/>
      <c r="N80" s="37"/>
      <c r="O80" s="37"/>
    </row>
    <row r="81" spans="1:15" ht="20.25" customHeight="1">
      <c r="A81" s="17" t="s">
        <v>45</v>
      </c>
      <c r="B81" s="12"/>
      <c r="C81" s="12"/>
      <c r="D81" s="16"/>
      <c r="E81" s="16"/>
      <c r="F81" s="16"/>
      <c r="G81" s="16"/>
      <c r="H81" s="16"/>
      <c r="N81" s="37"/>
      <c r="O81" s="37"/>
    </row>
    <row r="82" spans="1:15" ht="20.25" customHeight="1">
      <c r="A82" s="39" t="s">
        <v>46</v>
      </c>
      <c r="B82" s="12"/>
      <c r="C82" s="12"/>
      <c r="D82" s="35"/>
      <c r="E82" s="35"/>
      <c r="F82" s="35"/>
      <c r="N82" s="37"/>
      <c r="O82" s="37"/>
    </row>
    <row r="83" spans="1:15" ht="20.25" customHeight="1" thickBot="1">
      <c r="A83" s="40" t="s">
        <v>47</v>
      </c>
      <c r="B83" s="12"/>
      <c r="C83" s="12"/>
      <c r="D83" s="41">
        <v>2525000000</v>
      </c>
      <c r="E83" s="16"/>
      <c r="F83" s="41">
        <v>2525000000</v>
      </c>
      <c r="H83" s="41">
        <v>2525000000</v>
      </c>
      <c r="I83" s="16"/>
      <c r="J83" s="41">
        <v>2525000000</v>
      </c>
      <c r="N83" s="37"/>
      <c r="O83" s="37"/>
    </row>
    <row r="84" spans="1:15" ht="20.25" customHeight="1" thickTop="1">
      <c r="A84" s="17" t="s">
        <v>48</v>
      </c>
      <c r="B84" s="12"/>
      <c r="C84" s="12"/>
      <c r="D84" s="42"/>
      <c r="E84" s="16"/>
      <c r="F84" s="42"/>
      <c r="H84" s="42"/>
      <c r="I84" s="16"/>
      <c r="J84" s="42"/>
      <c r="N84" s="37"/>
      <c r="O84" s="37"/>
    </row>
    <row r="85" spans="1:15" ht="20.25" customHeight="1">
      <c r="A85" s="39" t="s">
        <v>46</v>
      </c>
      <c r="B85" s="12"/>
      <c r="C85" s="12"/>
      <c r="D85" s="42"/>
      <c r="E85" s="16"/>
      <c r="F85" s="42"/>
      <c r="H85" s="42"/>
      <c r="I85" s="16"/>
      <c r="J85" s="42"/>
    </row>
    <row r="86" spans="1:15" ht="20.25" customHeight="1">
      <c r="A86" s="40" t="s">
        <v>47</v>
      </c>
      <c r="B86" s="12"/>
      <c r="C86" s="12"/>
      <c r="D86" s="16">
        <v>2525000000</v>
      </c>
      <c r="E86" s="16"/>
      <c r="F86" s="16">
        <v>2525000000</v>
      </c>
      <c r="H86" s="16">
        <v>2525000000</v>
      </c>
      <c r="I86" s="16"/>
      <c r="J86" s="43">
        <v>2525000000</v>
      </c>
    </row>
    <row r="87" spans="1:15" ht="20.25" customHeight="1">
      <c r="A87" s="6" t="s">
        <v>49</v>
      </c>
      <c r="B87" s="12"/>
      <c r="C87" s="12"/>
      <c r="D87" s="16">
        <v>1741109855</v>
      </c>
      <c r="E87" s="16"/>
      <c r="F87" s="16">
        <v>1741109855</v>
      </c>
      <c r="H87" s="16">
        <v>1741109855</v>
      </c>
      <c r="I87" s="16"/>
      <c r="J87" s="16">
        <v>1741109855</v>
      </c>
    </row>
    <row r="88" spans="1:15" ht="20.25" customHeight="1">
      <c r="A88" s="17" t="s">
        <v>50</v>
      </c>
      <c r="B88" s="12"/>
      <c r="C88" s="12"/>
      <c r="D88" s="16"/>
      <c r="E88" s="16"/>
      <c r="F88" s="16"/>
    </row>
    <row r="89" spans="1:15" ht="20.25" customHeight="1">
      <c r="A89" s="44" t="s">
        <v>51</v>
      </c>
      <c r="B89" s="12">
        <v>15</v>
      </c>
      <c r="C89" s="12"/>
      <c r="D89" s="16">
        <v>252500000</v>
      </c>
      <c r="E89" s="16"/>
      <c r="F89" s="16">
        <v>252500000</v>
      </c>
      <c r="H89" s="16">
        <v>252500000</v>
      </c>
      <c r="I89" s="16"/>
      <c r="J89" s="16">
        <v>252500000</v>
      </c>
    </row>
    <row r="90" spans="1:15" ht="20.25" customHeight="1">
      <c r="A90" s="44" t="s">
        <v>52</v>
      </c>
      <c r="B90" s="12"/>
      <c r="C90" s="12"/>
      <c r="D90" s="45">
        <v>1896928140</v>
      </c>
      <c r="E90" s="16"/>
      <c r="F90" s="45">
        <v>1648700487</v>
      </c>
      <c r="H90" s="45">
        <v>1304245591</v>
      </c>
      <c r="I90" s="16"/>
      <c r="J90" s="45">
        <v>1112206430</v>
      </c>
    </row>
    <row r="91" spans="1:15" ht="20.25" customHeight="1">
      <c r="A91" s="46" t="s">
        <v>53</v>
      </c>
      <c r="B91" s="15"/>
      <c r="C91" s="12"/>
      <c r="D91" s="53">
        <f>SUM(D86:D90)</f>
        <v>6415537995</v>
      </c>
      <c r="E91" s="19"/>
      <c r="F91" s="53">
        <f>SUM(F86:F90)</f>
        <v>6167310342</v>
      </c>
      <c r="H91" s="53">
        <f>SUM(H86:H90)</f>
        <v>5822855446</v>
      </c>
      <c r="I91" s="16"/>
      <c r="J91" s="53">
        <f>SUM(J86:J90)</f>
        <v>5630816285</v>
      </c>
    </row>
    <row r="92" spans="1:15" ht="20.25" customHeight="1">
      <c r="A92" s="17" t="s">
        <v>54</v>
      </c>
      <c r="B92" s="15"/>
      <c r="C92" s="12"/>
      <c r="D92" s="42">
        <v>12388</v>
      </c>
      <c r="E92" s="42"/>
      <c r="F92" s="42">
        <v>10963124</v>
      </c>
      <c r="H92" s="45">
        <v>0</v>
      </c>
      <c r="I92" s="16"/>
      <c r="J92" s="45">
        <v>0</v>
      </c>
    </row>
    <row r="93" spans="1:15" ht="20.25" customHeight="1">
      <c r="A93" s="28" t="s">
        <v>55</v>
      </c>
      <c r="B93" s="15"/>
      <c r="C93" s="12"/>
      <c r="D93" s="47">
        <f>SUM(D91:D92)</f>
        <v>6415550383</v>
      </c>
      <c r="E93" s="19"/>
      <c r="F93" s="47">
        <f>SUM(F91:F92)</f>
        <v>6178273466</v>
      </c>
      <c r="H93" s="47">
        <f>SUM(H91:H92)</f>
        <v>5822855446</v>
      </c>
      <c r="J93" s="47">
        <f>SUM(J91:J92)</f>
        <v>5630816285</v>
      </c>
    </row>
    <row r="94" spans="1:15" ht="14">
      <c r="A94" s="5"/>
      <c r="B94" s="15"/>
      <c r="C94" s="12"/>
      <c r="D94" s="33"/>
      <c r="E94" s="19"/>
      <c r="F94" s="33"/>
    </row>
    <row r="95" spans="1:15" ht="20.25" customHeight="1" thickBot="1">
      <c r="A95" s="28" t="s">
        <v>56</v>
      </c>
      <c r="B95" s="15"/>
      <c r="C95" s="12"/>
      <c r="D95" s="54">
        <f>+D77+D93</f>
        <v>13257073329</v>
      </c>
      <c r="E95" s="55"/>
      <c r="F95" s="54">
        <f>+F77+F93</f>
        <v>12584863662</v>
      </c>
      <c r="G95" s="56"/>
      <c r="H95" s="54">
        <f>+H77+H93</f>
        <v>12845926375</v>
      </c>
      <c r="I95" s="56"/>
      <c r="J95" s="54">
        <f>+J77+J93</f>
        <v>12535427873</v>
      </c>
    </row>
    <row r="96" spans="1:15" ht="14.5" thickTop="1">
      <c r="A96" s="5"/>
      <c r="B96" s="15"/>
      <c r="C96" s="12"/>
      <c r="D96" s="33"/>
      <c r="E96" s="19"/>
      <c r="F96" s="33"/>
    </row>
    <row r="97" spans="1:10" ht="14">
      <c r="A97" s="5"/>
      <c r="B97" s="15"/>
      <c r="C97" s="12"/>
      <c r="D97" s="33"/>
      <c r="E97" s="19"/>
      <c r="F97" s="33"/>
    </row>
    <row r="98" spans="1:10" ht="14">
      <c r="A98" s="5"/>
      <c r="B98" s="15"/>
      <c r="C98" s="12"/>
      <c r="D98" s="33"/>
      <c r="E98" s="19"/>
      <c r="F98" s="33"/>
    </row>
    <row r="99" spans="1:10" ht="20.25" customHeight="1">
      <c r="A99" s="29" t="s">
        <v>26</v>
      </c>
      <c r="E99" s="30"/>
      <c r="F99" s="163" t="s">
        <v>27</v>
      </c>
      <c r="G99" s="163"/>
      <c r="H99" s="163"/>
      <c r="I99" s="163"/>
      <c r="J99" s="163"/>
    </row>
    <row r="100" spans="1:10" ht="20.25" customHeight="1">
      <c r="A100" s="29" t="s">
        <v>241</v>
      </c>
      <c r="E100" s="30"/>
      <c r="F100" s="163" t="s">
        <v>28</v>
      </c>
      <c r="G100" s="163"/>
      <c r="H100" s="163"/>
      <c r="I100" s="163"/>
      <c r="J100" s="163"/>
    </row>
    <row r="101" spans="1:10" ht="23.25" customHeight="1">
      <c r="D101" s="37">
        <f>D95-D30</f>
        <v>0</v>
      </c>
      <c r="F101" s="37">
        <f>F95-F30</f>
        <v>0</v>
      </c>
      <c r="H101" s="37">
        <f>H95-H30</f>
        <v>0</v>
      </c>
      <c r="J101" s="37">
        <f>J95-J30</f>
        <v>0</v>
      </c>
    </row>
  </sheetData>
  <sheetProtection sheet="1" formatCells="0" formatColumns="0" formatRows="0" insertColumns="0" insertRows="0" insertHyperlinks="0" deleteColumns="0" deleteRows="0" sort="0" autoFilter="0" pivotTables="0"/>
  <mergeCells count="18">
    <mergeCell ref="F46:J46"/>
    <mergeCell ref="F99:J99"/>
    <mergeCell ref="F100:J100"/>
    <mergeCell ref="D4:G4"/>
    <mergeCell ref="H4:J4"/>
    <mergeCell ref="D54:J54"/>
    <mergeCell ref="D5:G5"/>
    <mergeCell ref="H5:J5"/>
    <mergeCell ref="D50:G50"/>
    <mergeCell ref="H50:J50"/>
    <mergeCell ref="D51:G51"/>
    <mergeCell ref="H51:J51"/>
    <mergeCell ref="D8:J8"/>
    <mergeCell ref="D6:F6"/>
    <mergeCell ref="H6:J6"/>
    <mergeCell ref="D52:F52"/>
    <mergeCell ref="H52:J52"/>
    <mergeCell ref="F45:J45"/>
  </mergeCells>
  <pageMargins left="0.8" right="0.8" top="0.48" bottom="0.5" header="0.5" footer="0.5"/>
  <pageSetup paperSize="9" scale="73" firstPageNumber="5" orientation="portrait" useFirstPageNumber="1" r:id="rId1"/>
  <headerFooter alignWithMargins="0">
    <oddFooter>&amp;L&amp;"Times New Roman,Regular"&amp;11 The accompanying notes form an integral part of the financial statements.
&amp;C&amp;"Times New Roman,Regular"&amp;11&amp;P</oddFooter>
  </headerFooter>
  <rowBreaks count="1" manualBreakCount="1">
    <brk id="46" max="16383" man="1"/>
  </rowBreaks>
  <customProperties>
    <customPr name="OrphanNamesChecked" r:id="rId2"/>
  </customPropertie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T78"/>
  <sheetViews>
    <sheetView view="pageBreakPreview" zoomScale="85" zoomScaleNormal="90" zoomScaleSheetLayoutView="85" zoomScalePageLayoutView="85" workbookViewId="0">
      <selection activeCell="H13" sqref="H13"/>
    </sheetView>
  </sheetViews>
  <sheetFormatPr defaultColWidth="9.09765625" defaultRowHeight="23.25" customHeight="1"/>
  <cols>
    <col min="1" max="1" width="49.3984375" style="7" customWidth="1"/>
    <col min="2" max="2" width="7.19921875" style="6" customWidth="1"/>
    <col min="3" max="3" width="1" style="6" customWidth="1"/>
    <col min="4" max="4" width="17.09765625" style="6" customWidth="1"/>
    <col min="5" max="5" width="1" style="6" customWidth="1"/>
    <col min="6" max="6" width="16.5" style="6" customWidth="1"/>
    <col min="7" max="7" width="1" style="6" customWidth="1"/>
    <col min="8" max="8" width="17.19921875" style="6" customWidth="1"/>
    <col min="9" max="9" width="1" style="6" customWidth="1"/>
    <col min="10" max="10" width="16.5" style="6" customWidth="1"/>
    <col min="11" max="16384" width="9.09765625" style="6"/>
  </cols>
  <sheetData>
    <row r="1" spans="1:15" s="2" customFormat="1" ht="20">
      <c r="A1" s="57" t="s">
        <v>0</v>
      </c>
      <c r="B1" s="58"/>
      <c r="C1" s="58"/>
      <c r="D1" s="59"/>
      <c r="E1" s="59"/>
      <c r="F1" s="59"/>
      <c r="G1" s="59"/>
      <c r="H1" s="59"/>
      <c r="I1" s="59"/>
      <c r="J1" s="59"/>
    </row>
    <row r="2" spans="1:15" s="4" customFormat="1" ht="20">
      <c r="A2" s="60" t="s">
        <v>57</v>
      </c>
      <c r="B2" s="61"/>
      <c r="C2" s="61"/>
      <c r="D2" s="62"/>
      <c r="E2" s="62"/>
      <c r="F2" s="62"/>
      <c r="G2" s="62"/>
      <c r="H2" s="62"/>
      <c r="I2" s="62"/>
      <c r="J2" s="62"/>
    </row>
    <row r="3" spans="1:15" ht="20.25" customHeight="1">
      <c r="A3" s="63"/>
      <c r="B3" s="8"/>
      <c r="C3" s="8"/>
      <c r="D3" s="9"/>
      <c r="E3" s="9"/>
      <c r="F3" s="9"/>
      <c r="G3" s="9"/>
      <c r="H3" s="9"/>
      <c r="I3" s="9"/>
      <c r="J3" s="9"/>
    </row>
    <row r="4" spans="1:15" ht="20.25" customHeight="1">
      <c r="A4" s="5"/>
      <c r="B4" s="8"/>
      <c r="C4" s="8"/>
      <c r="D4" s="165" t="s">
        <v>58</v>
      </c>
      <c r="E4" s="165"/>
      <c r="F4" s="165"/>
      <c r="G4" s="9"/>
      <c r="H4" s="165" t="s">
        <v>3</v>
      </c>
      <c r="I4" s="165"/>
      <c r="J4" s="165"/>
    </row>
    <row r="5" spans="1:15" ht="20.25" customHeight="1">
      <c r="B5" s="8"/>
      <c r="C5" s="8"/>
      <c r="D5" s="165" t="s">
        <v>59</v>
      </c>
      <c r="E5" s="165"/>
      <c r="F5" s="165"/>
      <c r="G5" s="9"/>
      <c r="H5" s="165" t="s">
        <v>59</v>
      </c>
      <c r="I5" s="165"/>
      <c r="J5" s="165"/>
    </row>
    <row r="6" spans="1:15" ht="20.25" customHeight="1">
      <c r="B6" s="8"/>
      <c r="C6" s="8"/>
      <c r="D6" s="163" t="s">
        <v>60</v>
      </c>
      <c r="E6" s="163"/>
      <c r="F6" s="163"/>
      <c r="G6" s="9"/>
      <c r="H6" s="163" t="s">
        <v>60</v>
      </c>
      <c r="I6" s="163"/>
      <c r="J6" s="163"/>
    </row>
    <row r="7" spans="1:15" ht="20.25" customHeight="1">
      <c r="B7" s="11" t="s">
        <v>7</v>
      </c>
      <c r="C7" s="12"/>
      <c r="D7" s="13">
        <v>2025</v>
      </c>
      <c r="E7" s="8"/>
      <c r="F7" s="13">
        <v>2024</v>
      </c>
      <c r="H7" s="13">
        <v>2025</v>
      </c>
      <c r="I7" s="8"/>
      <c r="J7" s="13">
        <v>2024</v>
      </c>
    </row>
    <row r="8" spans="1:15" ht="20.25" customHeight="1">
      <c r="A8" s="5"/>
      <c r="B8" s="12"/>
      <c r="C8" s="12"/>
      <c r="D8" s="168" t="s">
        <v>61</v>
      </c>
      <c r="E8" s="168"/>
      <c r="F8" s="168"/>
      <c r="G8" s="168"/>
      <c r="H8" s="168"/>
      <c r="I8" s="168"/>
      <c r="J8" s="168"/>
    </row>
    <row r="9" spans="1:15" ht="20.25" customHeight="1">
      <c r="A9" s="38" t="s">
        <v>62</v>
      </c>
      <c r="B9" s="12">
        <v>4</v>
      </c>
      <c r="C9" s="12"/>
      <c r="D9" s="12"/>
      <c r="E9" s="12"/>
      <c r="F9" s="12"/>
      <c r="G9" s="12"/>
      <c r="H9" s="12"/>
      <c r="I9" s="12"/>
      <c r="J9" s="12"/>
    </row>
    <row r="10" spans="1:15" ht="20.25" customHeight="1">
      <c r="A10" s="7" t="s">
        <v>63</v>
      </c>
      <c r="B10" s="12">
        <v>16</v>
      </c>
      <c r="C10" s="12"/>
      <c r="D10" s="16">
        <v>9053714266</v>
      </c>
      <c r="E10" s="16"/>
      <c r="F10" s="16">
        <v>9024439558</v>
      </c>
      <c r="G10" s="16"/>
      <c r="H10" s="16">
        <v>9032030394</v>
      </c>
      <c r="I10" s="16"/>
      <c r="J10" s="16">
        <v>8995217061</v>
      </c>
      <c r="N10" s="37"/>
      <c r="O10" s="37"/>
    </row>
    <row r="11" spans="1:15" ht="20.25" customHeight="1">
      <c r="A11" s="7" t="s">
        <v>64</v>
      </c>
      <c r="B11" s="12" t="s">
        <v>225</v>
      </c>
      <c r="C11" s="12"/>
      <c r="D11" s="16">
        <v>803451104</v>
      </c>
      <c r="E11" s="16"/>
      <c r="F11" s="16">
        <v>754117718</v>
      </c>
      <c r="G11" s="16"/>
      <c r="H11" s="16">
        <v>558241840</v>
      </c>
      <c r="I11" s="16"/>
      <c r="J11" s="16">
        <v>486342251</v>
      </c>
      <c r="N11" s="37"/>
      <c r="O11" s="37"/>
    </row>
    <row r="12" spans="1:15" ht="20.25" customHeight="1">
      <c r="A12" s="7" t="s">
        <v>65</v>
      </c>
      <c r="B12" s="12">
        <v>9</v>
      </c>
      <c r="C12" s="12"/>
      <c r="D12" s="16">
        <v>0</v>
      </c>
      <c r="E12" s="16"/>
      <c r="F12" s="64">
        <v>0</v>
      </c>
      <c r="G12" s="16"/>
      <c r="H12" s="16">
        <v>302399874</v>
      </c>
      <c r="I12" s="16"/>
      <c r="J12" s="16">
        <v>364799848</v>
      </c>
      <c r="N12" s="37"/>
      <c r="O12" s="37"/>
    </row>
    <row r="13" spans="1:15" ht="20.25" customHeight="1">
      <c r="A13" s="7" t="s">
        <v>66</v>
      </c>
      <c r="B13" s="12"/>
      <c r="C13" s="12"/>
      <c r="D13" s="16">
        <v>144082443</v>
      </c>
      <c r="E13" s="16"/>
      <c r="F13" s="16">
        <v>111632879</v>
      </c>
      <c r="G13" s="16"/>
      <c r="H13" s="16">
        <v>181322374</v>
      </c>
      <c r="I13" s="16"/>
      <c r="J13" s="16">
        <v>140776050</v>
      </c>
      <c r="N13" s="37"/>
      <c r="O13" s="37"/>
    </row>
    <row r="14" spans="1:15" ht="20.25" customHeight="1">
      <c r="A14" s="5" t="s">
        <v>67</v>
      </c>
      <c r="B14" s="12"/>
      <c r="C14" s="12"/>
      <c r="D14" s="47">
        <f>SUM(D10:D13)</f>
        <v>10001247813</v>
      </c>
      <c r="E14" s="28"/>
      <c r="F14" s="47">
        <f>SUM(F10:F13)</f>
        <v>9890190155</v>
      </c>
      <c r="G14" s="28"/>
      <c r="H14" s="47">
        <f>SUM(H10:H13)</f>
        <v>10073994482</v>
      </c>
      <c r="I14" s="28"/>
      <c r="J14" s="47">
        <f>SUM(J10:J13)</f>
        <v>9987135210</v>
      </c>
      <c r="N14" s="37"/>
      <c r="O14" s="37"/>
    </row>
    <row r="15" spans="1:15" ht="20.25" customHeight="1">
      <c r="A15" s="5"/>
      <c r="B15" s="12"/>
      <c r="C15" s="12"/>
      <c r="D15" s="65"/>
      <c r="E15" s="28"/>
      <c r="F15" s="65"/>
      <c r="G15" s="28"/>
      <c r="H15" s="65"/>
      <c r="I15" s="28"/>
      <c r="J15" s="65"/>
      <c r="N15" s="37"/>
      <c r="O15" s="37"/>
    </row>
    <row r="16" spans="1:15" ht="20.25" customHeight="1">
      <c r="A16" s="38" t="s">
        <v>68</v>
      </c>
      <c r="B16" s="12" t="s">
        <v>190</v>
      </c>
      <c r="C16" s="12"/>
      <c r="D16" s="65"/>
      <c r="E16" s="28"/>
      <c r="F16" s="65"/>
      <c r="G16" s="28"/>
      <c r="H16" s="65"/>
      <c r="I16" s="28"/>
      <c r="J16" s="65"/>
      <c r="N16" s="37"/>
      <c r="O16" s="37"/>
    </row>
    <row r="17" spans="1:15" ht="20.25" customHeight="1">
      <c r="A17" s="17" t="s">
        <v>69</v>
      </c>
      <c r="B17" s="12">
        <v>8</v>
      </c>
      <c r="C17" s="12"/>
      <c r="D17" s="16">
        <v>4811568220</v>
      </c>
      <c r="E17" s="16"/>
      <c r="F17" s="16">
        <v>4929710738</v>
      </c>
      <c r="G17" s="16"/>
      <c r="H17" s="16">
        <v>5234238912</v>
      </c>
      <c r="I17" s="16"/>
      <c r="J17" s="16">
        <v>5341774415</v>
      </c>
      <c r="N17" s="37"/>
      <c r="O17" s="37"/>
    </row>
    <row r="18" spans="1:15" ht="20.25" customHeight="1">
      <c r="A18" s="7" t="s">
        <v>70</v>
      </c>
      <c r="B18" s="12"/>
      <c r="C18" s="12"/>
      <c r="D18" s="16">
        <v>369489352</v>
      </c>
      <c r="E18" s="16"/>
      <c r="F18" s="16">
        <v>361810102</v>
      </c>
      <c r="G18" s="16"/>
      <c r="H18" s="16">
        <v>211037194</v>
      </c>
      <c r="I18" s="16"/>
      <c r="J18" s="16">
        <v>198497332</v>
      </c>
      <c r="N18" s="37"/>
      <c r="O18" s="37"/>
    </row>
    <row r="19" spans="1:15" ht="20.25" customHeight="1">
      <c r="A19" s="17" t="s">
        <v>187</v>
      </c>
      <c r="B19" s="12"/>
      <c r="C19" s="12"/>
      <c r="D19" s="16">
        <v>2728930743</v>
      </c>
      <c r="E19" s="16"/>
      <c r="F19" s="16">
        <v>2466105235</v>
      </c>
      <c r="G19" s="16"/>
      <c r="H19" s="16">
        <v>2834312279</v>
      </c>
      <c r="I19" s="16"/>
      <c r="J19" s="16">
        <v>2535550858</v>
      </c>
      <c r="N19" s="37"/>
      <c r="O19" s="37"/>
    </row>
    <row r="20" spans="1:15" ht="20.25" customHeight="1">
      <c r="A20" s="7" t="s">
        <v>239</v>
      </c>
      <c r="B20" s="12"/>
      <c r="C20" s="12"/>
      <c r="D20" s="16">
        <v>951596556</v>
      </c>
      <c r="E20" s="16"/>
      <c r="F20" s="16">
        <v>1014818371</v>
      </c>
      <c r="G20" s="16"/>
      <c r="H20" s="16">
        <v>779022677</v>
      </c>
      <c r="I20" s="16"/>
      <c r="J20" s="16">
        <v>862713093</v>
      </c>
      <c r="N20" s="37"/>
      <c r="O20" s="37"/>
    </row>
    <row r="21" spans="1:15" ht="20.25" customHeight="1">
      <c r="A21" s="18" t="s">
        <v>71</v>
      </c>
      <c r="B21" s="12"/>
      <c r="C21" s="12"/>
      <c r="D21" s="47">
        <f>SUM(D17:D20)</f>
        <v>8861584871</v>
      </c>
      <c r="E21" s="33"/>
      <c r="F21" s="47">
        <f>SUM(F17:F20)</f>
        <v>8772444446</v>
      </c>
      <c r="G21" s="33"/>
      <c r="H21" s="47">
        <f>SUM(H17:H20)</f>
        <v>9058611062</v>
      </c>
      <c r="I21" s="33"/>
      <c r="J21" s="47">
        <f>SUM(J17:J20)</f>
        <v>8938535698</v>
      </c>
      <c r="N21" s="37"/>
      <c r="O21" s="37"/>
    </row>
    <row r="22" spans="1:15" ht="20.25" customHeight="1">
      <c r="B22" s="12"/>
      <c r="C22" s="12"/>
      <c r="D22" s="66"/>
      <c r="F22" s="66"/>
      <c r="H22" s="66"/>
      <c r="J22" s="66"/>
      <c r="N22" s="37"/>
      <c r="O22" s="37"/>
    </row>
    <row r="23" spans="1:15" ht="20.25" customHeight="1">
      <c r="A23" s="5" t="s">
        <v>72</v>
      </c>
      <c r="B23" s="12"/>
      <c r="C23" s="12"/>
      <c r="D23" s="53">
        <f>+D14-D21</f>
        <v>1139662942</v>
      </c>
      <c r="F23" s="53">
        <f>+F14-F21</f>
        <v>1117745709</v>
      </c>
      <c r="H23" s="53">
        <f>+H14-H21</f>
        <v>1015383420</v>
      </c>
      <c r="J23" s="53">
        <f>+J14-J21</f>
        <v>1048599512</v>
      </c>
      <c r="N23" s="37"/>
      <c r="O23" s="37"/>
    </row>
    <row r="24" spans="1:15" ht="20.25" customHeight="1">
      <c r="A24" s="6" t="s">
        <v>73</v>
      </c>
      <c r="B24" s="12">
        <v>4</v>
      </c>
      <c r="C24" s="12"/>
      <c r="D24" s="16">
        <v>216396424</v>
      </c>
      <c r="F24" s="16">
        <v>214442948</v>
      </c>
      <c r="H24" s="16">
        <v>221794597</v>
      </c>
      <c r="J24" s="16">
        <v>228248702</v>
      </c>
      <c r="N24" s="37"/>
      <c r="O24" s="37"/>
    </row>
    <row r="25" spans="1:15" ht="20.25" customHeight="1">
      <c r="A25" s="28" t="s">
        <v>74</v>
      </c>
      <c r="B25" s="12"/>
      <c r="C25" s="12"/>
      <c r="D25" s="101">
        <f>+D23-D24</f>
        <v>923266518</v>
      </c>
      <c r="E25" s="28"/>
      <c r="F25" s="101">
        <f>+F23-F24</f>
        <v>903302761</v>
      </c>
      <c r="G25" s="28"/>
      <c r="H25" s="101">
        <f>+H23-H24</f>
        <v>793588823</v>
      </c>
      <c r="I25" s="28"/>
      <c r="J25" s="101">
        <f>+J23-J24</f>
        <v>820350810</v>
      </c>
      <c r="N25" s="37"/>
      <c r="O25" s="37"/>
    </row>
    <row r="26" spans="1:15" ht="20.25" customHeight="1">
      <c r="A26" s="6" t="s">
        <v>149</v>
      </c>
      <c r="B26" s="12">
        <v>18</v>
      </c>
      <c r="C26" s="12"/>
      <c r="D26" s="16">
        <v>-170777517</v>
      </c>
      <c r="F26" s="16">
        <v>-160819545</v>
      </c>
      <c r="H26" s="16">
        <v>-96549662</v>
      </c>
      <c r="J26" s="16">
        <v>-85987459</v>
      </c>
      <c r="N26" s="37"/>
      <c r="O26" s="37"/>
    </row>
    <row r="27" spans="1:15" ht="20.25" customHeight="1" thickBot="1">
      <c r="A27" s="28" t="s">
        <v>75</v>
      </c>
      <c r="B27" s="12"/>
      <c r="C27" s="12"/>
      <c r="D27" s="102">
        <f>+D25+D26</f>
        <v>752489001</v>
      </c>
      <c r="E27" s="28"/>
      <c r="F27" s="102">
        <f>+F25+F26</f>
        <v>742483216</v>
      </c>
      <c r="G27" s="28"/>
      <c r="H27" s="102">
        <f>+H25+H26</f>
        <v>697039161</v>
      </c>
      <c r="I27" s="28"/>
      <c r="J27" s="102">
        <f>+J25+J26</f>
        <v>734363351</v>
      </c>
      <c r="N27" s="37"/>
      <c r="O27" s="37"/>
    </row>
    <row r="28" spans="1:15" ht="20.25" customHeight="1" thickTop="1">
      <c r="A28" s="5"/>
      <c r="B28" s="12"/>
      <c r="C28" s="12"/>
      <c r="D28" s="65"/>
      <c r="E28" s="28"/>
      <c r="F28" s="65"/>
      <c r="G28" s="28"/>
      <c r="H28" s="65"/>
      <c r="I28" s="28"/>
      <c r="J28" s="65"/>
      <c r="N28" s="37"/>
      <c r="O28" s="37"/>
    </row>
    <row r="29" spans="1:15" ht="20.25" customHeight="1">
      <c r="A29" s="5"/>
      <c r="B29" s="12"/>
      <c r="C29" s="12"/>
      <c r="D29" s="65"/>
      <c r="E29" s="28"/>
      <c r="F29" s="65"/>
      <c r="G29" s="28"/>
      <c r="H29" s="65"/>
      <c r="I29" s="28"/>
      <c r="J29" s="65"/>
      <c r="N29" s="37"/>
      <c r="O29" s="37"/>
    </row>
    <row r="30" spans="1:15" ht="20.25" customHeight="1">
      <c r="A30" s="5"/>
      <c r="B30" s="12"/>
      <c r="C30" s="12"/>
      <c r="D30" s="65"/>
      <c r="E30" s="28"/>
      <c r="F30" s="65"/>
      <c r="G30" s="28"/>
      <c r="H30" s="65"/>
      <c r="I30" s="28"/>
      <c r="J30" s="65"/>
    </row>
    <row r="31" spans="1:15" ht="20.25" customHeight="1">
      <c r="A31" s="5"/>
      <c r="B31" s="12"/>
      <c r="C31" s="12"/>
      <c r="D31" s="65"/>
      <c r="E31" s="28"/>
      <c r="F31" s="65"/>
      <c r="G31" s="28"/>
      <c r="H31" s="65"/>
      <c r="I31" s="28"/>
      <c r="J31" s="65"/>
    </row>
    <row r="32" spans="1:15" ht="20.25" customHeight="1">
      <c r="A32" s="5"/>
      <c r="B32" s="12"/>
      <c r="C32" s="12"/>
      <c r="D32" s="65"/>
      <c r="E32" s="28"/>
      <c r="F32" s="65"/>
      <c r="G32" s="28"/>
      <c r="H32" s="65"/>
      <c r="I32" s="28"/>
      <c r="J32" s="65"/>
    </row>
    <row r="33" spans="1:19" ht="20.25" customHeight="1">
      <c r="A33" s="5"/>
      <c r="B33" s="12"/>
      <c r="C33" s="12"/>
      <c r="D33" s="65"/>
      <c r="E33" s="28"/>
      <c r="F33" s="65"/>
      <c r="G33" s="28"/>
      <c r="H33" s="65"/>
      <c r="I33" s="28"/>
      <c r="J33" s="65"/>
    </row>
    <row r="34" spans="1:19" ht="20.25" customHeight="1">
      <c r="A34" s="5"/>
      <c r="B34" s="12"/>
      <c r="C34" s="12"/>
      <c r="D34" s="65"/>
      <c r="E34" s="28"/>
      <c r="F34" s="65"/>
      <c r="G34" s="28"/>
      <c r="H34" s="65"/>
      <c r="I34" s="28"/>
      <c r="J34" s="65"/>
    </row>
    <row r="35" spans="1:19" ht="20.25" customHeight="1">
      <c r="A35" s="5"/>
      <c r="B35" s="12"/>
      <c r="C35" s="12"/>
      <c r="D35" s="65"/>
      <c r="E35" s="28"/>
      <c r="F35" s="65"/>
      <c r="G35" s="28"/>
      <c r="H35" s="65"/>
      <c r="I35" s="28"/>
      <c r="J35" s="65"/>
    </row>
    <row r="36" spans="1:19" ht="20.25" customHeight="1">
      <c r="B36" s="12"/>
      <c r="C36" s="12"/>
      <c r="D36" s="65"/>
      <c r="E36" s="28"/>
      <c r="F36" s="65"/>
      <c r="G36" s="28"/>
      <c r="H36" s="65"/>
      <c r="I36" s="28"/>
      <c r="J36" s="65"/>
    </row>
    <row r="37" spans="1:19" ht="20.25" customHeight="1">
      <c r="B37" s="12"/>
      <c r="C37" s="12"/>
      <c r="D37" s="65"/>
      <c r="E37" s="28"/>
      <c r="F37" s="65"/>
      <c r="G37" s="28"/>
      <c r="H37" s="65"/>
      <c r="I37" s="28"/>
      <c r="J37" s="65"/>
    </row>
    <row r="38" spans="1:19" ht="20.25" customHeight="1">
      <c r="A38" s="5"/>
      <c r="B38" s="12"/>
      <c r="C38" s="12"/>
      <c r="D38" s="65"/>
      <c r="E38" s="28"/>
      <c r="F38" s="65"/>
      <c r="G38" s="28"/>
      <c r="H38" s="65"/>
      <c r="I38" s="28"/>
      <c r="J38" s="65"/>
    </row>
    <row r="39" spans="1:19" ht="20.25" customHeight="1">
      <c r="A39" s="29" t="s">
        <v>26</v>
      </c>
      <c r="F39" s="163" t="s">
        <v>27</v>
      </c>
      <c r="G39" s="163"/>
      <c r="H39" s="163"/>
      <c r="I39" s="163"/>
      <c r="J39" s="163"/>
    </row>
    <row r="40" spans="1:19" ht="20.25" customHeight="1">
      <c r="A40" s="29" t="s">
        <v>242</v>
      </c>
      <c r="F40" s="163" t="s">
        <v>28</v>
      </c>
      <c r="G40" s="163"/>
      <c r="H40" s="163"/>
      <c r="I40" s="163"/>
      <c r="J40" s="163"/>
    </row>
    <row r="41" spans="1:19" ht="20.25" customHeight="1">
      <c r="A41" s="5"/>
      <c r="B41" s="12"/>
      <c r="C41" s="12"/>
      <c r="D41" s="67"/>
      <c r="E41" s="18"/>
      <c r="F41" s="67"/>
      <c r="G41" s="68"/>
      <c r="H41" s="68"/>
      <c r="I41" s="68"/>
      <c r="J41" s="68"/>
    </row>
    <row r="42" spans="1:19" ht="20" customHeight="1">
      <c r="A42" s="18" t="s">
        <v>194</v>
      </c>
      <c r="B42" s="12"/>
      <c r="C42" s="12"/>
      <c r="D42" s="67"/>
      <c r="E42" s="18"/>
      <c r="F42" s="67"/>
      <c r="G42" s="18"/>
      <c r="H42" s="18"/>
      <c r="I42" s="18"/>
      <c r="J42" s="18"/>
    </row>
    <row r="43" spans="1:19" s="74" customFormat="1" ht="20" customHeight="1">
      <c r="A43" s="69" t="s">
        <v>203</v>
      </c>
      <c r="B43" s="70"/>
      <c r="C43" s="70"/>
      <c r="D43" s="71"/>
      <c r="E43" s="72"/>
      <c r="F43" s="71"/>
      <c r="G43" s="73"/>
      <c r="H43" s="73"/>
      <c r="I43" s="73"/>
      <c r="J43" s="73"/>
      <c r="M43" s="75"/>
      <c r="N43" s="75"/>
      <c r="P43" s="75"/>
      <c r="R43" s="76"/>
      <c r="S43" s="75"/>
    </row>
    <row r="44" spans="1:19" s="74" customFormat="1" ht="20" customHeight="1">
      <c r="A44" s="69" t="s">
        <v>195</v>
      </c>
      <c r="B44" s="70"/>
      <c r="C44" s="70"/>
      <c r="D44" s="71"/>
      <c r="E44" s="72"/>
      <c r="F44" s="71"/>
      <c r="G44" s="73"/>
      <c r="H44" s="73"/>
      <c r="I44" s="73"/>
      <c r="J44" s="73"/>
      <c r="M44" s="75"/>
      <c r="N44" s="75"/>
      <c r="P44" s="75"/>
      <c r="R44" s="76"/>
      <c r="S44" s="75"/>
    </row>
    <row r="45" spans="1:19" s="74" customFormat="1" ht="20" customHeight="1">
      <c r="A45" s="77" t="s">
        <v>204</v>
      </c>
      <c r="B45" s="70">
        <v>14</v>
      </c>
      <c r="C45" s="70"/>
      <c r="D45" s="160">
        <v>0</v>
      </c>
      <c r="E45" s="79"/>
      <c r="F45" s="80">
        <v>-47171411</v>
      </c>
      <c r="G45" s="81"/>
      <c r="H45" s="160">
        <v>0</v>
      </c>
      <c r="I45" s="81"/>
      <c r="J45" s="80">
        <v>-23267499</v>
      </c>
      <c r="L45" s="82"/>
      <c r="M45" s="75"/>
      <c r="N45" s="75"/>
      <c r="P45" s="75"/>
      <c r="R45" s="76"/>
      <c r="S45" s="75"/>
    </row>
    <row r="46" spans="1:19" s="74" customFormat="1" ht="20" customHeight="1">
      <c r="A46" s="83" t="s">
        <v>196</v>
      </c>
      <c r="B46" s="70"/>
      <c r="C46" s="70"/>
      <c r="D46" s="79"/>
      <c r="E46" s="79"/>
      <c r="F46" s="79"/>
      <c r="G46" s="81"/>
      <c r="H46" s="79"/>
      <c r="I46" s="81"/>
      <c r="J46" s="78"/>
      <c r="M46" s="75"/>
      <c r="N46" s="37"/>
      <c r="O46" s="37"/>
      <c r="P46" s="75"/>
      <c r="R46" s="76"/>
      <c r="S46" s="75"/>
    </row>
    <row r="47" spans="1:19" s="74" customFormat="1" ht="20" customHeight="1">
      <c r="A47" s="83" t="s">
        <v>197</v>
      </c>
      <c r="B47" s="70">
        <v>18</v>
      </c>
      <c r="C47" s="70"/>
      <c r="D47" s="159">
        <v>0</v>
      </c>
      <c r="E47" s="79"/>
      <c r="F47" s="84">
        <v>9434283</v>
      </c>
      <c r="G47" s="81"/>
      <c r="H47" s="159">
        <v>0</v>
      </c>
      <c r="I47" s="81"/>
      <c r="J47" s="84">
        <v>4653500</v>
      </c>
      <c r="M47" s="75"/>
      <c r="N47" s="37"/>
      <c r="O47" s="37"/>
      <c r="P47" s="75"/>
      <c r="R47" s="76"/>
      <c r="S47" s="75"/>
    </row>
    <row r="48" spans="1:19" s="74" customFormat="1" ht="20" customHeight="1">
      <c r="A48" s="85" t="s">
        <v>208</v>
      </c>
      <c r="B48" s="70"/>
      <c r="C48" s="70"/>
      <c r="N48" s="37"/>
      <c r="O48" s="37"/>
      <c r="S48" s="75"/>
    </row>
    <row r="49" spans="1:20" s="74" customFormat="1" ht="20" customHeight="1">
      <c r="A49" s="86" t="s">
        <v>209</v>
      </c>
      <c r="B49" s="70"/>
      <c r="C49" s="70"/>
      <c r="D49" s="158">
        <f>SUM(D45:D47)</f>
        <v>0</v>
      </c>
      <c r="E49" s="103"/>
      <c r="F49" s="104">
        <f>SUM(F45:F47)</f>
        <v>-37737128</v>
      </c>
      <c r="G49" s="105"/>
      <c r="H49" s="52">
        <f>SUM(H45:H47)</f>
        <v>0</v>
      </c>
      <c r="I49" s="105"/>
      <c r="J49" s="104">
        <f>SUM(J45:J47)</f>
        <v>-18613999</v>
      </c>
      <c r="N49" s="37"/>
      <c r="O49" s="37"/>
      <c r="S49" s="75"/>
    </row>
    <row r="50" spans="1:20" s="74" customFormat="1" ht="20" customHeight="1">
      <c r="A50" s="87"/>
      <c r="B50" s="70"/>
      <c r="C50" s="70"/>
      <c r="D50" s="33"/>
      <c r="E50" s="71"/>
      <c r="F50" s="88"/>
      <c r="G50" s="73"/>
      <c r="H50" s="33"/>
      <c r="I50" s="73"/>
      <c r="J50" s="88"/>
      <c r="N50" s="37"/>
      <c r="O50" s="37"/>
      <c r="S50" s="75"/>
    </row>
    <row r="51" spans="1:20" s="74" customFormat="1" ht="20" customHeight="1">
      <c r="A51" s="87" t="s">
        <v>226</v>
      </c>
      <c r="B51" s="70"/>
      <c r="C51" s="70"/>
      <c r="D51" s="52">
        <f>D49</f>
        <v>0</v>
      </c>
      <c r="E51" s="103"/>
      <c r="F51" s="104">
        <f>F49</f>
        <v>-37737128</v>
      </c>
      <c r="G51" s="105"/>
      <c r="H51" s="52">
        <f>H49</f>
        <v>0</v>
      </c>
      <c r="I51" s="105"/>
      <c r="J51" s="104">
        <f>J49</f>
        <v>-18613999</v>
      </c>
      <c r="L51" s="82"/>
      <c r="M51" s="75"/>
      <c r="N51" s="37"/>
      <c r="O51" s="37"/>
      <c r="P51" s="75"/>
      <c r="R51" s="76"/>
      <c r="S51" s="75"/>
      <c r="T51" s="82"/>
    </row>
    <row r="52" spans="1:20" s="74" customFormat="1" ht="20" customHeight="1" thickBot="1">
      <c r="A52" s="87" t="s">
        <v>109</v>
      </c>
      <c r="B52" s="70"/>
      <c r="C52" s="70"/>
      <c r="D52" s="54">
        <f>D27+D51</f>
        <v>752489001</v>
      </c>
      <c r="E52" s="103"/>
      <c r="F52" s="106">
        <f>F27+F51</f>
        <v>704746088</v>
      </c>
      <c r="G52" s="105"/>
      <c r="H52" s="54">
        <f>H27+H51</f>
        <v>697039161</v>
      </c>
      <c r="I52" s="105"/>
      <c r="J52" s="106">
        <f>J27+J51</f>
        <v>715749352</v>
      </c>
      <c r="L52" s="82"/>
      <c r="M52" s="75"/>
      <c r="N52" s="37"/>
      <c r="O52" s="37"/>
      <c r="P52" s="75"/>
      <c r="R52" s="76"/>
      <c r="S52" s="75"/>
      <c r="T52" s="82"/>
    </row>
    <row r="53" spans="1:20" ht="20" customHeight="1" thickTop="1">
      <c r="A53" s="89"/>
      <c r="B53" s="12"/>
      <c r="C53" s="12"/>
      <c r="D53" s="67"/>
      <c r="E53" s="18"/>
      <c r="F53" s="67"/>
      <c r="G53" s="18"/>
      <c r="H53" s="18"/>
      <c r="I53" s="18"/>
      <c r="J53" s="18"/>
      <c r="N53" s="37"/>
      <c r="O53" s="37"/>
    </row>
    <row r="54" spans="1:20" ht="20" customHeight="1">
      <c r="A54" s="89" t="s">
        <v>171</v>
      </c>
      <c r="B54" s="12"/>
      <c r="C54" s="12"/>
      <c r="D54" s="67"/>
      <c r="E54" s="18"/>
      <c r="F54" s="67"/>
      <c r="G54" s="18"/>
      <c r="H54" s="18"/>
      <c r="I54" s="18"/>
      <c r="J54" s="18"/>
      <c r="N54" s="37"/>
      <c r="O54" s="37"/>
    </row>
    <row r="55" spans="1:20" ht="20" customHeight="1">
      <c r="A55" s="90" t="s">
        <v>76</v>
      </c>
      <c r="B55" s="12"/>
      <c r="C55" s="12"/>
      <c r="D55" s="42">
        <v>753227653</v>
      </c>
      <c r="E55" s="17"/>
      <c r="F55" s="42">
        <v>745346392</v>
      </c>
      <c r="G55" s="17"/>
      <c r="H55" s="42">
        <v>697039161</v>
      </c>
      <c r="I55" s="17"/>
      <c r="J55" s="42">
        <v>734363351</v>
      </c>
      <c r="N55" s="37"/>
      <c r="O55" s="37"/>
    </row>
    <row r="56" spans="1:20" ht="20" customHeight="1">
      <c r="A56" s="91" t="s">
        <v>54</v>
      </c>
      <c r="B56" s="12"/>
      <c r="C56" s="12"/>
      <c r="D56" s="45">
        <v>-738652</v>
      </c>
      <c r="E56" s="17"/>
      <c r="F56" s="45">
        <v>-2863176</v>
      </c>
      <c r="G56" s="17"/>
      <c r="H56" s="92">
        <v>0</v>
      </c>
      <c r="J56" s="92">
        <v>0</v>
      </c>
      <c r="N56" s="37"/>
      <c r="O56" s="37"/>
    </row>
    <row r="57" spans="1:20" ht="20" customHeight="1" thickBot="1">
      <c r="A57" s="89"/>
      <c r="B57" s="12"/>
      <c r="C57" s="12"/>
      <c r="D57" s="102">
        <f>SUM(D55:D56)</f>
        <v>752489001</v>
      </c>
      <c r="E57" s="18"/>
      <c r="F57" s="107">
        <f>SUM(F55:F56)</f>
        <v>742483216</v>
      </c>
      <c r="G57" s="18"/>
      <c r="H57" s="102">
        <f>SUM(H55:H56)</f>
        <v>697039161</v>
      </c>
      <c r="I57" s="18"/>
      <c r="J57" s="107">
        <f>SUM(J55:J56)</f>
        <v>734363351</v>
      </c>
      <c r="N57" s="37"/>
      <c r="O57" s="37"/>
    </row>
    <row r="58" spans="1:20" ht="20" customHeight="1" thickTop="1">
      <c r="A58" s="93"/>
      <c r="B58" s="12"/>
      <c r="C58" s="12"/>
      <c r="D58" s="67"/>
      <c r="E58" s="18"/>
      <c r="F58" s="67"/>
      <c r="G58" s="18"/>
      <c r="H58" s="94"/>
      <c r="I58" s="18"/>
      <c r="J58" s="94"/>
      <c r="N58" s="37"/>
      <c r="O58" s="37"/>
    </row>
    <row r="59" spans="1:20" ht="20" customHeight="1">
      <c r="A59" s="95" t="s">
        <v>77</v>
      </c>
      <c r="B59" s="12"/>
      <c r="C59" s="12"/>
      <c r="D59" s="67"/>
      <c r="E59" s="18"/>
      <c r="F59" s="67"/>
      <c r="G59" s="18"/>
      <c r="H59" s="18"/>
      <c r="I59" s="18"/>
      <c r="J59" s="18"/>
      <c r="N59" s="37"/>
      <c r="O59" s="37"/>
    </row>
    <row r="60" spans="1:20" ht="20" customHeight="1">
      <c r="A60" s="90" t="s">
        <v>76</v>
      </c>
      <c r="B60" s="12"/>
      <c r="C60" s="12"/>
      <c r="D60" s="96">
        <v>753227653</v>
      </c>
      <c r="E60" s="17"/>
      <c r="F60" s="96">
        <v>707609312</v>
      </c>
      <c r="G60" s="97"/>
      <c r="H60" s="97">
        <v>697039161</v>
      </c>
      <c r="I60" s="97"/>
      <c r="J60" s="97">
        <v>715749352</v>
      </c>
      <c r="N60" s="37"/>
      <c r="O60" s="37"/>
    </row>
    <row r="61" spans="1:20" ht="20" customHeight="1">
      <c r="A61" s="91" t="s">
        <v>54</v>
      </c>
      <c r="B61" s="12"/>
      <c r="C61" s="12"/>
      <c r="D61" s="98">
        <v>-738652</v>
      </c>
      <c r="E61" s="17"/>
      <c r="F61" s="98">
        <v>-2863224</v>
      </c>
      <c r="G61" s="97"/>
      <c r="H61" s="45">
        <v>0</v>
      </c>
      <c r="I61" s="16"/>
      <c r="J61" s="45">
        <v>0</v>
      </c>
      <c r="N61" s="37"/>
      <c r="O61" s="37"/>
    </row>
    <row r="62" spans="1:20" ht="20" customHeight="1" thickBot="1">
      <c r="A62" s="89"/>
      <c r="B62" s="12"/>
      <c r="C62" s="12"/>
      <c r="D62" s="102">
        <f>SUM(D60:D61)</f>
        <v>752489001</v>
      </c>
      <c r="E62" s="18"/>
      <c r="F62" s="107">
        <f>SUM(F60:F61)</f>
        <v>704746088</v>
      </c>
      <c r="G62" s="99"/>
      <c r="H62" s="102">
        <f>SUM(H60:H61)</f>
        <v>697039161</v>
      </c>
      <c r="I62" s="99"/>
      <c r="J62" s="107">
        <f>SUM(J60:J61)</f>
        <v>715749352</v>
      </c>
      <c r="N62" s="37"/>
      <c r="O62" s="37"/>
    </row>
    <row r="63" spans="1:20" ht="20" customHeight="1" thickTop="1">
      <c r="A63" s="93"/>
      <c r="B63" s="12"/>
      <c r="C63" s="12"/>
      <c r="D63" s="67"/>
      <c r="E63" s="18"/>
      <c r="F63" s="67"/>
      <c r="G63" s="18"/>
      <c r="H63" s="18"/>
      <c r="I63" s="18"/>
      <c r="J63" s="18"/>
      <c r="N63" s="37"/>
      <c r="O63" s="37"/>
    </row>
    <row r="64" spans="1:20" ht="20" customHeight="1" thickBot="1">
      <c r="A64" s="95" t="s">
        <v>78</v>
      </c>
      <c r="B64" s="12">
        <v>19</v>
      </c>
      <c r="C64" s="100"/>
      <c r="D64" s="108">
        <f>D55/505000000</f>
        <v>1.4915399069306932</v>
      </c>
      <c r="E64" s="28"/>
      <c r="F64" s="108">
        <f>F55/505000000</f>
        <v>1.4759334495049505</v>
      </c>
      <c r="G64" s="28"/>
      <c r="H64" s="108">
        <f>H55/505000000</f>
        <v>1.3802755663366337</v>
      </c>
      <c r="I64" s="28"/>
      <c r="J64" s="108">
        <f>J55/505000000</f>
        <v>1.4541848534653465</v>
      </c>
      <c r="N64" s="37"/>
      <c r="O64" s="37"/>
    </row>
    <row r="65" spans="1:15" ht="20.25" customHeight="1" thickTop="1">
      <c r="A65" s="5"/>
      <c r="B65" s="12"/>
      <c r="C65" s="12"/>
      <c r="D65" s="65"/>
      <c r="E65" s="28"/>
      <c r="F65" s="65"/>
      <c r="G65" s="28"/>
      <c r="H65" s="65"/>
      <c r="I65" s="28"/>
      <c r="J65" s="65"/>
      <c r="N65" s="37"/>
      <c r="O65" s="37"/>
    </row>
    <row r="66" spans="1:15" ht="20.25" customHeight="1">
      <c r="A66" s="5"/>
      <c r="B66" s="12"/>
      <c r="C66" s="12"/>
      <c r="D66" s="65"/>
      <c r="E66" s="28"/>
      <c r="F66" s="65"/>
      <c r="G66" s="28"/>
      <c r="H66" s="65"/>
      <c r="I66" s="28"/>
      <c r="J66" s="65"/>
      <c r="N66" s="37"/>
      <c r="O66" s="37"/>
    </row>
    <row r="67" spans="1:15" ht="20.25" customHeight="1">
      <c r="A67" s="5"/>
      <c r="B67" s="12"/>
      <c r="C67" s="12"/>
      <c r="D67" s="65"/>
      <c r="E67" s="28"/>
      <c r="F67" s="65"/>
      <c r="G67" s="28"/>
      <c r="H67" s="65"/>
      <c r="I67" s="28"/>
      <c r="J67" s="65"/>
      <c r="N67" s="37"/>
      <c r="O67" s="37"/>
    </row>
    <row r="68" spans="1:15" ht="20.25" customHeight="1">
      <c r="A68" s="5"/>
      <c r="B68" s="12"/>
      <c r="C68" s="12"/>
      <c r="D68" s="65"/>
      <c r="E68" s="28"/>
      <c r="F68" s="65"/>
      <c r="G68" s="28"/>
      <c r="H68" s="65"/>
      <c r="I68" s="28"/>
      <c r="J68" s="65"/>
      <c r="N68" s="37"/>
      <c r="O68" s="37"/>
    </row>
    <row r="69" spans="1:15" ht="20.25" customHeight="1">
      <c r="A69" s="5"/>
      <c r="B69" s="12"/>
      <c r="C69" s="12"/>
      <c r="D69" s="65"/>
      <c r="E69" s="28"/>
      <c r="F69" s="65"/>
      <c r="G69" s="28"/>
      <c r="H69" s="65"/>
      <c r="I69" s="28"/>
      <c r="J69" s="65"/>
      <c r="N69" s="37"/>
      <c r="O69" s="37"/>
    </row>
    <row r="70" spans="1:15" ht="20.25" customHeight="1">
      <c r="A70" s="5"/>
      <c r="B70" s="12"/>
      <c r="C70" s="12"/>
      <c r="D70" s="65"/>
      <c r="E70" s="28"/>
      <c r="F70" s="65"/>
      <c r="G70" s="28"/>
      <c r="H70" s="65"/>
      <c r="I70" s="28"/>
      <c r="J70" s="65"/>
    </row>
    <row r="71" spans="1:15" ht="20.25" customHeight="1">
      <c r="A71" s="5"/>
      <c r="B71" s="12"/>
      <c r="C71" s="12"/>
      <c r="D71" s="65"/>
      <c r="E71" s="28"/>
      <c r="F71" s="65"/>
      <c r="G71" s="28"/>
      <c r="H71" s="65"/>
      <c r="I71" s="28"/>
      <c r="J71" s="65"/>
    </row>
    <row r="72" spans="1:15" ht="20.25" customHeight="1">
      <c r="A72" s="5"/>
      <c r="B72" s="12"/>
      <c r="C72" s="12"/>
      <c r="D72" s="65"/>
      <c r="E72" s="28"/>
      <c r="F72" s="65"/>
      <c r="G72" s="28"/>
      <c r="H72" s="65"/>
      <c r="I72" s="28"/>
      <c r="J72" s="65"/>
    </row>
    <row r="73" spans="1:15" ht="20.25" customHeight="1">
      <c r="A73" s="5"/>
      <c r="B73" s="12"/>
      <c r="C73" s="12"/>
      <c r="D73" s="65"/>
      <c r="E73" s="28"/>
      <c r="F73" s="65"/>
      <c r="G73" s="28"/>
      <c r="H73" s="65"/>
      <c r="I73" s="28"/>
      <c r="J73" s="65"/>
    </row>
    <row r="74" spans="1:15" ht="20.25" customHeight="1">
      <c r="A74" s="5"/>
      <c r="B74" s="12"/>
      <c r="C74" s="12"/>
      <c r="D74" s="65"/>
      <c r="E74" s="28"/>
      <c r="F74" s="65"/>
      <c r="G74" s="28"/>
      <c r="H74" s="65"/>
      <c r="I74" s="28"/>
      <c r="J74" s="65"/>
    </row>
    <row r="75" spans="1:15" ht="20.25" customHeight="1">
      <c r="A75" s="5"/>
      <c r="B75" s="12"/>
      <c r="C75" s="12"/>
      <c r="D75" s="65"/>
      <c r="E75" s="28"/>
      <c r="F75" s="65"/>
      <c r="G75" s="28"/>
      <c r="H75" s="65"/>
      <c r="I75" s="28"/>
      <c r="J75" s="65"/>
    </row>
    <row r="76" spans="1:15" ht="20.25" customHeight="1">
      <c r="A76" s="5"/>
      <c r="B76" s="12"/>
      <c r="C76" s="12"/>
      <c r="D76" s="65"/>
      <c r="E76" s="28"/>
      <c r="F76" s="65"/>
      <c r="G76" s="28"/>
      <c r="H76" s="65"/>
      <c r="I76" s="28"/>
      <c r="J76" s="65"/>
    </row>
    <row r="77" spans="1:15" ht="20.25" customHeight="1">
      <c r="A77" s="29" t="s">
        <v>26</v>
      </c>
      <c r="F77" s="163" t="s">
        <v>27</v>
      </c>
      <c r="G77" s="163"/>
      <c r="H77" s="163"/>
      <c r="I77" s="163"/>
      <c r="J77" s="163"/>
    </row>
    <row r="78" spans="1:15" ht="20.25" customHeight="1">
      <c r="A78" s="29" t="s">
        <v>242</v>
      </c>
      <c r="F78" s="163" t="s">
        <v>28</v>
      </c>
      <c r="G78" s="163"/>
      <c r="H78" s="163"/>
      <c r="I78" s="163"/>
      <c r="J78" s="163"/>
    </row>
  </sheetData>
  <sheetProtection sheet="1" formatCells="0" formatColumns="0" formatRows="0" insertColumns="0" insertRows="0" insertHyperlinks="0" deleteColumns="0" deleteRows="0" sort="0" autoFilter="0" pivotTables="0"/>
  <mergeCells count="11">
    <mergeCell ref="F39:J39"/>
    <mergeCell ref="F40:J40"/>
    <mergeCell ref="F77:J77"/>
    <mergeCell ref="F78:J78"/>
    <mergeCell ref="D4:F4"/>
    <mergeCell ref="H4:J4"/>
    <mergeCell ref="D5:F5"/>
    <mergeCell ref="H5:J5"/>
    <mergeCell ref="D8:J8"/>
    <mergeCell ref="D6:F6"/>
    <mergeCell ref="H6:J6"/>
  </mergeCells>
  <phoneticPr fontId="5" type="noConversion"/>
  <pageMargins left="0.8" right="0.8" top="0.48" bottom="0.5" header="0.5" footer="0.5"/>
  <pageSetup paperSize="9" scale="76" firstPageNumber="7" fitToHeight="2" orientation="portrait" useFirstPageNumber="1" r:id="rId1"/>
  <headerFooter alignWithMargins="0">
    <oddFooter xml:space="preserve">&amp;L&amp;"Times New Roman,Regular"&amp;11  The accompanying notes form an integral part of the financial statements.
&amp;C&amp;"Times New Roman,Regular"&amp;11&amp;P&amp;R
</oddFooter>
  </headerFooter>
  <rowBreaks count="1" manualBreakCount="1">
    <brk id="41" max="16383" man="1"/>
  </rowBreaks>
  <customProperties>
    <customPr name="OrphanNamesChecked" r:id="rId2"/>
  </customPropertie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P34"/>
  <sheetViews>
    <sheetView view="pageBreakPreview" topLeftCell="A10" zoomScale="85" zoomScaleNormal="70" zoomScaleSheetLayoutView="85" workbookViewId="0">
      <selection activeCell="J24" sqref="J24"/>
    </sheetView>
  </sheetViews>
  <sheetFormatPr defaultColWidth="9.09765625" defaultRowHeight="14"/>
  <cols>
    <col min="1" max="1" width="82.19921875" style="7" customWidth="1"/>
    <col min="2" max="2" width="8" style="40" customWidth="1"/>
    <col min="3" max="3" width="0.8984375" style="6" customWidth="1"/>
    <col min="4" max="4" width="21.3984375" style="16" bestFit="1" customWidth="1"/>
    <col min="5" max="5" width="0.8984375" style="16" customWidth="1"/>
    <col min="6" max="6" width="20.09765625" style="42" bestFit="1" customWidth="1"/>
    <col min="7" max="7" width="1" style="42" customWidth="1"/>
    <col min="8" max="8" width="19.09765625" style="16" bestFit="1" customWidth="1"/>
    <col min="9" max="9" width="0.8984375" style="42" customWidth="1"/>
    <col min="10" max="10" width="21" style="16" bestFit="1" customWidth="1"/>
    <col min="11" max="11" width="0.8984375" style="42" customWidth="1"/>
    <col min="12" max="12" width="21" style="16" bestFit="1" customWidth="1"/>
    <col min="13" max="13" width="0.8984375" style="42" customWidth="1"/>
    <col min="14" max="14" width="16.19921875" style="16" customWidth="1"/>
    <col min="15" max="15" width="0.8984375" style="42" customWidth="1"/>
    <col min="16" max="16" width="21.3984375" style="16" bestFit="1" customWidth="1"/>
    <col min="17" max="17" width="34.3984375" style="6" customWidth="1"/>
    <col min="18" max="16384" width="9.09765625" style="6"/>
  </cols>
  <sheetData>
    <row r="1" spans="1:16" ht="20">
      <c r="A1" s="57" t="s">
        <v>0</v>
      </c>
      <c r="D1" s="64"/>
      <c r="E1" s="64"/>
    </row>
    <row r="2" spans="1:16" ht="20">
      <c r="A2" s="109" t="s">
        <v>79</v>
      </c>
    </row>
    <row r="3" spans="1:16" ht="18.649999999999999" customHeight="1">
      <c r="A3" s="110"/>
      <c r="D3" s="165" t="s">
        <v>80</v>
      </c>
      <c r="E3" s="165"/>
      <c r="F3" s="165"/>
      <c r="G3" s="165"/>
      <c r="H3" s="165"/>
      <c r="I3" s="165"/>
      <c r="J3" s="165"/>
      <c r="K3" s="165"/>
      <c r="L3" s="165"/>
      <c r="M3" s="165"/>
      <c r="N3" s="165"/>
      <c r="O3" s="165"/>
      <c r="P3" s="165"/>
    </row>
    <row r="4" spans="1:16" ht="18.649999999999999" customHeight="1">
      <c r="B4" s="7"/>
      <c r="C4" s="40"/>
      <c r="F4" s="111"/>
      <c r="G4" s="111"/>
      <c r="H4" s="169" t="s">
        <v>50</v>
      </c>
      <c r="I4" s="169"/>
      <c r="J4" s="169"/>
      <c r="L4" s="112"/>
      <c r="M4" s="113"/>
      <c r="N4" s="114"/>
      <c r="P4" s="114"/>
    </row>
    <row r="5" spans="1:16" ht="18.649999999999999" customHeight="1">
      <c r="B5" s="7"/>
      <c r="C5" s="40"/>
      <c r="F5" s="111" t="s">
        <v>81</v>
      </c>
      <c r="G5" s="111"/>
      <c r="H5" s="111"/>
      <c r="I5" s="111"/>
      <c r="J5" s="111"/>
      <c r="L5" s="8" t="s">
        <v>82</v>
      </c>
      <c r="M5" s="113"/>
      <c r="N5" s="43"/>
      <c r="P5" s="114"/>
    </row>
    <row r="6" spans="1:16" ht="18.649999999999999" customHeight="1">
      <c r="B6" s="8"/>
      <c r="C6" s="12"/>
      <c r="D6" s="8" t="s">
        <v>83</v>
      </c>
      <c r="E6" s="8"/>
      <c r="F6" s="111" t="s">
        <v>84</v>
      </c>
      <c r="G6" s="111"/>
      <c r="H6" s="43"/>
      <c r="K6" s="111"/>
      <c r="L6" s="8" t="s">
        <v>85</v>
      </c>
      <c r="M6" s="111"/>
      <c r="O6" s="111"/>
    </row>
    <row r="7" spans="1:16" ht="18.649999999999999" customHeight="1">
      <c r="B7" s="8"/>
      <c r="C7" s="12"/>
      <c r="D7" s="8" t="s">
        <v>86</v>
      </c>
      <c r="E7" s="8"/>
      <c r="F7" s="111" t="s">
        <v>87</v>
      </c>
      <c r="G7" s="111"/>
      <c r="H7" s="43"/>
      <c r="I7" s="111"/>
      <c r="J7" s="43"/>
      <c r="K7" s="111"/>
      <c r="L7" s="8" t="s">
        <v>88</v>
      </c>
      <c r="M7" s="111"/>
      <c r="N7" s="8" t="s">
        <v>89</v>
      </c>
      <c r="O7" s="111"/>
      <c r="P7" s="43" t="s">
        <v>90</v>
      </c>
    </row>
    <row r="8" spans="1:16" ht="18.649999999999999" customHeight="1">
      <c r="B8" s="115" t="s">
        <v>7</v>
      </c>
      <c r="C8" s="12"/>
      <c r="D8" s="8" t="s">
        <v>91</v>
      </c>
      <c r="E8" s="8"/>
      <c r="F8" s="111" t="s">
        <v>92</v>
      </c>
      <c r="G8" s="111"/>
      <c r="H8" s="8" t="s">
        <v>93</v>
      </c>
      <c r="I8" s="111"/>
      <c r="J8" s="8" t="s">
        <v>94</v>
      </c>
      <c r="K8" s="111"/>
      <c r="L8" s="8" t="s">
        <v>96</v>
      </c>
      <c r="M8" s="111"/>
      <c r="N8" s="8" t="s">
        <v>97</v>
      </c>
      <c r="O8" s="111"/>
      <c r="P8" s="43" t="s">
        <v>98</v>
      </c>
    </row>
    <row r="9" spans="1:16" ht="18.649999999999999" customHeight="1">
      <c r="A9" s="6"/>
      <c r="B9" s="12"/>
      <c r="D9" s="170" t="s">
        <v>8</v>
      </c>
      <c r="E9" s="170"/>
      <c r="F9" s="170"/>
      <c r="G9" s="170"/>
      <c r="H9" s="170"/>
      <c r="I9" s="170"/>
      <c r="J9" s="170"/>
      <c r="K9" s="170"/>
      <c r="L9" s="170"/>
      <c r="M9" s="170"/>
      <c r="N9" s="170"/>
      <c r="O9" s="170"/>
      <c r="P9" s="170"/>
    </row>
    <row r="10" spans="1:16" ht="18.649999999999999" customHeight="1">
      <c r="A10" s="5" t="s">
        <v>191</v>
      </c>
      <c r="B10" s="12"/>
      <c r="D10" s="116"/>
      <c r="E10" s="116"/>
      <c r="F10" s="116"/>
      <c r="G10" s="116"/>
      <c r="H10" s="116"/>
      <c r="I10" s="116"/>
      <c r="J10" s="116"/>
      <c r="K10" s="116"/>
      <c r="L10" s="116"/>
      <c r="M10" s="116"/>
      <c r="N10" s="116"/>
      <c r="O10" s="116"/>
      <c r="P10" s="116"/>
    </row>
    <row r="11" spans="1:16" ht="18.649999999999999" customHeight="1">
      <c r="A11" s="5" t="s">
        <v>192</v>
      </c>
      <c r="B11" s="12"/>
      <c r="D11" s="114">
        <v>2525000000</v>
      </c>
      <c r="E11" s="114"/>
      <c r="F11" s="114">
        <v>1741109855</v>
      </c>
      <c r="G11" s="114"/>
      <c r="H11" s="114">
        <v>252500000</v>
      </c>
      <c r="I11" s="114"/>
      <c r="J11" s="114">
        <v>1446091175</v>
      </c>
      <c r="K11" s="114"/>
      <c r="L11" s="123">
        <f>SUM(D11:J11)</f>
        <v>5964701030</v>
      </c>
      <c r="M11" s="114"/>
      <c r="N11" s="114">
        <v>13826524</v>
      </c>
      <c r="O11" s="114"/>
      <c r="P11" s="123">
        <f>SUM(L11:N11)</f>
        <v>5978527554</v>
      </c>
    </row>
    <row r="12" spans="1:16" s="28" customFormat="1" ht="18.649999999999999" customHeight="1">
      <c r="A12" s="5"/>
      <c r="B12" s="12"/>
      <c r="C12" s="9"/>
      <c r="D12" s="117"/>
      <c r="E12" s="117"/>
      <c r="F12" s="117"/>
      <c r="G12" s="117"/>
      <c r="H12" s="117"/>
      <c r="I12" s="117"/>
      <c r="J12" s="117"/>
      <c r="K12" s="117"/>
      <c r="L12" s="117"/>
      <c r="M12" s="117"/>
      <c r="N12" s="117"/>
      <c r="O12" s="117"/>
      <c r="P12" s="117"/>
    </row>
    <row r="13" spans="1:16" ht="18.649999999999999" customHeight="1">
      <c r="A13" s="28" t="s">
        <v>108</v>
      </c>
      <c r="B13" s="100"/>
      <c r="C13" s="9"/>
      <c r="D13" s="64"/>
      <c r="E13" s="64"/>
      <c r="F13" s="64"/>
      <c r="G13" s="118"/>
      <c r="H13" s="64"/>
      <c r="I13" s="118"/>
      <c r="J13" s="64"/>
      <c r="K13" s="118"/>
      <c r="L13" s="64"/>
      <c r="M13" s="118"/>
      <c r="N13" s="64"/>
      <c r="O13" s="118"/>
      <c r="P13" s="64"/>
    </row>
    <row r="14" spans="1:16" ht="18.649999999999999" customHeight="1">
      <c r="A14" s="119" t="s">
        <v>167</v>
      </c>
      <c r="B14" s="100"/>
      <c r="C14" s="9"/>
      <c r="D14" s="64"/>
      <c r="E14" s="64"/>
      <c r="F14" s="64"/>
      <c r="G14" s="118"/>
      <c r="H14" s="64"/>
      <c r="I14" s="118"/>
      <c r="J14" s="64"/>
      <c r="K14" s="118"/>
      <c r="L14" s="64"/>
      <c r="M14" s="118"/>
      <c r="N14" s="64"/>
      <c r="O14" s="118"/>
      <c r="P14" s="64"/>
    </row>
    <row r="15" spans="1:16" ht="18.649999999999999" customHeight="1">
      <c r="A15" s="36" t="s">
        <v>161</v>
      </c>
      <c r="B15" s="12">
        <v>20</v>
      </c>
      <c r="C15" s="8"/>
      <c r="D15" s="64">
        <v>0</v>
      </c>
      <c r="E15" s="64"/>
      <c r="F15" s="64">
        <v>0</v>
      </c>
      <c r="G15" s="117"/>
      <c r="H15" s="64">
        <v>0</v>
      </c>
      <c r="I15" s="117"/>
      <c r="J15" s="64">
        <v>-505000000</v>
      </c>
      <c r="K15" s="117"/>
      <c r="L15" s="124">
        <f>SUM(D15:J15)</f>
        <v>-505000000</v>
      </c>
      <c r="M15" s="117"/>
      <c r="N15" s="64">
        <v>0</v>
      </c>
      <c r="O15" s="117"/>
      <c r="P15" s="124">
        <f>SUM(L15:O15)</f>
        <v>-505000000</v>
      </c>
    </row>
    <row r="16" spans="1:16" s="28" customFormat="1" ht="18.649999999999999" customHeight="1">
      <c r="A16" s="119" t="s">
        <v>162</v>
      </c>
      <c r="B16" s="100"/>
      <c r="C16" s="9"/>
      <c r="D16" s="125">
        <f>D15</f>
        <v>0</v>
      </c>
      <c r="E16" s="154"/>
      <c r="F16" s="125">
        <f>F15</f>
        <v>0</v>
      </c>
      <c r="G16" s="128"/>
      <c r="H16" s="125">
        <f>H15</f>
        <v>0</v>
      </c>
      <c r="I16" s="128"/>
      <c r="J16" s="125">
        <f>J15</f>
        <v>-505000000</v>
      </c>
      <c r="K16" s="117"/>
      <c r="L16" s="125">
        <f>L15</f>
        <v>-505000000</v>
      </c>
      <c r="M16" s="117"/>
      <c r="N16" s="125">
        <f>N15</f>
        <v>0</v>
      </c>
      <c r="O16" s="117"/>
      <c r="P16" s="125">
        <f>P15</f>
        <v>-505000000</v>
      </c>
    </row>
    <row r="17" spans="1:16" ht="18.649999999999999" customHeight="1">
      <c r="A17" s="36"/>
      <c r="B17" s="12"/>
      <c r="C17" s="8"/>
      <c r="D17" s="64"/>
      <c r="E17" s="64"/>
      <c r="F17" s="64"/>
      <c r="G17" s="117"/>
      <c r="H17" s="64"/>
      <c r="I17" s="117"/>
      <c r="J17" s="64"/>
      <c r="K17" s="117"/>
      <c r="L17" s="64"/>
      <c r="M17" s="117"/>
      <c r="N17" s="64"/>
      <c r="O17" s="117"/>
      <c r="P17" s="64"/>
    </row>
    <row r="18" spans="1:16" ht="18.649999999999999" customHeight="1">
      <c r="A18" s="119" t="s">
        <v>168</v>
      </c>
      <c r="B18" s="12"/>
      <c r="C18" s="8"/>
      <c r="D18" s="64"/>
      <c r="E18" s="64"/>
      <c r="F18" s="64"/>
      <c r="G18" s="117"/>
      <c r="H18" s="64"/>
      <c r="I18" s="117"/>
      <c r="J18" s="64"/>
      <c r="K18" s="117"/>
      <c r="L18" s="64"/>
      <c r="M18" s="117"/>
      <c r="N18" s="64"/>
      <c r="O18" s="117"/>
      <c r="P18" s="64"/>
    </row>
    <row r="19" spans="1:16" ht="18.649999999999999" customHeight="1">
      <c r="A19" s="36" t="s">
        <v>205</v>
      </c>
      <c r="B19" s="12"/>
      <c r="C19" s="8"/>
      <c r="D19" s="120">
        <v>0</v>
      </c>
      <c r="E19" s="118"/>
      <c r="F19" s="120">
        <v>0</v>
      </c>
      <c r="G19" s="118"/>
      <c r="H19" s="120">
        <v>0</v>
      </c>
      <c r="I19" s="118"/>
      <c r="J19" s="121">
        <v>0</v>
      </c>
      <c r="K19" s="118"/>
      <c r="L19" s="126">
        <f>SUM(D19:J19)</f>
        <v>0</v>
      </c>
      <c r="M19" s="118"/>
      <c r="N19" s="120">
        <v>-176</v>
      </c>
      <c r="O19" s="118"/>
      <c r="P19" s="126">
        <f>SUM(L19:O19)</f>
        <v>-176</v>
      </c>
    </row>
    <row r="20" spans="1:16" ht="18.649999999999999" customHeight="1">
      <c r="A20" s="119" t="s">
        <v>169</v>
      </c>
      <c r="B20" s="12"/>
      <c r="C20" s="8"/>
      <c r="D20" s="127">
        <f>D19</f>
        <v>0</v>
      </c>
      <c r="E20" s="128"/>
      <c r="F20" s="127">
        <f>F19</f>
        <v>0</v>
      </c>
      <c r="G20" s="128"/>
      <c r="H20" s="127">
        <f>H19</f>
        <v>0</v>
      </c>
      <c r="I20" s="128"/>
      <c r="J20" s="127">
        <f>J19</f>
        <v>0</v>
      </c>
      <c r="K20" s="128"/>
      <c r="L20" s="127">
        <f>L19</f>
        <v>0</v>
      </c>
      <c r="M20" s="117"/>
      <c r="N20" s="127">
        <f>N19</f>
        <v>-176</v>
      </c>
      <c r="O20" s="117"/>
      <c r="P20" s="127">
        <f>P19</f>
        <v>-176</v>
      </c>
    </row>
    <row r="21" spans="1:16" ht="18.649999999999999" customHeight="1">
      <c r="A21" s="122"/>
      <c r="B21" s="12"/>
      <c r="C21" s="8"/>
      <c r="D21" s="118"/>
      <c r="E21" s="118"/>
      <c r="F21" s="118"/>
      <c r="G21" s="118"/>
      <c r="H21" s="118"/>
      <c r="I21" s="118"/>
      <c r="J21" s="118"/>
      <c r="K21" s="118"/>
      <c r="L21" s="118"/>
      <c r="M21" s="118"/>
      <c r="N21" s="118"/>
      <c r="O21" s="118"/>
      <c r="P21" s="118"/>
    </row>
    <row r="22" spans="1:16" ht="18.649999999999999" customHeight="1">
      <c r="A22" s="28" t="s">
        <v>160</v>
      </c>
      <c r="B22" s="12"/>
      <c r="C22" s="8"/>
      <c r="D22" s="127">
        <f>D16+D20</f>
        <v>0</v>
      </c>
      <c r="E22" s="128"/>
      <c r="F22" s="127">
        <f>F16+F20</f>
        <v>0</v>
      </c>
      <c r="G22" s="128"/>
      <c r="H22" s="127">
        <f>H16+H20</f>
        <v>0</v>
      </c>
      <c r="I22" s="128"/>
      <c r="J22" s="127">
        <f>J16+J20</f>
        <v>-505000000</v>
      </c>
      <c r="K22" s="128"/>
      <c r="L22" s="127">
        <f>L16+L20</f>
        <v>-505000000</v>
      </c>
      <c r="M22" s="128"/>
      <c r="N22" s="127">
        <f>N16+N20</f>
        <v>-176</v>
      </c>
      <c r="O22" s="128"/>
      <c r="P22" s="127">
        <f>P16+P20</f>
        <v>-505000176</v>
      </c>
    </row>
    <row r="23" spans="1:16" ht="18.649999999999999" customHeight="1">
      <c r="A23" s="6"/>
      <c r="B23" s="12"/>
      <c r="C23" s="8"/>
      <c r="D23" s="64"/>
      <c r="E23" s="64"/>
      <c r="F23" s="64"/>
      <c r="G23" s="118"/>
      <c r="H23" s="64"/>
      <c r="I23" s="118"/>
      <c r="J23" s="64"/>
      <c r="K23" s="118"/>
      <c r="L23" s="64"/>
      <c r="M23" s="118"/>
      <c r="N23" s="64"/>
      <c r="O23" s="118"/>
      <c r="P23" s="64"/>
    </row>
    <row r="24" spans="1:16" s="28" customFormat="1" ht="18.649999999999999" customHeight="1">
      <c r="A24" s="5" t="s">
        <v>99</v>
      </c>
      <c r="B24" s="12"/>
      <c r="C24" s="9"/>
      <c r="D24" s="117"/>
      <c r="E24" s="117"/>
      <c r="F24" s="117"/>
      <c r="G24" s="117"/>
      <c r="H24" s="117"/>
      <c r="I24" s="117"/>
      <c r="J24" s="117"/>
      <c r="K24" s="117"/>
      <c r="L24" s="117"/>
      <c r="M24" s="117"/>
      <c r="N24" s="117"/>
      <c r="O24" s="117"/>
      <c r="P24" s="117"/>
    </row>
    <row r="25" spans="1:16" s="28" customFormat="1" ht="18.649999999999999" customHeight="1">
      <c r="A25" s="36" t="s">
        <v>170</v>
      </c>
      <c r="B25" s="12"/>
      <c r="C25" s="9"/>
      <c r="D25" s="64">
        <v>0</v>
      </c>
      <c r="E25" s="64"/>
      <c r="F25" s="64">
        <v>0</v>
      </c>
      <c r="G25" s="118"/>
      <c r="H25" s="64">
        <v>0</v>
      </c>
      <c r="I25" s="117"/>
      <c r="J25" s="124">
        <f>'PL-7-8'!F55</f>
        <v>745346392</v>
      </c>
      <c r="K25" s="117"/>
      <c r="L25" s="124">
        <f>SUM(D25:J25)</f>
        <v>745346392</v>
      </c>
      <c r="M25" s="118"/>
      <c r="N25" s="129">
        <f>'PL-7-8'!F56</f>
        <v>-2863176</v>
      </c>
      <c r="O25" s="118"/>
      <c r="P25" s="124">
        <f>SUM(L25:N25)</f>
        <v>742483216</v>
      </c>
    </row>
    <row r="26" spans="1:16" s="28" customFormat="1" ht="18.649999999999999" customHeight="1">
      <c r="A26" s="36" t="s">
        <v>202</v>
      </c>
      <c r="B26" s="12"/>
      <c r="C26" s="9"/>
      <c r="D26" s="64">
        <v>0</v>
      </c>
      <c r="E26" s="64"/>
      <c r="F26" s="64">
        <v>0</v>
      </c>
      <c r="G26" s="118"/>
      <c r="H26" s="64">
        <v>0</v>
      </c>
      <c r="I26" s="117"/>
      <c r="J26" s="64">
        <v>-37737080</v>
      </c>
      <c r="K26" s="117"/>
      <c r="L26" s="124">
        <f>SUM(D26:J26)</f>
        <v>-37737080</v>
      </c>
      <c r="M26" s="118"/>
      <c r="N26" s="118">
        <v>-48</v>
      </c>
      <c r="O26" s="118"/>
      <c r="P26" s="124">
        <f>SUM(L26:N26)</f>
        <v>-37737128</v>
      </c>
    </row>
    <row r="27" spans="1:16" s="28" customFormat="1" ht="18.649999999999999" customHeight="1">
      <c r="A27" s="5" t="s">
        <v>109</v>
      </c>
      <c r="B27" s="100"/>
      <c r="C27" s="9"/>
      <c r="D27" s="125">
        <f>SUM(D25:D26)</f>
        <v>0</v>
      </c>
      <c r="E27" s="128"/>
      <c r="F27" s="125">
        <f>SUM(F25:F26)</f>
        <v>0</v>
      </c>
      <c r="G27" s="128"/>
      <c r="H27" s="125">
        <f>SUM(H25:H26)</f>
        <v>0</v>
      </c>
      <c r="I27" s="128"/>
      <c r="J27" s="125">
        <f>SUM(J25:J26)</f>
        <v>707609312</v>
      </c>
      <c r="K27" s="128"/>
      <c r="L27" s="125">
        <f>SUM(L25:L26)</f>
        <v>707609312</v>
      </c>
      <c r="M27" s="128"/>
      <c r="N27" s="125">
        <f>SUM(N25:N26)</f>
        <v>-2863224</v>
      </c>
      <c r="O27" s="128"/>
      <c r="P27" s="125">
        <f>SUM(P25:P26)</f>
        <v>704746088</v>
      </c>
    </row>
    <row r="28" spans="1:16" s="28" customFormat="1" ht="18.649999999999999" customHeight="1">
      <c r="A28" s="7"/>
      <c r="B28" s="12"/>
      <c r="C28" s="9"/>
      <c r="D28" s="118"/>
      <c r="E28" s="118"/>
      <c r="F28" s="118"/>
      <c r="G28" s="118"/>
      <c r="H28" s="118"/>
      <c r="I28" s="118"/>
      <c r="J28" s="118"/>
      <c r="K28" s="118"/>
      <c r="L28" s="118"/>
      <c r="M28" s="118"/>
      <c r="N28" s="118"/>
      <c r="O28" s="118"/>
      <c r="P28" s="118"/>
    </row>
    <row r="29" spans="1:16" ht="18.649999999999999" customHeight="1" thickBot="1">
      <c r="A29" s="28" t="s">
        <v>201</v>
      </c>
      <c r="B29" s="12"/>
      <c r="C29" s="8"/>
      <c r="D29" s="130">
        <f>SUM(D11,D22,D27)</f>
        <v>2525000000</v>
      </c>
      <c r="E29" s="128"/>
      <c r="F29" s="130">
        <f>SUM(F11,F22,F27)</f>
        <v>1741109855</v>
      </c>
      <c r="G29" s="129"/>
      <c r="H29" s="130">
        <f>SUM(H11,H22,H27)</f>
        <v>252500000</v>
      </c>
      <c r="I29" s="129"/>
      <c r="J29" s="130">
        <f>SUM(J11,J22,J27)</f>
        <v>1648700487</v>
      </c>
      <c r="K29" s="129"/>
      <c r="L29" s="130">
        <f>SUM(L11,L22,L27)</f>
        <v>6167310342</v>
      </c>
      <c r="M29" s="129"/>
      <c r="N29" s="130">
        <f>SUM(N11,N22,N27)</f>
        <v>10963124</v>
      </c>
      <c r="O29" s="129"/>
      <c r="P29" s="130">
        <f>SUM(P11,P22,P27)</f>
        <v>6178273466</v>
      </c>
    </row>
    <row r="30" spans="1:16" ht="18.649999999999999" customHeight="1" thickTop="1">
      <c r="A30" s="5"/>
      <c r="B30" s="12"/>
      <c r="C30" s="8"/>
      <c r="E30" s="117"/>
      <c r="F30" s="118"/>
      <c r="G30" s="118"/>
      <c r="H30" s="117"/>
      <c r="I30" s="118"/>
      <c r="J30" s="117"/>
      <c r="K30" s="118"/>
      <c r="L30" s="117"/>
      <c r="M30" s="118"/>
      <c r="N30" s="117"/>
      <c r="O30" s="118"/>
      <c r="P30" s="117"/>
    </row>
    <row r="31" spans="1:16" ht="18.649999999999999" customHeight="1">
      <c r="A31" s="5"/>
      <c r="B31" s="12"/>
      <c r="C31" s="8"/>
      <c r="E31" s="117"/>
      <c r="F31" s="118"/>
      <c r="G31" s="118"/>
      <c r="H31" s="117"/>
      <c r="I31" s="118"/>
      <c r="J31" s="117"/>
      <c r="K31" s="118"/>
      <c r="L31" s="117"/>
      <c r="M31" s="118"/>
      <c r="N31" s="117"/>
      <c r="O31" s="118"/>
      <c r="P31" s="117"/>
    </row>
    <row r="32" spans="1:16" ht="18.649999999999999" customHeight="1">
      <c r="A32" s="5"/>
      <c r="B32" s="12"/>
      <c r="C32" s="8"/>
      <c r="E32" s="117"/>
      <c r="F32" s="118"/>
      <c r="G32" s="118"/>
      <c r="H32" s="117"/>
      <c r="I32" s="118"/>
      <c r="J32" s="117"/>
      <c r="K32" s="118"/>
      <c r="L32" s="117"/>
      <c r="M32" s="118"/>
      <c r="N32" s="117"/>
      <c r="O32" s="118"/>
      <c r="P32" s="117"/>
    </row>
    <row r="33" spans="1:16" ht="18.649999999999999" customHeight="1">
      <c r="A33" s="163" t="s">
        <v>27</v>
      </c>
      <c r="B33" s="163"/>
      <c r="C33" s="163"/>
      <c r="D33" s="163"/>
      <c r="E33" s="163"/>
      <c r="F33" s="163"/>
      <c r="G33" s="163"/>
      <c r="H33" s="163"/>
      <c r="I33" s="6"/>
      <c r="J33" s="163" t="s">
        <v>27</v>
      </c>
      <c r="K33" s="163"/>
      <c r="L33" s="163"/>
      <c r="M33" s="163"/>
      <c r="N33" s="163"/>
      <c r="O33" s="163"/>
      <c r="P33" s="163"/>
    </row>
    <row r="34" spans="1:16" ht="18.649999999999999" customHeight="1">
      <c r="A34" s="163" t="s">
        <v>243</v>
      </c>
      <c r="B34" s="163"/>
      <c r="C34" s="163"/>
      <c r="D34" s="163"/>
      <c r="E34" s="163"/>
      <c r="F34" s="163"/>
      <c r="G34" s="163"/>
      <c r="H34" s="163"/>
      <c r="I34" s="6"/>
      <c r="J34" s="163" t="s">
        <v>28</v>
      </c>
      <c r="K34" s="163"/>
      <c r="L34" s="163"/>
      <c r="M34" s="163"/>
      <c r="N34" s="163"/>
      <c r="O34" s="163"/>
      <c r="P34" s="163"/>
    </row>
  </sheetData>
  <sheetProtection sheet="1" formatCells="0" formatColumns="0" formatRows="0" insertColumns="0" insertRows="0" insertHyperlinks="0" deleteColumns="0" deleteRows="0" sort="0" autoFilter="0" pivotTables="0"/>
  <customSheetViews>
    <customSheetView guid="{A3B3E038-AAE0-4F24-B01A-BCF5B017EAC3}" scale="70" showPageBreaks="1" printArea="1" view="pageBreakPreview" showRuler="0" topLeftCell="A121">
      <selection activeCell="C170" sqref="C170"/>
      <rowBreaks count="3" manualBreakCount="3">
        <brk id="42" max="29" man="1"/>
        <brk id="91" max="29" man="1"/>
        <brk id="134" max="29" man="1"/>
      </rowBreaks>
      <pageMargins left="0" right="0" top="0" bottom="0" header="0" footer="0"/>
      <pageSetup paperSize="9" scale="56" firstPageNumber="10" orientation="landscape" useFirstPageNumber="1" r:id="rId1"/>
      <headerFooter alignWithMargins="0">
        <oddFooter>&amp;Lหมายเหตุประกอบงบการเงินเป็นส่วนหนึ่งของงบการเงินนี้
&amp;C&amp;"Angsana New,Italic"&amp;14Thai GAAP Annual PLC FS Template - Thai Version October 2010&amp;R&amp;P</oddFooter>
      </headerFooter>
    </customSheetView>
  </customSheetViews>
  <mergeCells count="7">
    <mergeCell ref="J34:P34"/>
    <mergeCell ref="D3:P3"/>
    <mergeCell ref="H4:J4"/>
    <mergeCell ref="D9:P9"/>
    <mergeCell ref="A33:H33"/>
    <mergeCell ref="A34:H34"/>
    <mergeCell ref="J33:P33"/>
  </mergeCells>
  <phoneticPr fontId="0" type="noConversion"/>
  <pageMargins left="0.8" right="0.8" top="0.48" bottom="0.5" header="0.5" footer="0.5"/>
  <pageSetup paperSize="9" scale="61" firstPageNumber="9" fitToHeight="0" orientation="landscape" useFirstPageNumber="1" r:id="rId2"/>
  <headerFooter alignWithMargins="0">
    <oddFooter xml:space="preserve">&amp;L&amp;"Times New Roman,Regular"&amp;11  The accompanying notes form an integral part of the financial statements.
&amp;C&amp;"Times New Roman,Regular"&amp;11&amp;P&amp;R
</oddFooter>
  </headerFooter>
  <customProperties>
    <customPr name="OrphanNamesChecked" r:id="rId3"/>
  </customPropertie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2B5BC3-56A7-4327-BA3F-4ADECC306D04}">
  <dimension ref="A1:T35"/>
  <sheetViews>
    <sheetView view="pageBreakPreview" topLeftCell="A5" zoomScale="85" zoomScaleNormal="60" zoomScaleSheetLayoutView="85" workbookViewId="0">
      <selection activeCell="F14" sqref="F14"/>
    </sheetView>
  </sheetViews>
  <sheetFormatPr defaultColWidth="9.09765625" defaultRowHeight="14"/>
  <cols>
    <col min="1" max="1" width="66.69921875" style="7" customWidth="1"/>
    <col min="2" max="2" width="7.8984375" style="40" customWidth="1"/>
    <col min="3" max="3" width="1.5" style="6" customWidth="1"/>
    <col min="4" max="4" width="21.3984375" style="16" bestFit="1" customWidth="1"/>
    <col min="5" max="5" width="0.8984375" style="16" customWidth="1"/>
    <col min="6" max="6" width="20.09765625" style="42" bestFit="1" customWidth="1"/>
    <col min="7" max="7" width="1" style="42" customWidth="1"/>
    <col min="8" max="8" width="19.09765625" style="16" bestFit="1" customWidth="1"/>
    <col min="9" max="9" width="0.8984375" style="42" customWidth="1"/>
    <col min="10" max="10" width="21" style="16" bestFit="1" customWidth="1"/>
    <col min="11" max="11" width="0.8984375" style="42" customWidth="1"/>
    <col min="12" max="12" width="21.3984375" style="16" bestFit="1" customWidth="1"/>
    <col min="13" max="13" width="0.8984375" style="42" customWidth="1"/>
    <col min="14" max="14" width="16.19921875" style="16" customWidth="1"/>
    <col min="15" max="15" width="0.8984375" style="42" customWidth="1"/>
    <col min="16" max="16" width="21.3984375" style="16" bestFit="1" customWidth="1"/>
    <col min="17" max="19" width="9.09765625" style="6"/>
    <col min="20" max="20" width="14.8984375" style="6" bestFit="1" customWidth="1"/>
    <col min="21" max="16384" width="9.09765625" style="6"/>
  </cols>
  <sheetData>
    <row r="1" spans="1:20" ht="20">
      <c r="A1" s="57" t="s">
        <v>0</v>
      </c>
      <c r="D1" s="64"/>
      <c r="E1" s="64"/>
    </row>
    <row r="2" spans="1:20" ht="20">
      <c r="A2" s="109" t="s">
        <v>79</v>
      </c>
    </row>
    <row r="3" spans="1:20" ht="18.649999999999999" customHeight="1">
      <c r="A3" s="110"/>
      <c r="D3" s="165" t="s">
        <v>80</v>
      </c>
      <c r="E3" s="165"/>
      <c r="F3" s="165"/>
      <c r="G3" s="165"/>
      <c r="H3" s="165"/>
      <c r="I3" s="165"/>
      <c r="J3" s="165"/>
      <c r="K3" s="165"/>
      <c r="L3" s="165"/>
      <c r="M3" s="165"/>
      <c r="N3" s="165"/>
      <c r="O3" s="165"/>
      <c r="P3" s="165"/>
    </row>
    <row r="4" spans="1:20" ht="18.649999999999999" customHeight="1">
      <c r="B4" s="7"/>
      <c r="C4" s="40"/>
      <c r="F4" s="111"/>
      <c r="G4" s="111"/>
      <c r="H4" s="169" t="s">
        <v>50</v>
      </c>
      <c r="I4" s="169"/>
      <c r="J4" s="169"/>
      <c r="L4" s="112"/>
      <c r="M4" s="113"/>
      <c r="N4" s="114"/>
      <c r="P4" s="114"/>
    </row>
    <row r="5" spans="1:20" ht="18.649999999999999" customHeight="1">
      <c r="B5" s="7"/>
      <c r="C5" s="40"/>
      <c r="F5" s="111" t="s">
        <v>81</v>
      </c>
      <c r="G5" s="111"/>
      <c r="H5" s="111"/>
      <c r="I5" s="111"/>
      <c r="J5" s="111"/>
      <c r="L5" s="8" t="s">
        <v>82</v>
      </c>
      <c r="M5" s="113"/>
      <c r="N5" s="43"/>
      <c r="P5" s="114"/>
    </row>
    <row r="6" spans="1:20" ht="18.649999999999999" customHeight="1">
      <c r="B6" s="8"/>
      <c r="C6" s="12"/>
      <c r="D6" s="8" t="s">
        <v>83</v>
      </c>
      <c r="E6" s="8"/>
      <c r="F6" s="111" t="s">
        <v>84</v>
      </c>
      <c r="G6" s="111"/>
      <c r="H6" s="43"/>
      <c r="K6" s="111"/>
      <c r="L6" s="8" t="s">
        <v>85</v>
      </c>
      <c r="M6" s="111"/>
      <c r="O6" s="111"/>
    </row>
    <row r="7" spans="1:20" ht="18.649999999999999" customHeight="1">
      <c r="B7" s="8"/>
      <c r="C7" s="12"/>
      <c r="D7" s="8" t="s">
        <v>86</v>
      </c>
      <c r="E7" s="8"/>
      <c r="F7" s="111" t="s">
        <v>87</v>
      </c>
      <c r="G7" s="111"/>
      <c r="H7" s="43"/>
      <c r="I7" s="111"/>
      <c r="J7" s="43"/>
      <c r="K7" s="111"/>
      <c r="L7" s="8" t="s">
        <v>88</v>
      </c>
      <c r="M7" s="111"/>
      <c r="N7" s="8" t="s">
        <v>89</v>
      </c>
      <c r="O7" s="111"/>
      <c r="P7" s="43" t="s">
        <v>90</v>
      </c>
    </row>
    <row r="8" spans="1:20" ht="18.649999999999999" customHeight="1">
      <c r="B8" s="115" t="s">
        <v>7</v>
      </c>
      <c r="C8" s="12"/>
      <c r="D8" s="8" t="s">
        <v>91</v>
      </c>
      <c r="E8" s="8"/>
      <c r="F8" s="111" t="s">
        <v>92</v>
      </c>
      <c r="G8" s="111"/>
      <c r="H8" s="8" t="s">
        <v>93</v>
      </c>
      <c r="I8" s="111"/>
      <c r="J8" s="8" t="s">
        <v>94</v>
      </c>
      <c r="K8" s="111"/>
      <c r="L8" s="8" t="s">
        <v>96</v>
      </c>
      <c r="M8" s="111"/>
      <c r="N8" s="8" t="s">
        <v>97</v>
      </c>
      <c r="O8" s="111"/>
      <c r="P8" s="43" t="s">
        <v>98</v>
      </c>
    </row>
    <row r="9" spans="1:20" ht="18.649999999999999" customHeight="1">
      <c r="A9" s="6"/>
      <c r="B9" s="12"/>
      <c r="D9" s="170" t="s">
        <v>8</v>
      </c>
      <c r="E9" s="170"/>
      <c r="F9" s="170"/>
      <c r="G9" s="170"/>
      <c r="H9" s="170"/>
      <c r="I9" s="170"/>
      <c r="J9" s="170"/>
      <c r="K9" s="170"/>
      <c r="L9" s="170"/>
      <c r="M9" s="170"/>
      <c r="N9" s="170"/>
      <c r="O9" s="170"/>
      <c r="P9" s="170"/>
    </row>
    <row r="10" spans="1:20" ht="18.649999999999999" customHeight="1">
      <c r="A10" s="5" t="s">
        <v>219</v>
      </c>
      <c r="B10" s="12"/>
      <c r="D10" s="116"/>
      <c r="E10" s="116"/>
      <c r="F10" s="116"/>
      <c r="G10" s="116"/>
      <c r="H10" s="116"/>
      <c r="I10" s="116"/>
      <c r="J10" s="116"/>
      <c r="K10" s="116"/>
      <c r="L10" s="116"/>
      <c r="M10" s="116"/>
      <c r="N10" s="116"/>
      <c r="O10" s="116"/>
      <c r="P10" s="116"/>
      <c r="T10" s="37"/>
    </row>
    <row r="11" spans="1:20" ht="18.649999999999999" customHeight="1">
      <c r="A11" s="5" t="s">
        <v>220</v>
      </c>
      <c r="B11" s="12"/>
      <c r="D11" s="123">
        <v>2525000000</v>
      </c>
      <c r="E11" s="123"/>
      <c r="F11" s="123">
        <v>1741109855</v>
      </c>
      <c r="G11" s="123"/>
      <c r="H11" s="123">
        <v>252500000</v>
      </c>
      <c r="I11" s="123"/>
      <c r="J11" s="123">
        <v>1648700487</v>
      </c>
      <c r="K11" s="123"/>
      <c r="L11" s="123">
        <v>6167310342</v>
      </c>
      <c r="M11" s="114"/>
      <c r="N11" s="123">
        <v>10963124</v>
      </c>
      <c r="O11" s="114"/>
      <c r="P11" s="123">
        <v>6178273466</v>
      </c>
    </row>
    <row r="12" spans="1:20" s="28" customFormat="1" ht="18.649999999999999" customHeight="1">
      <c r="A12" s="5"/>
      <c r="B12" s="12"/>
      <c r="C12" s="9"/>
      <c r="D12" s="117"/>
      <c r="E12" s="117"/>
      <c r="F12" s="117"/>
      <c r="G12" s="117"/>
      <c r="H12" s="117"/>
      <c r="I12" s="117"/>
      <c r="J12" s="117"/>
      <c r="K12" s="117"/>
      <c r="L12" s="117"/>
      <c r="M12" s="117"/>
      <c r="N12" s="117"/>
      <c r="O12" s="117"/>
      <c r="P12" s="117"/>
    </row>
    <row r="13" spans="1:20" ht="18.649999999999999" customHeight="1">
      <c r="A13" s="28" t="s">
        <v>108</v>
      </c>
      <c r="B13" s="100"/>
      <c r="C13" s="9"/>
      <c r="D13" s="64"/>
      <c r="E13" s="64"/>
      <c r="F13" s="64"/>
      <c r="G13" s="118"/>
      <c r="H13" s="64"/>
      <c r="I13" s="118"/>
      <c r="J13" s="64"/>
      <c r="K13" s="118"/>
      <c r="L13" s="64"/>
      <c r="M13" s="118"/>
      <c r="N13" s="64"/>
      <c r="O13" s="118"/>
      <c r="P13" s="64"/>
    </row>
    <row r="14" spans="1:20" ht="18.649999999999999" customHeight="1">
      <c r="A14" s="119" t="s">
        <v>167</v>
      </c>
      <c r="B14" s="100"/>
      <c r="C14" s="9"/>
      <c r="D14" s="64"/>
      <c r="E14" s="64"/>
      <c r="F14" s="64"/>
      <c r="G14" s="118"/>
      <c r="H14" s="64"/>
      <c r="I14" s="118"/>
      <c r="J14" s="64"/>
      <c r="K14" s="118"/>
      <c r="L14" s="64"/>
      <c r="M14" s="118"/>
      <c r="N14" s="64"/>
      <c r="O14" s="118"/>
      <c r="P14" s="64"/>
    </row>
    <row r="15" spans="1:20" ht="18.649999999999999" customHeight="1">
      <c r="A15" s="36" t="s">
        <v>161</v>
      </c>
      <c r="B15" s="12">
        <v>20</v>
      </c>
      <c r="C15" s="8"/>
      <c r="D15" s="64">
        <v>0</v>
      </c>
      <c r="E15" s="64"/>
      <c r="F15" s="64">
        <v>0</v>
      </c>
      <c r="G15" s="117"/>
      <c r="H15" s="64">
        <v>0</v>
      </c>
      <c r="I15" s="117"/>
      <c r="J15" s="64">
        <v>-505000000</v>
      </c>
      <c r="K15" s="117"/>
      <c r="L15" s="124">
        <v>-505000000</v>
      </c>
      <c r="M15" s="117"/>
      <c r="N15" s="64">
        <v>0</v>
      </c>
      <c r="O15" s="117"/>
      <c r="P15" s="124">
        <v>-505000000</v>
      </c>
    </row>
    <row r="16" spans="1:20" s="28" customFormat="1" ht="18.649999999999999" customHeight="1">
      <c r="A16" s="119" t="s">
        <v>162</v>
      </c>
      <c r="B16" s="100"/>
      <c r="C16" s="9"/>
      <c r="D16" s="125">
        <v>0</v>
      </c>
      <c r="E16" s="154"/>
      <c r="F16" s="125">
        <v>0</v>
      </c>
      <c r="G16" s="128"/>
      <c r="H16" s="125">
        <v>0</v>
      </c>
      <c r="I16" s="128"/>
      <c r="J16" s="125">
        <v>-505000000</v>
      </c>
      <c r="K16" s="128"/>
      <c r="L16" s="125">
        <v>-505000000</v>
      </c>
      <c r="M16" s="128"/>
      <c r="N16" s="125">
        <v>0</v>
      </c>
      <c r="O16" s="128"/>
      <c r="P16" s="125">
        <v>-505000000</v>
      </c>
    </row>
    <row r="17" spans="1:16" ht="18.649999999999999" customHeight="1">
      <c r="A17" s="36"/>
      <c r="B17" s="12"/>
      <c r="C17" s="8"/>
      <c r="D17" s="64"/>
      <c r="E17" s="64"/>
      <c r="F17" s="64"/>
      <c r="G17" s="117"/>
      <c r="H17" s="64"/>
      <c r="I17" s="117"/>
      <c r="J17" s="64"/>
      <c r="K17" s="117"/>
      <c r="L17" s="64"/>
      <c r="M17" s="117"/>
      <c r="N17" s="64"/>
      <c r="O17" s="117"/>
      <c r="P17" s="64"/>
    </row>
    <row r="18" spans="1:16" ht="18.649999999999999" customHeight="1">
      <c r="A18" s="119" t="s">
        <v>168</v>
      </c>
      <c r="B18" s="12"/>
      <c r="C18" s="8"/>
      <c r="D18" s="64"/>
      <c r="E18" s="64"/>
      <c r="F18" s="64"/>
      <c r="G18" s="117"/>
      <c r="H18" s="64"/>
      <c r="I18" s="117"/>
      <c r="J18" s="64"/>
      <c r="K18" s="117"/>
      <c r="L18" s="64"/>
      <c r="M18" s="117"/>
      <c r="N18" s="64"/>
      <c r="O18" s="117"/>
      <c r="P18" s="64"/>
    </row>
    <row r="19" spans="1:16" ht="18.649999999999999" customHeight="1">
      <c r="A19" s="36" t="s">
        <v>227</v>
      </c>
      <c r="B19" s="12">
        <v>9</v>
      </c>
      <c r="C19" s="8"/>
      <c r="D19" s="64">
        <v>0</v>
      </c>
      <c r="E19" s="64"/>
      <c r="F19" s="64">
        <v>0</v>
      </c>
      <c r="G19" s="117"/>
      <c r="H19" s="64">
        <v>0</v>
      </c>
      <c r="I19" s="117"/>
      <c r="J19" s="64">
        <v>0</v>
      </c>
      <c r="K19" s="117"/>
      <c r="L19" s="64">
        <v>0</v>
      </c>
      <c r="M19" s="117"/>
      <c r="N19" s="64">
        <v>-10211934</v>
      </c>
      <c r="O19" s="117"/>
      <c r="P19" s="64">
        <v>-10211934</v>
      </c>
    </row>
    <row r="20" spans="1:16" ht="18.649999999999999" customHeight="1">
      <c r="A20" s="36" t="s">
        <v>205</v>
      </c>
      <c r="B20" s="12"/>
      <c r="C20" s="8"/>
      <c r="D20" s="120">
        <v>0</v>
      </c>
      <c r="E20" s="64"/>
      <c r="F20" s="120">
        <v>0</v>
      </c>
      <c r="G20" s="117"/>
      <c r="H20" s="120">
        <v>0</v>
      </c>
      <c r="I20" s="117"/>
      <c r="J20" s="120">
        <v>0</v>
      </c>
      <c r="K20" s="117"/>
      <c r="L20" s="124">
        <v>0</v>
      </c>
      <c r="M20" s="117"/>
      <c r="N20" s="120">
        <v>-150</v>
      </c>
      <c r="O20" s="117"/>
      <c r="P20" s="126">
        <v>-150</v>
      </c>
    </row>
    <row r="21" spans="1:16" ht="18.649999999999999" customHeight="1">
      <c r="A21" s="119" t="s">
        <v>169</v>
      </c>
      <c r="B21" s="12"/>
      <c r="C21" s="8"/>
      <c r="D21" s="127">
        <v>0</v>
      </c>
      <c r="E21" s="128"/>
      <c r="F21" s="127">
        <v>0</v>
      </c>
      <c r="G21" s="128"/>
      <c r="H21" s="127">
        <v>0</v>
      </c>
      <c r="I21" s="128"/>
      <c r="J21" s="127">
        <v>0</v>
      </c>
      <c r="K21" s="128"/>
      <c r="L21" s="125">
        <v>0</v>
      </c>
      <c r="M21" s="128"/>
      <c r="N21" s="127">
        <v>-10212084</v>
      </c>
      <c r="O21" s="128"/>
      <c r="P21" s="127">
        <v>-10212084</v>
      </c>
    </row>
    <row r="22" spans="1:16" ht="18.649999999999999" customHeight="1">
      <c r="A22" s="122"/>
      <c r="B22" s="12"/>
      <c r="C22" s="8"/>
      <c r="D22" s="118"/>
      <c r="E22" s="118"/>
      <c r="F22" s="118"/>
      <c r="G22" s="118"/>
      <c r="H22" s="118"/>
      <c r="I22" s="118"/>
      <c r="J22" s="118"/>
      <c r="K22" s="118"/>
      <c r="L22" s="118"/>
      <c r="M22" s="118"/>
      <c r="N22" s="118"/>
      <c r="O22" s="118"/>
      <c r="P22" s="118"/>
    </row>
    <row r="23" spans="1:16" ht="18.649999999999999" customHeight="1">
      <c r="A23" s="28" t="s">
        <v>160</v>
      </c>
      <c r="B23" s="12"/>
      <c r="C23" s="8"/>
      <c r="D23" s="127">
        <v>0</v>
      </c>
      <c r="E23" s="128"/>
      <c r="F23" s="127">
        <v>0</v>
      </c>
      <c r="G23" s="128"/>
      <c r="H23" s="127">
        <v>0</v>
      </c>
      <c r="I23" s="128"/>
      <c r="J23" s="127">
        <v>-505000000</v>
      </c>
      <c r="K23" s="128"/>
      <c r="L23" s="127">
        <v>-505000000</v>
      </c>
      <c r="M23" s="128"/>
      <c r="N23" s="127">
        <v>-10212084</v>
      </c>
      <c r="O23" s="128"/>
      <c r="P23" s="127">
        <v>-515212084</v>
      </c>
    </row>
    <row r="24" spans="1:16" ht="18.649999999999999" customHeight="1">
      <c r="A24" s="6"/>
      <c r="B24" s="12"/>
      <c r="C24" s="8"/>
      <c r="D24" s="64"/>
      <c r="E24" s="64"/>
      <c r="F24" s="64"/>
      <c r="G24" s="118"/>
      <c r="H24" s="64"/>
      <c r="I24" s="118"/>
      <c r="J24" s="64"/>
      <c r="K24" s="118"/>
      <c r="L24" s="64"/>
      <c r="M24" s="118"/>
      <c r="N24" s="64"/>
      <c r="O24" s="118"/>
      <c r="P24" s="64"/>
    </row>
    <row r="25" spans="1:16" s="28" customFormat="1" ht="18.649999999999999" customHeight="1">
      <c r="A25" s="5" t="s">
        <v>99</v>
      </c>
      <c r="B25" s="12"/>
      <c r="C25" s="9"/>
      <c r="D25" s="117"/>
      <c r="E25" s="117"/>
      <c r="F25" s="117"/>
      <c r="G25" s="117"/>
      <c r="H25" s="117"/>
      <c r="I25" s="117"/>
      <c r="J25" s="117"/>
      <c r="K25" s="117"/>
      <c r="L25" s="117"/>
      <c r="M25" s="117"/>
      <c r="N25" s="117"/>
      <c r="O25" s="117"/>
      <c r="P25" s="117"/>
    </row>
    <row r="26" spans="1:16" s="28" customFormat="1" ht="18.649999999999999" customHeight="1">
      <c r="A26" s="36" t="s">
        <v>170</v>
      </c>
      <c r="B26" s="12"/>
      <c r="C26" s="9"/>
      <c r="D26" s="64">
        <v>0</v>
      </c>
      <c r="E26" s="64"/>
      <c r="F26" s="64">
        <v>0</v>
      </c>
      <c r="G26" s="117"/>
      <c r="H26" s="64">
        <v>0</v>
      </c>
      <c r="I26" s="117"/>
      <c r="J26" s="124">
        <v>753227653</v>
      </c>
      <c r="K26" s="117"/>
      <c r="L26" s="124">
        <v>753227653</v>
      </c>
      <c r="M26" s="117"/>
      <c r="N26" s="129">
        <v>-738652</v>
      </c>
      <c r="O26" s="117"/>
      <c r="P26" s="124">
        <v>752489001</v>
      </c>
    </row>
    <row r="27" spans="1:16" s="28" customFormat="1" ht="18.649999999999999" hidden="1" customHeight="1">
      <c r="A27" s="36" t="s">
        <v>202</v>
      </c>
      <c r="B27" s="12"/>
      <c r="C27" s="9"/>
      <c r="D27" s="64">
        <v>0</v>
      </c>
      <c r="E27" s="64"/>
      <c r="F27" s="64">
        <v>0</v>
      </c>
      <c r="G27" s="117"/>
      <c r="H27" s="64">
        <v>0</v>
      </c>
      <c r="I27" s="117"/>
      <c r="J27" s="64">
        <v>0</v>
      </c>
      <c r="K27" s="117"/>
      <c r="L27" s="124">
        <v>0</v>
      </c>
      <c r="M27" s="117"/>
      <c r="N27" s="120">
        <v>0</v>
      </c>
      <c r="O27" s="117"/>
      <c r="P27" s="124">
        <v>0</v>
      </c>
    </row>
    <row r="28" spans="1:16" s="28" customFormat="1" ht="18.649999999999999" customHeight="1">
      <c r="A28" s="5" t="s">
        <v>109</v>
      </c>
      <c r="B28" s="12"/>
      <c r="C28" s="9"/>
      <c r="D28" s="125">
        <v>0</v>
      </c>
      <c r="E28" s="128"/>
      <c r="F28" s="125">
        <v>0</v>
      </c>
      <c r="G28" s="128"/>
      <c r="H28" s="125">
        <v>0</v>
      </c>
      <c r="I28" s="128"/>
      <c r="J28" s="125">
        <v>753227653</v>
      </c>
      <c r="K28" s="128"/>
      <c r="L28" s="125">
        <v>753227653</v>
      </c>
      <c r="M28" s="128"/>
      <c r="N28" s="125">
        <v>-738652</v>
      </c>
      <c r="O28" s="128"/>
      <c r="P28" s="125">
        <v>752489001</v>
      </c>
    </row>
    <row r="29" spans="1:16" s="28" customFormat="1" ht="18.649999999999999" customHeight="1">
      <c r="A29" s="7"/>
      <c r="B29" s="12"/>
      <c r="C29" s="9"/>
      <c r="D29" s="118"/>
      <c r="E29" s="118"/>
      <c r="F29" s="118"/>
      <c r="G29" s="118"/>
      <c r="H29" s="118"/>
      <c r="I29" s="118"/>
      <c r="J29" s="118"/>
      <c r="K29" s="118"/>
      <c r="L29" s="118"/>
      <c r="M29" s="118"/>
      <c r="N29" s="118"/>
      <c r="O29" s="118"/>
      <c r="P29" s="118"/>
    </row>
    <row r="30" spans="1:16" ht="18.649999999999999" customHeight="1" thickBot="1">
      <c r="A30" s="28" t="s">
        <v>221</v>
      </c>
      <c r="B30" s="12"/>
      <c r="C30" s="8"/>
      <c r="D30" s="130">
        <v>2525000000</v>
      </c>
      <c r="E30" s="128"/>
      <c r="F30" s="130">
        <v>1741109855</v>
      </c>
      <c r="G30" s="129"/>
      <c r="H30" s="130">
        <v>252500000</v>
      </c>
      <c r="I30" s="129"/>
      <c r="J30" s="130">
        <v>1896928140</v>
      </c>
      <c r="K30" s="129"/>
      <c r="L30" s="130">
        <v>6415537995</v>
      </c>
      <c r="M30" s="129"/>
      <c r="N30" s="130">
        <v>12388</v>
      </c>
      <c r="O30" s="129"/>
      <c r="P30" s="130">
        <v>6415550383</v>
      </c>
    </row>
    <row r="31" spans="1:16" ht="18.649999999999999" customHeight="1" thickTop="1">
      <c r="A31" s="5"/>
      <c r="B31" s="12"/>
      <c r="C31" s="8"/>
      <c r="E31" s="117"/>
      <c r="F31" s="118"/>
      <c r="G31" s="118"/>
      <c r="H31" s="117"/>
      <c r="I31" s="118"/>
      <c r="J31" s="117"/>
      <c r="K31" s="118"/>
      <c r="L31" s="117"/>
      <c r="M31" s="118"/>
      <c r="N31" s="117"/>
      <c r="O31" s="118"/>
      <c r="P31" s="117"/>
    </row>
    <row r="32" spans="1:16" ht="18.649999999999999" customHeight="1">
      <c r="A32" s="5"/>
      <c r="B32" s="12"/>
      <c r="C32" s="8"/>
      <c r="E32" s="117"/>
      <c r="F32" s="118"/>
      <c r="G32" s="118"/>
      <c r="H32" s="117"/>
      <c r="I32" s="118"/>
      <c r="J32" s="117"/>
      <c r="K32" s="118"/>
      <c r="L32" s="117"/>
      <c r="M32" s="118"/>
      <c r="N32" s="117"/>
      <c r="O32" s="118"/>
      <c r="P32" s="117"/>
    </row>
    <row r="33" spans="1:16" ht="18.649999999999999" customHeight="1">
      <c r="A33" s="5"/>
      <c r="B33" s="12"/>
      <c r="C33" s="8"/>
      <c r="E33" s="117"/>
      <c r="F33" s="118"/>
      <c r="G33" s="118"/>
      <c r="H33" s="117"/>
      <c r="I33" s="118"/>
      <c r="J33" s="117"/>
      <c r="K33" s="118"/>
      <c r="L33" s="117"/>
      <c r="M33" s="118"/>
      <c r="N33" s="117"/>
      <c r="O33" s="118"/>
      <c r="P33" s="117"/>
    </row>
    <row r="34" spans="1:16" ht="18.649999999999999" customHeight="1">
      <c r="A34" s="163" t="s">
        <v>27</v>
      </c>
      <c r="B34" s="163"/>
      <c r="C34" s="163"/>
      <c r="D34" s="163"/>
      <c r="E34" s="163"/>
      <c r="F34" s="163"/>
      <c r="G34" s="163"/>
      <c r="H34" s="163"/>
      <c r="I34" s="6"/>
      <c r="J34" s="163" t="s">
        <v>27</v>
      </c>
      <c r="K34" s="163"/>
      <c r="L34" s="163"/>
      <c r="M34" s="163"/>
      <c r="N34" s="163"/>
      <c r="O34" s="163"/>
      <c r="P34" s="163"/>
    </row>
    <row r="35" spans="1:16" ht="18.649999999999999" customHeight="1">
      <c r="A35" s="163" t="s">
        <v>243</v>
      </c>
      <c r="B35" s="163"/>
      <c r="C35" s="163"/>
      <c r="D35" s="163"/>
      <c r="E35" s="163"/>
      <c r="F35" s="163"/>
      <c r="G35" s="163"/>
      <c r="H35" s="163"/>
      <c r="I35" s="6"/>
      <c r="J35" s="163" t="s">
        <v>28</v>
      </c>
      <c r="K35" s="163"/>
      <c r="L35" s="163"/>
      <c r="M35" s="163"/>
      <c r="N35" s="163"/>
      <c r="O35" s="163"/>
      <c r="P35" s="163"/>
    </row>
  </sheetData>
  <sheetProtection formatCells="0" formatColumns="0" formatRows="0" insertColumns="0" insertRows="0" insertHyperlinks="0" deleteColumns="0" deleteRows="0" sort="0" autoFilter="0" pivotTables="0"/>
  <mergeCells count="7">
    <mergeCell ref="A35:H35"/>
    <mergeCell ref="J35:P35"/>
    <mergeCell ref="D3:P3"/>
    <mergeCell ref="H4:J4"/>
    <mergeCell ref="D9:P9"/>
    <mergeCell ref="A34:H34"/>
    <mergeCell ref="J34:P34"/>
  </mergeCells>
  <pageMargins left="0.8" right="0.8" top="0.48" bottom="0.5" header="0.5" footer="0.5"/>
  <pageSetup paperSize="9" scale="66" firstPageNumber="10" fitToHeight="0" orientation="landscape" useFirstPageNumber="1" r:id="rId1"/>
  <headerFooter alignWithMargins="0">
    <oddFooter xml:space="preserve">&amp;L&amp;"Times New Roman,Regular"&amp;11  The accompanying notes form an integral part of the financial statements.
&amp;C&amp;"Times New Roman,Regular"&amp;11&amp;P&amp;R
</oddFooter>
  </headerFooter>
  <customProperties>
    <customPr name="OrphanNamesChecked" r:id="rId2"/>
  </customPropertie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O28"/>
  <sheetViews>
    <sheetView view="pageBreakPreview" zoomScale="85" zoomScaleNormal="60" zoomScaleSheetLayoutView="85" workbookViewId="0">
      <selection activeCell="D10" sqref="D10:L22"/>
    </sheetView>
  </sheetViews>
  <sheetFormatPr defaultColWidth="9.09765625" defaultRowHeight="20.149999999999999" customHeight="1"/>
  <cols>
    <col min="1" max="1" width="67.3984375" style="7" customWidth="1"/>
    <col min="2" max="2" width="8.09765625" style="40" customWidth="1"/>
    <col min="3" max="3" width="2.09765625" style="6" customWidth="1"/>
    <col min="4" max="4" width="21.3984375" style="16" bestFit="1" customWidth="1"/>
    <col min="5" max="5" width="2.09765625" style="42" customWidth="1"/>
    <col min="6" max="6" width="20.3984375" style="42" bestFit="1" customWidth="1"/>
    <col min="7" max="7" width="2.09765625" style="42" customWidth="1"/>
    <col min="8" max="8" width="19.09765625" style="16" bestFit="1" customWidth="1"/>
    <col min="9" max="9" width="2.09765625" style="42" customWidth="1"/>
    <col min="10" max="10" width="20.09765625" style="16" bestFit="1" customWidth="1"/>
    <col min="11" max="11" width="2.09765625" style="42" customWidth="1"/>
    <col min="12" max="12" width="21.3984375" style="16" bestFit="1" customWidth="1"/>
    <col min="13" max="14" width="9.09765625" style="6"/>
    <col min="15" max="15" width="16.19921875" style="6" customWidth="1"/>
    <col min="16" max="16" width="9.09765625" style="6" customWidth="1"/>
    <col min="17" max="16384" width="9.09765625" style="6"/>
  </cols>
  <sheetData>
    <row r="1" spans="1:15" ht="20.149999999999999" customHeight="1">
      <c r="A1" s="1" t="s">
        <v>0</v>
      </c>
      <c r="D1" s="64"/>
    </row>
    <row r="2" spans="1:15" ht="20.149999999999999" customHeight="1">
      <c r="A2" s="131" t="s">
        <v>79</v>
      </c>
    </row>
    <row r="3" spans="1:15" ht="20.149999999999999" customHeight="1">
      <c r="A3" s="110"/>
      <c r="D3" s="172" t="s">
        <v>100</v>
      </c>
      <c r="E3" s="172"/>
      <c r="F3" s="172"/>
      <c r="G3" s="172"/>
      <c r="H3" s="172"/>
      <c r="I3" s="172"/>
      <c r="J3" s="172"/>
      <c r="K3" s="172"/>
      <c r="L3" s="172"/>
    </row>
    <row r="4" spans="1:15" ht="20.149999999999999" customHeight="1">
      <c r="B4" s="7"/>
      <c r="C4" s="40"/>
      <c r="E4" s="111"/>
      <c r="F4" s="111"/>
      <c r="G4" s="111"/>
      <c r="H4" s="171" t="s">
        <v>50</v>
      </c>
      <c r="I4" s="171"/>
      <c r="J4" s="171"/>
      <c r="L4" s="42"/>
    </row>
    <row r="5" spans="1:15" ht="20.149999999999999" customHeight="1">
      <c r="B5" s="8"/>
      <c r="C5" s="12"/>
      <c r="D5" s="8" t="s">
        <v>101</v>
      </c>
      <c r="E5" s="111"/>
      <c r="F5" s="111" t="s">
        <v>102</v>
      </c>
      <c r="G5" s="111"/>
      <c r="H5" s="43"/>
      <c r="J5" s="43"/>
      <c r="K5" s="111"/>
    </row>
    <row r="6" spans="1:15" ht="20.149999999999999" customHeight="1">
      <c r="B6" s="8"/>
      <c r="C6" s="12"/>
      <c r="D6" s="8" t="s">
        <v>103</v>
      </c>
      <c r="E6" s="111"/>
      <c r="F6" s="111" t="s">
        <v>87</v>
      </c>
      <c r="G6" s="111"/>
      <c r="H6" s="8" t="s">
        <v>104</v>
      </c>
      <c r="I6" s="111"/>
      <c r="J6" s="43"/>
      <c r="K6" s="111"/>
      <c r="L6" s="8" t="s">
        <v>105</v>
      </c>
    </row>
    <row r="7" spans="1:15" ht="20.149999999999999" customHeight="1">
      <c r="B7" s="12" t="s">
        <v>7</v>
      </c>
      <c r="C7" s="12"/>
      <c r="D7" s="8" t="s">
        <v>106</v>
      </c>
      <c r="E7" s="111"/>
      <c r="F7" s="111" t="s">
        <v>92</v>
      </c>
      <c r="G7" s="111"/>
      <c r="H7" s="8" t="s">
        <v>95</v>
      </c>
      <c r="I7" s="111"/>
      <c r="J7" s="8" t="s">
        <v>107</v>
      </c>
      <c r="K7" s="111"/>
      <c r="L7" s="8" t="s">
        <v>98</v>
      </c>
    </row>
    <row r="8" spans="1:15" ht="20.149999999999999" customHeight="1">
      <c r="A8" s="6"/>
      <c r="B8" s="12"/>
      <c r="D8" s="170" t="s">
        <v>8</v>
      </c>
      <c r="E8" s="170"/>
      <c r="F8" s="170"/>
      <c r="G8" s="170"/>
      <c r="H8" s="170"/>
      <c r="I8" s="170"/>
      <c r="J8" s="170"/>
      <c r="K8" s="170"/>
      <c r="L8" s="170"/>
    </row>
    <row r="9" spans="1:15" ht="20.149999999999999" customHeight="1">
      <c r="A9" s="5" t="s">
        <v>191</v>
      </c>
      <c r="B9" s="12"/>
      <c r="D9" s="116"/>
      <c r="E9" s="116"/>
      <c r="F9" s="116"/>
      <c r="G9" s="116"/>
      <c r="H9" s="116"/>
      <c r="I9" s="116"/>
      <c r="J9" s="116"/>
      <c r="K9" s="116"/>
      <c r="L9" s="116"/>
    </row>
    <row r="10" spans="1:15" ht="20.149999999999999" customHeight="1">
      <c r="A10" s="28" t="s">
        <v>192</v>
      </c>
      <c r="B10" s="12"/>
      <c r="C10" s="9"/>
      <c r="D10" s="114">
        <v>2525000000</v>
      </c>
      <c r="E10" s="114"/>
      <c r="F10" s="114">
        <v>1741109855</v>
      </c>
      <c r="G10" s="114"/>
      <c r="H10" s="114">
        <v>252500000</v>
      </c>
      <c r="I10" s="114"/>
      <c r="J10" s="114">
        <v>901457078</v>
      </c>
      <c r="K10" s="114"/>
      <c r="L10" s="123">
        <f>SUM(D10:J10)</f>
        <v>5420066933</v>
      </c>
    </row>
    <row r="11" spans="1:15" s="28" customFormat="1" ht="16" customHeight="1">
      <c r="A11" s="5"/>
      <c r="B11" s="12"/>
      <c r="C11" s="9"/>
      <c r="D11" s="117"/>
      <c r="E11" s="117"/>
      <c r="F11" s="117"/>
      <c r="G11" s="117"/>
      <c r="H11" s="117"/>
      <c r="I11" s="117"/>
      <c r="J11" s="117"/>
      <c r="K11" s="117"/>
      <c r="L11" s="117"/>
      <c r="O11" s="133"/>
    </row>
    <row r="12" spans="1:15" ht="20.149999999999999" customHeight="1">
      <c r="A12" s="28" t="s">
        <v>108</v>
      </c>
      <c r="B12" s="100"/>
      <c r="C12" s="9"/>
      <c r="D12" s="64"/>
      <c r="E12" s="118"/>
      <c r="F12" s="64"/>
      <c r="G12" s="118"/>
      <c r="H12" s="64"/>
      <c r="I12" s="118"/>
      <c r="J12" s="6"/>
      <c r="K12" s="118"/>
      <c r="L12" s="64"/>
    </row>
    <row r="13" spans="1:15" ht="20.149999999999999" customHeight="1">
      <c r="A13" s="119" t="s">
        <v>148</v>
      </c>
      <c r="B13" s="100"/>
      <c r="C13" s="9"/>
      <c r="D13" s="64"/>
      <c r="E13" s="118"/>
      <c r="F13" s="64"/>
      <c r="G13" s="118"/>
      <c r="H13" s="64"/>
      <c r="I13" s="118"/>
      <c r="J13" s="6"/>
      <c r="K13" s="118"/>
      <c r="L13" s="64"/>
    </row>
    <row r="14" spans="1:15" ht="20.149999999999999" customHeight="1">
      <c r="A14" s="36" t="s">
        <v>161</v>
      </c>
      <c r="B14" s="12">
        <v>20</v>
      </c>
      <c r="C14" s="8"/>
      <c r="D14" s="64">
        <v>0</v>
      </c>
      <c r="E14" s="118"/>
      <c r="F14" s="64">
        <v>0</v>
      </c>
      <c r="G14" s="118"/>
      <c r="H14" s="64">
        <v>0</v>
      </c>
      <c r="I14" s="117"/>
      <c r="J14" s="64">
        <v>-505000000</v>
      </c>
      <c r="K14" s="117"/>
      <c r="L14" s="129">
        <f>SUM(D14:J14)</f>
        <v>-505000000</v>
      </c>
    </row>
    <row r="15" spans="1:15" s="9" customFormat="1" ht="20.149999999999999" customHeight="1">
      <c r="A15" s="28" t="s">
        <v>160</v>
      </c>
      <c r="B15" s="100"/>
      <c r="D15" s="125">
        <f>SUM(D14)</f>
        <v>0</v>
      </c>
      <c r="E15" s="117"/>
      <c r="F15" s="125">
        <f>SUM(F14)</f>
        <v>0</v>
      </c>
      <c r="G15" s="117"/>
      <c r="H15" s="125">
        <f>SUM(H14)</f>
        <v>0</v>
      </c>
      <c r="I15" s="117"/>
      <c r="J15" s="125">
        <f>SUM(J14)</f>
        <v>-505000000</v>
      </c>
      <c r="K15" s="117"/>
      <c r="L15" s="125">
        <f>SUM(L14)</f>
        <v>-505000000</v>
      </c>
    </row>
    <row r="16" spans="1:15" s="9" customFormat="1" ht="16" customHeight="1">
      <c r="A16" s="5"/>
      <c r="B16" s="100"/>
      <c r="D16" s="117"/>
      <c r="E16" s="117"/>
      <c r="F16" s="117"/>
      <c r="G16" s="117"/>
      <c r="H16" s="117"/>
      <c r="I16" s="117"/>
      <c r="J16" s="117"/>
      <c r="K16" s="117"/>
      <c r="L16" s="117"/>
    </row>
    <row r="17" spans="1:12" s="28" customFormat="1" ht="20.149999999999999" customHeight="1">
      <c r="A17" s="5" t="s">
        <v>99</v>
      </c>
      <c r="B17" s="12"/>
      <c r="C17" s="9"/>
      <c r="D17" s="117"/>
      <c r="E17" s="117"/>
      <c r="F17" s="117"/>
      <c r="G17" s="117"/>
      <c r="H17" s="117"/>
      <c r="I17" s="117"/>
      <c r="J17" s="117"/>
      <c r="K17" s="117"/>
      <c r="L17" s="117"/>
    </row>
    <row r="18" spans="1:12" s="28" customFormat="1" ht="20.149999999999999" customHeight="1">
      <c r="A18" s="36" t="s">
        <v>170</v>
      </c>
      <c r="B18" s="12"/>
      <c r="C18" s="9"/>
      <c r="D18" s="64">
        <v>0</v>
      </c>
      <c r="E18" s="118"/>
      <c r="F18" s="64">
        <v>0</v>
      </c>
      <c r="G18" s="118"/>
      <c r="H18" s="64">
        <v>0</v>
      </c>
      <c r="I18" s="117"/>
      <c r="J18" s="124">
        <f>'PL-7-8'!J55</f>
        <v>734363351</v>
      </c>
      <c r="K18" s="117"/>
      <c r="L18" s="124">
        <f t="shared" ref="L18:L19" si="0">SUM(D18:J18)</f>
        <v>734363351</v>
      </c>
    </row>
    <row r="19" spans="1:12" s="28" customFormat="1" ht="20.149999999999999" customHeight="1">
      <c r="A19" s="36" t="s">
        <v>202</v>
      </c>
      <c r="B19" s="12"/>
      <c r="C19" s="9"/>
      <c r="D19" s="64">
        <v>0</v>
      </c>
      <c r="E19" s="118"/>
      <c r="F19" s="64">
        <v>0</v>
      </c>
      <c r="G19" s="118"/>
      <c r="H19" s="64">
        <v>0</v>
      </c>
      <c r="I19" s="117"/>
      <c r="J19" s="124">
        <f>'PL-7-8'!J51</f>
        <v>-18613999</v>
      </c>
      <c r="K19" s="117"/>
      <c r="L19" s="124">
        <f t="shared" si="0"/>
        <v>-18613999</v>
      </c>
    </row>
    <row r="20" spans="1:12" s="28" customFormat="1" ht="20.149999999999999" customHeight="1">
      <c r="A20" s="5" t="s">
        <v>109</v>
      </c>
      <c r="B20" s="100"/>
      <c r="C20" s="9"/>
      <c r="D20" s="125">
        <f>SUM(D18:D19)</f>
        <v>0</v>
      </c>
      <c r="E20" s="117"/>
      <c r="F20" s="125">
        <f>SUM(F18:F19)</f>
        <v>0</v>
      </c>
      <c r="G20" s="117"/>
      <c r="H20" s="125">
        <f>SUM(H18:H19)</f>
        <v>0</v>
      </c>
      <c r="I20" s="117"/>
      <c r="J20" s="125">
        <f>SUM(J18:J19)</f>
        <v>715749352</v>
      </c>
      <c r="K20" s="117"/>
      <c r="L20" s="125">
        <f>SUM(L18:L19)</f>
        <v>715749352</v>
      </c>
    </row>
    <row r="21" spans="1:12" s="28" customFormat="1" ht="20.149999999999999" customHeight="1">
      <c r="A21" s="7"/>
      <c r="B21" s="12"/>
      <c r="C21" s="9"/>
      <c r="D21" s="118"/>
      <c r="E21" s="118"/>
      <c r="F21" s="118"/>
      <c r="G21" s="118"/>
      <c r="H21" s="118"/>
      <c r="I21" s="118"/>
      <c r="J21" s="118"/>
      <c r="K21" s="118"/>
      <c r="L21" s="118"/>
    </row>
    <row r="22" spans="1:12" ht="20.149999999999999" customHeight="1" thickBot="1">
      <c r="A22" s="28" t="s">
        <v>201</v>
      </c>
      <c r="B22" s="12"/>
      <c r="C22" s="8"/>
      <c r="D22" s="130">
        <f>SUM(D10,D15,D20)</f>
        <v>2525000000</v>
      </c>
      <c r="E22" s="118"/>
      <c r="F22" s="130">
        <f>SUM(F10,F15,F20)</f>
        <v>1741109855</v>
      </c>
      <c r="G22" s="118"/>
      <c r="H22" s="130">
        <f>SUM(H10,H15,H20)</f>
        <v>252500000</v>
      </c>
      <c r="I22" s="118"/>
      <c r="J22" s="130">
        <f>SUM(J10,J15,J20)</f>
        <v>1112206430</v>
      </c>
      <c r="K22" s="118"/>
      <c r="L22" s="130">
        <f>SUM(L10,L15,L20)</f>
        <v>5630816285</v>
      </c>
    </row>
    <row r="23" spans="1:12" ht="20.149999999999999" customHeight="1" thickTop="1">
      <c r="A23" s="28"/>
      <c r="B23" s="12"/>
      <c r="C23" s="8"/>
      <c r="D23" s="117"/>
      <c r="E23" s="118"/>
      <c r="F23" s="118"/>
      <c r="G23" s="118"/>
      <c r="H23" s="117"/>
      <c r="I23" s="118"/>
      <c r="J23" s="117"/>
      <c r="K23" s="118"/>
      <c r="L23" s="117"/>
    </row>
    <row r="24" spans="1:12" ht="20.149999999999999" customHeight="1">
      <c r="A24" s="28"/>
      <c r="B24" s="12"/>
      <c r="C24" s="8"/>
      <c r="D24" s="117"/>
      <c r="E24" s="118"/>
      <c r="F24" s="118"/>
      <c r="G24" s="118"/>
      <c r="H24" s="117"/>
      <c r="I24" s="118"/>
      <c r="J24" s="117"/>
      <c r="K24" s="118"/>
      <c r="L24" s="117"/>
    </row>
    <row r="25" spans="1:12" ht="20.149999999999999" customHeight="1">
      <c r="A25" s="28"/>
      <c r="B25" s="12"/>
      <c r="C25" s="8"/>
      <c r="D25" s="117"/>
      <c r="E25" s="118"/>
      <c r="F25" s="118"/>
      <c r="G25" s="118"/>
      <c r="H25" s="117"/>
      <c r="I25" s="118"/>
      <c r="J25" s="117"/>
      <c r="K25" s="118"/>
      <c r="L25" s="117"/>
    </row>
    <row r="26" spans="1:12" s="16" customFormat="1" ht="20.149999999999999" customHeight="1">
      <c r="A26" s="163" t="s">
        <v>27</v>
      </c>
      <c r="B26" s="163"/>
      <c r="C26" s="6"/>
      <c r="E26" s="132" t="s">
        <v>27</v>
      </c>
      <c r="F26" s="6"/>
      <c r="G26" s="6"/>
      <c r="H26" s="6"/>
      <c r="I26" s="42"/>
      <c r="K26" s="42"/>
    </row>
    <row r="27" spans="1:12" s="16" customFormat="1" ht="20.149999999999999" customHeight="1">
      <c r="A27" s="7" t="s">
        <v>244</v>
      </c>
      <c r="B27" s="6"/>
      <c r="C27" s="6"/>
      <c r="E27" s="132" t="s">
        <v>110</v>
      </c>
      <c r="F27" s="6"/>
      <c r="G27" s="6"/>
      <c r="H27" s="6"/>
      <c r="I27" s="42"/>
      <c r="K27" s="42"/>
    </row>
    <row r="28" spans="1:12" s="16" customFormat="1" ht="20.149999999999999" customHeight="1">
      <c r="A28" s="7"/>
      <c r="B28" s="40"/>
      <c r="C28" s="6"/>
      <c r="E28" s="42"/>
      <c r="F28" s="42"/>
      <c r="G28" s="42"/>
      <c r="I28" s="42"/>
      <c r="K28" s="42"/>
    </row>
  </sheetData>
  <sheetProtection sheet="1" formatCells="0" formatColumns="0" formatRows="0" insertColumns="0" insertRows="0" insertHyperlinks="0" deleteColumns="0" deleteRows="0" sort="0" autoFilter="0" pivotTables="0"/>
  <mergeCells count="4">
    <mergeCell ref="H4:J4"/>
    <mergeCell ref="D8:L8"/>
    <mergeCell ref="A26:B26"/>
    <mergeCell ref="D3:L3"/>
  </mergeCells>
  <pageMargins left="0.8" right="0.8" top="0.48" bottom="0.5" header="0.5" footer="0.5"/>
  <pageSetup paperSize="9" scale="78" firstPageNumber="11" fitToHeight="0" orientation="landscape" useFirstPageNumber="1" r:id="rId1"/>
  <headerFooter alignWithMargins="0">
    <oddFooter xml:space="preserve">&amp;L&amp;"Times New Roman,Regular"&amp;11The accompanying notes form an integral part of the financial statements.&amp;"Angsana New,Regular"&amp;15
&amp;C&amp;"Times New Roman,Regular"&amp;11&amp;P&amp;R
</oddFooter>
  </headerFooter>
  <customProperties>
    <customPr name="OrphanNamesChecked" r:id="rId2"/>
  </customPropertie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DE127F-059E-4388-91B1-4DA86EBD5D5A}">
  <dimension ref="A1:L28"/>
  <sheetViews>
    <sheetView view="pageBreakPreview" zoomScale="85" zoomScaleNormal="60" zoomScaleSheetLayoutView="85" workbookViewId="0">
      <selection activeCell="J18" sqref="J18"/>
    </sheetView>
  </sheetViews>
  <sheetFormatPr defaultColWidth="9.09765625" defaultRowHeight="20.149999999999999" customHeight="1"/>
  <cols>
    <col min="1" max="1" width="67.3984375" style="7" customWidth="1"/>
    <col min="2" max="2" width="8.09765625" style="40" customWidth="1"/>
    <col min="3" max="3" width="2.09765625" style="6" customWidth="1"/>
    <col min="4" max="4" width="16.09765625" style="16" customWidth="1"/>
    <col min="5" max="5" width="2.09765625" style="42" customWidth="1"/>
    <col min="6" max="6" width="16.09765625" style="42" bestFit="1" customWidth="1"/>
    <col min="7" max="7" width="2.09765625" style="42" customWidth="1"/>
    <col min="8" max="8" width="16.09765625" style="16" customWidth="1"/>
    <col min="9" max="9" width="2.09765625" style="42" customWidth="1"/>
    <col min="10" max="10" width="16.8984375" style="16" bestFit="1" customWidth="1"/>
    <col min="11" max="11" width="2.09765625" style="42" customWidth="1"/>
    <col min="12" max="12" width="16" style="16" customWidth="1"/>
    <col min="13" max="16384" width="9.09765625" style="6"/>
  </cols>
  <sheetData>
    <row r="1" spans="1:12" ht="20.149999999999999" customHeight="1">
      <c r="A1" s="1" t="s">
        <v>0</v>
      </c>
      <c r="D1" s="64"/>
    </row>
    <row r="2" spans="1:12" ht="20.149999999999999" customHeight="1">
      <c r="A2" s="131" t="s">
        <v>79</v>
      </c>
    </row>
    <row r="3" spans="1:12" ht="20.149999999999999" customHeight="1">
      <c r="A3" s="110"/>
      <c r="D3" s="172" t="s">
        <v>100</v>
      </c>
      <c r="E3" s="172"/>
      <c r="F3" s="172"/>
      <c r="G3" s="172"/>
      <c r="H3" s="172"/>
      <c r="I3" s="172"/>
      <c r="J3" s="172"/>
      <c r="K3" s="172"/>
      <c r="L3" s="172"/>
    </row>
    <row r="4" spans="1:12" ht="20.149999999999999" customHeight="1">
      <c r="B4" s="7"/>
      <c r="C4" s="40"/>
      <c r="E4" s="111"/>
      <c r="F4" s="111"/>
      <c r="G4" s="111"/>
      <c r="H4" s="171" t="s">
        <v>50</v>
      </c>
      <c r="I4" s="171"/>
      <c r="J4" s="171"/>
      <c r="L4" s="42"/>
    </row>
    <row r="5" spans="1:12" ht="20.149999999999999" customHeight="1">
      <c r="B5" s="8"/>
      <c r="C5" s="12"/>
      <c r="D5" s="8" t="s">
        <v>101</v>
      </c>
      <c r="E5" s="111"/>
      <c r="F5" s="111" t="s">
        <v>102</v>
      </c>
      <c r="G5" s="111"/>
      <c r="H5" s="43"/>
      <c r="J5" s="43"/>
      <c r="K5" s="111"/>
    </row>
    <row r="6" spans="1:12" ht="20.149999999999999" customHeight="1">
      <c r="B6" s="8"/>
      <c r="C6" s="12"/>
      <c r="D6" s="8" t="s">
        <v>103</v>
      </c>
      <c r="E6" s="111"/>
      <c r="F6" s="111" t="s">
        <v>87</v>
      </c>
      <c r="G6" s="111"/>
      <c r="H6" s="8" t="s">
        <v>104</v>
      </c>
      <c r="I6" s="111"/>
      <c r="J6" s="43"/>
      <c r="K6" s="111"/>
      <c r="L6" s="8" t="s">
        <v>105</v>
      </c>
    </row>
    <row r="7" spans="1:12" ht="20.149999999999999" customHeight="1">
      <c r="B7" s="12" t="s">
        <v>7</v>
      </c>
      <c r="C7" s="12"/>
      <c r="D7" s="8" t="s">
        <v>106</v>
      </c>
      <c r="E7" s="111"/>
      <c r="F7" s="111" t="s">
        <v>92</v>
      </c>
      <c r="G7" s="111"/>
      <c r="H7" s="8" t="s">
        <v>95</v>
      </c>
      <c r="I7" s="111"/>
      <c r="J7" s="8" t="s">
        <v>107</v>
      </c>
      <c r="K7" s="111"/>
      <c r="L7" s="8" t="s">
        <v>98</v>
      </c>
    </row>
    <row r="8" spans="1:12" ht="20.149999999999999" customHeight="1">
      <c r="A8" s="6"/>
      <c r="B8" s="12"/>
      <c r="D8" s="170" t="s">
        <v>8</v>
      </c>
      <c r="E8" s="170"/>
      <c r="F8" s="170"/>
      <c r="G8" s="170"/>
      <c r="H8" s="170"/>
      <c r="I8" s="170"/>
      <c r="J8" s="170"/>
      <c r="K8" s="170"/>
      <c r="L8" s="170"/>
    </row>
    <row r="9" spans="1:12" ht="20.149999999999999" customHeight="1">
      <c r="A9" s="5" t="s">
        <v>219</v>
      </c>
      <c r="B9" s="12"/>
    </row>
    <row r="10" spans="1:12" ht="20.149999999999999" customHeight="1">
      <c r="A10" s="28" t="s">
        <v>220</v>
      </c>
      <c r="B10" s="12"/>
      <c r="C10" s="9"/>
      <c r="D10" s="123">
        <v>2525000000</v>
      </c>
      <c r="E10" s="123"/>
      <c r="F10" s="123">
        <v>1741109855</v>
      </c>
      <c r="G10" s="123"/>
      <c r="H10" s="123">
        <v>252500000</v>
      </c>
      <c r="I10" s="123"/>
      <c r="J10" s="123">
        <v>1112206430</v>
      </c>
      <c r="K10" s="114"/>
      <c r="L10" s="123">
        <v>5630816285</v>
      </c>
    </row>
    <row r="11" spans="1:12" s="28" customFormat="1" ht="16" customHeight="1">
      <c r="A11" s="5"/>
      <c r="B11" s="12"/>
      <c r="C11" s="9"/>
      <c r="D11" s="117"/>
      <c r="E11" s="117"/>
      <c r="F11" s="117"/>
      <c r="G11" s="117"/>
      <c r="H11" s="117"/>
      <c r="I11" s="117"/>
      <c r="J11" s="117"/>
      <c r="K11" s="117"/>
      <c r="L11" s="117"/>
    </row>
    <row r="12" spans="1:12" ht="20.149999999999999" customHeight="1">
      <c r="A12" s="28" t="s">
        <v>108</v>
      </c>
      <c r="B12" s="100"/>
      <c r="C12" s="9"/>
      <c r="D12" s="64"/>
      <c r="E12" s="118"/>
      <c r="F12" s="64"/>
      <c r="G12" s="118"/>
      <c r="H12" s="64"/>
      <c r="I12" s="118"/>
      <c r="J12" s="6"/>
      <c r="K12" s="118"/>
      <c r="L12" s="64"/>
    </row>
    <row r="13" spans="1:12" ht="20.149999999999999" customHeight="1">
      <c r="A13" s="119" t="s">
        <v>148</v>
      </c>
      <c r="B13" s="100"/>
      <c r="C13" s="9"/>
      <c r="D13" s="64"/>
      <c r="E13" s="118"/>
      <c r="F13" s="64"/>
      <c r="G13" s="118"/>
      <c r="H13" s="64"/>
      <c r="I13" s="118"/>
      <c r="J13" s="6"/>
      <c r="K13" s="118"/>
      <c r="L13" s="64"/>
    </row>
    <row r="14" spans="1:12" ht="20.149999999999999" customHeight="1">
      <c r="A14" s="36" t="s">
        <v>161</v>
      </c>
      <c r="B14" s="12">
        <v>20</v>
      </c>
      <c r="C14" s="8"/>
      <c r="D14" s="64">
        <v>0</v>
      </c>
      <c r="E14" s="118"/>
      <c r="F14" s="64">
        <v>0</v>
      </c>
      <c r="G14" s="118"/>
      <c r="H14" s="64">
        <v>0</v>
      </c>
      <c r="I14" s="117"/>
      <c r="J14" s="64">
        <v>-505000000</v>
      </c>
      <c r="K14" s="117"/>
      <c r="L14" s="129">
        <v>-505000000</v>
      </c>
    </row>
    <row r="15" spans="1:12" s="9" customFormat="1" ht="20.149999999999999" customHeight="1">
      <c r="A15" s="28" t="s">
        <v>160</v>
      </c>
      <c r="B15" s="100"/>
      <c r="D15" s="125">
        <v>0</v>
      </c>
      <c r="E15" s="128"/>
      <c r="F15" s="125">
        <v>0</v>
      </c>
      <c r="G15" s="128"/>
      <c r="H15" s="125">
        <v>0</v>
      </c>
      <c r="I15" s="128"/>
      <c r="J15" s="125">
        <v>-505000000</v>
      </c>
      <c r="K15" s="128"/>
      <c r="L15" s="125">
        <v>-505000000</v>
      </c>
    </row>
    <row r="16" spans="1:12" s="9" customFormat="1" ht="16" customHeight="1">
      <c r="A16" s="5"/>
      <c r="B16" s="100"/>
      <c r="D16" s="117"/>
      <c r="E16" s="117"/>
      <c r="F16" s="117"/>
      <c r="G16" s="117"/>
      <c r="H16" s="117"/>
      <c r="I16" s="117"/>
      <c r="J16" s="117"/>
      <c r="K16" s="117"/>
      <c r="L16" s="117"/>
    </row>
    <row r="17" spans="1:12" s="28" customFormat="1" ht="20.149999999999999" customHeight="1">
      <c r="A17" s="5" t="s">
        <v>99</v>
      </c>
      <c r="B17" s="12"/>
      <c r="C17" s="9"/>
      <c r="D17" s="117"/>
      <c r="E17" s="117"/>
      <c r="F17" s="117"/>
      <c r="G17" s="117"/>
      <c r="H17" s="117"/>
      <c r="I17" s="117"/>
      <c r="J17" s="117"/>
      <c r="K17" s="117"/>
      <c r="L17" s="117"/>
    </row>
    <row r="18" spans="1:12" s="28" customFormat="1" ht="20.149999999999999" customHeight="1">
      <c r="A18" s="36" t="s">
        <v>170</v>
      </c>
      <c r="B18" s="12"/>
      <c r="C18" s="9"/>
      <c r="D18" s="64">
        <v>0</v>
      </c>
      <c r="E18" s="118"/>
      <c r="F18" s="64">
        <v>0</v>
      </c>
      <c r="G18" s="118"/>
      <c r="H18" s="64">
        <v>0</v>
      </c>
      <c r="I18" s="117"/>
      <c r="J18" s="124">
        <v>697039161</v>
      </c>
      <c r="K18" s="117"/>
      <c r="L18" s="124">
        <v>697039161</v>
      </c>
    </row>
    <row r="19" spans="1:12" s="28" customFormat="1" ht="20.149999999999999" hidden="1" customHeight="1">
      <c r="A19" s="36" t="s">
        <v>202</v>
      </c>
      <c r="B19" s="12"/>
      <c r="C19" s="9"/>
      <c r="D19" s="64"/>
      <c r="E19" s="118"/>
      <c r="F19" s="64"/>
      <c r="G19" s="118"/>
      <c r="H19" s="64"/>
      <c r="I19" s="117"/>
      <c r="J19" s="124">
        <v>0</v>
      </c>
      <c r="K19" s="117"/>
      <c r="L19" s="124">
        <v>0</v>
      </c>
    </row>
    <row r="20" spans="1:12" s="28" customFormat="1" ht="20.149999999999999" customHeight="1">
      <c r="A20" s="5" t="s">
        <v>109</v>
      </c>
      <c r="B20" s="100"/>
      <c r="C20" s="9"/>
      <c r="D20" s="125">
        <v>0</v>
      </c>
      <c r="E20" s="128"/>
      <c r="F20" s="125">
        <v>0</v>
      </c>
      <c r="G20" s="128"/>
      <c r="H20" s="125">
        <v>0</v>
      </c>
      <c r="I20" s="117"/>
      <c r="J20" s="125">
        <v>697039161</v>
      </c>
      <c r="K20" s="117">
        <v>1394078322</v>
      </c>
      <c r="L20" s="125">
        <v>697039161</v>
      </c>
    </row>
    <row r="21" spans="1:12" s="28" customFormat="1" ht="20.149999999999999" customHeight="1">
      <c r="A21" s="7"/>
      <c r="B21" s="12"/>
      <c r="C21" s="9"/>
      <c r="D21" s="118"/>
      <c r="E21" s="118"/>
      <c r="F21" s="118"/>
      <c r="G21" s="118"/>
      <c r="H21" s="118"/>
      <c r="I21" s="118"/>
      <c r="J21" s="118"/>
      <c r="K21" s="118"/>
      <c r="L21" s="118"/>
    </row>
    <row r="22" spans="1:12" ht="20.149999999999999" customHeight="1" thickBot="1">
      <c r="A22" s="28" t="s">
        <v>221</v>
      </c>
      <c r="B22" s="12"/>
      <c r="C22" s="8"/>
      <c r="D22" s="130">
        <v>2525000000</v>
      </c>
      <c r="E22" s="129"/>
      <c r="F22" s="130">
        <v>1741109855</v>
      </c>
      <c r="G22" s="129"/>
      <c r="H22" s="130">
        <v>252500000</v>
      </c>
      <c r="I22" s="129"/>
      <c r="J22" s="130">
        <v>1304245591</v>
      </c>
      <c r="K22" s="129"/>
      <c r="L22" s="130">
        <v>5822855446</v>
      </c>
    </row>
    <row r="23" spans="1:12" ht="20.149999999999999" customHeight="1" thickTop="1">
      <c r="A23" s="28"/>
      <c r="B23" s="12"/>
      <c r="C23" s="8"/>
      <c r="D23" s="117"/>
      <c r="E23" s="118"/>
      <c r="F23" s="118"/>
      <c r="G23" s="118"/>
      <c r="H23" s="117"/>
      <c r="I23" s="118"/>
      <c r="J23" s="117"/>
      <c r="K23" s="118"/>
      <c r="L23" s="117"/>
    </row>
    <row r="24" spans="1:12" ht="20.149999999999999" customHeight="1">
      <c r="A24" s="6"/>
      <c r="B24" s="12"/>
      <c r="C24" s="8"/>
      <c r="D24" s="117"/>
      <c r="E24" s="118"/>
      <c r="F24" s="118"/>
      <c r="G24" s="118"/>
      <c r="H24" s="117"/>
      <c r="I24" s="118"/>
      <c r="J24" s="117"/>
      <c r="K24" s="118"/>
      <c r="L24" s="117"/>
    </row>
    <row r="25" spans="1:12" ht="20.149999999999999" customHeight="1">
      <c r="A25" s="28"/>
      <c r="B25" s="12"/>
      <c r="C25" s="8"/>
      <c r="D25" s="117"/>
      <c r="E25" s="118"/>
      <c r="F25" s="118"/>
      <c r="G25" s="118"/>
      <c r="H25" s="117"/>
      <c r="I25" s="118"/>
      <c r="J25" s="117"/>
      <c r="K25" s="118"/>
      <c r="L25" s="117"/>
    </row>
    <row r="26" spans="1:12" s="16" customFormat="1" ht="20.149999999999999" customHeight="1">
      <c r="A26" s="163" t="s">
        <v>27</v>
      </c>
      <c r="B26" s="163"/>
      <c r="C26" s="6"/>
      <c r="E26" s="132" t="s">
        <v>27</v>
      </c>
      <c r="F26" s="6"/>
      <c r="G26" s="6"/>
      <c r="H26" s="6"/>
      <c r="I26" s="42"/>
      <c r="K26" s="42"/>
    </row>
    <row r="27" spans="1:12" s="16" customFormat="1" ht="20.149999999999999" customHeight="1">
      <c r="A27" s="7" t="s">
        <v>244</v>
      </c>
      <c r="B27" s="6"/>
      <c r="C27" s="6"/>
      <c r="E27" s="132" t="s">
        <v>110</v>
      </c>
      <c r="F27" s="6"/>
      <c r="G27" s="6"/>
      <c r="H27" s="6"/>
      <c r="I27" s="42"/>
      <c r="K27" s="42"/>
    </row>
    <row r="28" spans="1:12" s="16" customFormat="1" ht="20.149999999999999" customHeight="1">
      <c r="A28" s="7"/>
      <c r="B28" s="40"/>
      <c r="C28" s="6"/>
      <c r="E28" s="42"/>
      <c r="F28" s="42"/>
      <c r="G28" s="42"/>
      <c r="I28" s="42"/>
      <c r="K28" s="42"/>
    </row>
  </sheetData>
  <sheetProtection formatCells="0" formatColumns="0" formatRows="0" insertColumns="0" insertRows="0" insertHyperlinks="0" deleteColumns="0" deleteRows="0" sort="0" autoFilter="0" pivotTables="0"/>
  <mergeCells count="4">
    <mergeCell ref="D3:L3"/>
    <mergeCell ref="H4:J4"/>
    <mergeCell ref="D8:L8"/>
    <mergeCell ref="A26:B26"/>
  </mergeCells>
  <pageMargins left="0.8" right="0.8" top="0.48" bottom="0.5" header="0.5" footer="0.5"/>
  <pageSetup paperSize="9" scale="85" firstPageNumber="12" fitToHeight="0" orientation="landscape" useFirstPageNumber="1" r:id="rId1"/>
  <headerFooter alignWithMargins="0">
    <oddFooter xml:space="preserve">&amp;L&amp;"Times New Roman,Regular"&amp;11The accompanying notes form an integral part of the financial statements.&amp;"Angsana New,Regular"&amp;15
&amp;C&amp;"Times New Roman,Regular"&amp;11&amp;P&amp;R
</oddFooter>
  </headerFooter>
  <customProperties>
    <customPr name="OrphanNamesChecked" r:id="rId2"/>
  </customPropertie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N140"/>
  <sheetViews>
    <sheetView view="pageBreakPreview" zoomScaleNormal="80" zoomScaleSheetLayoutView="100" workbookViewId="0">
      <selection activeCell="F9" sqref="F9"/>
    </sheetView>
  </sheetViews>
  <sheetFormatPr defaultColWidth="35" defaultRowHeight="18.649999999999999" customHeight="1"/>
  <cols>
    <col min="1" max="1" width="56.8984375" style="138" customWidth="1"/>
    <col min="2" max="2" width="1.59765625" style="6" customWidth="1"/>
    <col min="3" max="3" width="1.3984375" style="6" customWidth="1"/>
    <col min="4" max="4" width="17" style="136" bestFit="1" customWidth="1"/>
    <col min="5" max="5" width="1.3984375" style="6" customWidth="1"/>
    <col min="6" max="6" width="17" style="136" bestFit="1" customWidth="1"/>
    <col min="7" max="7" width="1.3984375" style="6" customWidth="1"/>
    <col min="8" max="8" width="17" style="6" bestFit="1" customWidth="1"/>
    <col min="9" max="9" width="1" style="6" customWidth="1"/>
    <col min="10" max="10" width="17" style="6" bestFit="1" customWidth="1"/>
    <col min="11" max="11" width="14.69921875" style="6" customWidth="1"/>
    <col min="12" max="12" width="18.69921875" style="6" customWidth="1"/>
    <col min="13" max="13" width="17.69921875" style="6" customWidth="1"/>
    <col min="14" max="14" width="16.19921875" style="6" customWidth="1"/>
    <col min="15" max="16384" width="35" style="6"/>
  </cols>
  <sheetData>
    <row r="1" spans="1:14" ht="18.649999999999999" customHeight="1">
      <c r="A1" s="135" t="s">
        <v>0</v>
      </c>
    </row>
    <row r="2" spans="1:14" ht="18.649999999999999" customHeight="1">
      <c r="A2" s="137" t="s">
        <v>111</v>
      </c>
    </row>
    <row r="3" spans="1:14" ht="18.649999999999999" customHeight="1">
      <c r="A3" s="137"/>
    </row>
    <row r="4" spans="1:14" ht="18.649999999999999" customHeight="1">
      <c r="B4" s="8"/>
      <c r="C4" s="8"/>
      <c r="D4" s="165" t="s">
        <v>58</v>
      </c>
      <c r="E4" s="165"/>
      <c r="F4" s="165"/>
      <c r="G4" s="9"/>
      <c r="H4" s="165" t="s">
        <v>112</v>
      </c>
      <c r="I4" s="165"/>
      <c r="J4" s="165"/>
    </row>
    <row r="5" spans="1:14" ht="18.649999999999999" customHeight="1">
      <c r="B5" s="8"/>
      <c r="C5" s="8"/>
      <c r="D5" s="164" t="s">
        <v>59</v>
      </c>
      <c r="E5" s="164"/>
      <c r="F5" s="164"/>
      <c r="G5" s="9"/>
      <c r="H5" s="164" t="s">
        <v>59</v>
      </c>
      <c r="I5" s="164"/>
      <c r="J5" s="164"/>
    </row>
    <row r="6" spans="1:14" ht="18.649999999999999" customHeight="1">
      <c r="B6" s="8"/>
      <c r="C6" s="8"/>
      <c r="D6" s="174" t="s">
        <v>60</v>
      </c>
      <c r="E6" s="174"/>
      <c r="F6" s="174"/>
      <c r="G6" s="9"/>
      <c r="H6" s="174" t="s">
        <v>60</v>
      </c>
      <c r="I6" s="174"/>
      <c r="J6" s="174"/>
    </row>
    <row r="7" spans="1:14" ht="18.649999999999999" customHeight="1">
      <c r="B7" s="12"/>
      <c r="C7" s="12"/>
      <c r="D7" s="13">
        <v>2025</v>
      </c>
      <c r="E7" s="8"/>
      <c r="F7" s="13">
        <v>2024</v>
      </c>
      <c r="H7" s="13">
        <v>2025</v>
      </c>
      <c r="I7" s="8"/>
      <c r="J7" s="13">
        <v>2024</v>
      </c>
    </row>
    <row r="8" spans="1:14" ht="18.649999999999999" customHeight="1">
      <c r="B8" s="8"/>
      <c r="C8" s="8"/>
      <c r="D8" s="168" t="s">
        <v>8</v>
      </c>
      <c r="E8" s="168"/>
      <c r="F8" s="168"/>
      <c r="G8" s="168"/>
      <c r="H8" s="168"/>
      <c r="I8" s="168"/>
      <c r="J8" s="168"/>
    </row>
    <row r="9" spans="1:14" ht="18.649999999999999" customHeight="1">
      <c r="A9" s="139" t="s">
        <v>113</v>
      </c>
      <c r="B9" s="8"/>
      <c r="C9" s="8"/>
      <c r="D9" s="140"/>
      <c r="E9" s="35"/>
      <c r="F9" s="140"/>
      <c r="G9" s="35"/>
      <c r="H9" s="35"/>
      <c r="I9" s="35"/>
      <c r="J9" s="35"/>
    </row>
    <row r="10" spans="1:14" ht="18.649999999999999" customHeight="1">
      <c r="A10" s="141" t="s">
        <v>114</v>
      </c>
      <c r="B10" s="8"/>
      <c r="C10" s="8"/>
      <c r="D10" s="124">
        <v>752489001</v>
      </c>
      <c r="E10" s="134"/>
      <c r="F10" s="124">
        <v>742483216</v>
      </c>
      <c r="G10" s="134"/>
      <c r="H10" s="124">
        <v>697039161</v>
      </c>
      <c r="I10" s="134"/>
      <c r="J10" s="124">
        <v>734363351</v>
      </c>
      <c r="M10" s="37"/>
      <c r="N10" s="37"/>
    </row>
    <row r="11" spans="1:14" ht="18.649999999999999" customHeight="1">
      <c r="A11" s="142" t="s">
        <v>115</v>
      </c>
      <c r="B11" s="8"/>
      <c r="C11" s="8"/>
      <c r="D11" s="64"/>
      <c r="E11" s="16"/>
      <c r="F11" s="64"/>
      <c r="G11" s="16"/>
      <c r="H11" s="64"/>
      <c r="I11" s="16"/>
      <c r="J11" s="64"/>
      <c r="K11" s="37"/>
    </row>
    <row r="12" spans="1:14" ht="18.649999999999999" customHeight="1">
      <c r="A12" s="138" t="s">
        <v>149</v>
      </c>
      <c r="B12" s="12"/>
      <c r="C12" s="8"/>
      <c r="D12" s="129">
        <v>170777517</v>
      </c>
      <c r="E12" s="134"/>
      <c r="F12" s="129">
        <v>160819545</v>
      </c>
      <c r="G12" s="134"/>
      <c r="H12" s="129">
        <v>96549662</v>
      </c>
      <c r="I12" s="153"/>
      <c r="J12" s="129">
        <v>85987459</v>
      </c>
      <c r="M12" s="37"/>
      <c r="N12" s="37"/>
    </row>
    <row r="13" spans="1:14" ht="18.649999999999999" customHeight="1">
      <c r="A13" s="141" t="s">
        <v>73</v>
      </c>
      <c r="B13" s="12"/>
      <c r="C13" s="8"/>
      <c r="D13" s="124">
        <v>216396424</v>
      </c>
      <c r="E13" s="134"/>
      <c r="F13" s="124">
        <v>214442948</v>
      </c>
      <c r="G13" s="134"/>
      <c r="H13" s="124">
        <v>221794597</v>
      </c>
      <c r="I13" s="134"/>
      <c r="J13" s="124">
        <v>228248702</v>
      </c>
      <c r="M13" s="37"/>
      <c r="N13" s="37"/>
    </row>
    <row r="14" spans="1:14" ht="18.649999999999999" customHeight="1">
      <c r="A14" s="141" t="s">
        <v>150</v>
      </c>
      <c r="B14" s="12"/>
      <c r="C14" s="8"/>
      <c r="D14" s="64">
        <v>889442266</v>
      </c>
      <c r="E14" s="16"/>
      <c r="F14" s="64">
        <v>820651137</v>
      </c>
      <c r="G14" s="16"/>
      <c r="H14" s="64">
        <v>810854274</v>
      </c>
      <c r="I14" s="16"/>
      <c r="J14" s="64">
        <v>751864838</v>
      </c>
      <c r="M14" s="37"/>
      <c r="N14" s="37"/>
    </row>
    <row r="15" spans="1:14" ht="18.649999999999999" customHeight="1">
      <c r="A15" s="138" t="s">
        <v>163</v>
      </c>
      <c r="B15" s="12"/>
      <c r="C15" s="8"/>
      <c r="D15" s="64">
        <v>36669249</v>
      </c>
      <c r="E15" s="16"/>
      <c r="F15" s="64">
        <v>25564057</v>
      </c>
      <c r="G15" s="16"/>
      <c r="H15" s="64">
        <v>27244288</v>
      </c>
      <c r="I15" s="16"/>
      <c r="J15" s="64">
        <v>18543175</v>
      </c>
      <c r="M15" s="37"/>
      <c r="N15" s="37"/>
    </row>
    <row r="16" spans="1:14" ht="18.649999999999999" customHeight="1">
      <c r="A16" s="141" t="s">
        <v>116</v>
      </c>
      <c r="B16" s="12"/>
      <c r="C16" s="8"/>
      <c r="D16" s="64">
        <v>15062102</v>
      </c>
      <c r="E16" s="16"/>
      <c r="F16" s="64">
        <v>16540844</v>
      </c>
      <c r="G16" s="16"/>
      <c r="H16" s="64">
        <v>15062102</v>
      </c>
      <c r="I16" s="16"/>
      <c r="J16" s="64">
        <v>16540844</v>
      </c>
      <c r="M16" s="37"/>
      <c r="N16" s="37"/>
    </row>
    <row r="17" spans="1:14" ht="18.649999999999999" customHeight="1">
      <c r="A17" s="141" t="s">
        <v>210</v>
      </c>
      <c r="B17" s="12"/>
      <c r="C17" s="8"/>
      <c r="D17" s="64">
        <v>-348397</v>
      </c>
      <c r="E17" s="16"/>
      <c r="F17" s="64">
        <v>605045</v>
      </c>
      <c r="G17" s="16"/>
      <c r="H17" s="64">
        <v>-385276</v>
      </c>
      <c r="I17" s="16"/>
      <c r="J17" s="64">
        <v>654305</v>
      </c>
      <c r="M17" s="37"/>
      <c r="N17" s="37"/>
    </row>
    <row r="18" spans="1:14" ht="18.649999999999999" customHeight="1">
      <c r="A18" s="138" t="s">
        <v>164</v>
      </c>
      <c r="B18" s="12"/>
      <c r="C18" s="8"/>
      <c r="D18" s="64">
        <v>-624020</v>
      </c>
      <c r="E18" s="16"/>
      <c r="F18" s="64">
        <v>1020930</v>
      </c>
      <c r="G18" s="16"/>
      <c r="H18" s="64">
        <v>-436977</v>
      </c>
      <c r="I18" s="16"/>
      <c r="J18" s="64">
        <v>829091</v>
      </c>
      <c r="M18" s="37"/>
      <c r="N18" s="37"/>
    </row>
    <row r="19" spans="1:14" ht="18.649999999999999" customHeight="1">
      <c r="A19" s="138" t="s">
        <v>228</v>
      </c>
      <c r="B19" s="12"/>
      <c r="C19" s="8"/>
      <c r="D19" s="64">
        <v>16157376</v>
      </c>
      <c r="E19" s="16"/>
      <c r="F19" s="64">
        <v>-11961602</v>
      </c>
      <c r="G19" s="16"/>
      <c r="H19" s="64">
        <v>17424079</v>
      </c>
      <c r="I19" s="16"/>
      <c r="J19" s="64">
        <v>-13245962</v>
      </c>
      <c r="K19" s="37"/>
      <c r="M19" s="37"/>
      <c r="N19" s="37"/>
    </row>
    <row r="20" spans="1:14" ht="18.5" customHeight="1">
      <c r="A20" s="138" t="s">
        <v>229</v>
      </c>
      <c r="B20" s="12"/>
      <c r="C20" s="8"/>
      <c r="D20" s="64">
        <v>2162743</v>
      </c>
      <c r="E20" s="16"/>
      <c r="F20" s="64">
        <v>0</v>
      </c>
      <c r="G20" s="16"/>
      <c r="H20" s="64">
        <v>9383996</v>
      </c>
      <c r="I20" s="16"/>
      <c r="J20" s="64">
        <v>0</v>
      </c>
      <c r="K20" s="37"/>
      <c r="M20" s="37"/>
      <c r="N20" s="37"/>
    </row>
    <row r="21" spans="1:14" ht="18.649999999999999" customHeight="1">
      <c r="A21" s="138" t="s">
        <v>237</v>
      </c>
      <c r="B21" s="12"/>
      <c r="C21" s="8"/>
      <c r="D21" s="64">
        <v>-10852030</v>
      </c>
      <c r="E21" s="16"/>
      <c r="F21" s="64">
        <v>-1643645</v>
      </c>
      <c r="G21" s="16"/>
      <c r="H21" s="64">
        <v>-5257233</v>
      </c>
      <c r="I21" s="16"/>
      <c r="J21" s="64">
        <v>554738</v>
      </c>
      <c r="K21" s="37"/>
      <c r="M21" s="37"/>
      <c r="N21" s="37"/>
    </row>
    <row r="22" spans="1:14" ht="18.649999999999999" customHeight="1">
      <c r="A22" s="138" t="s">
        <v>230</v>
      </c>
      <c r="B22" s="12"/>
      <c r="C22" s="8"/>
      <c r="D22" s="64">
        <v>6754084</v>
      </c>
      <c r="E22" s="16"/>
      <c r="F22" s="64">
        <v>615612</v>
      </c>
      <c r="G22" s="16"/>
      <c r="H22" s="64">
        <v>6346210</v>
      </c>
      <c r="I22" s="16">
        <v>0</v>
      </c>
      <c r="J22" s="64">
        <v>434876</v>
      </c>
      <c r="K22" s="37"/>
      <c r="M22" s="37"/>
      <c r="N22" s="37"/>
    </row>
    <row r="23" spans="1:14" ht="18.649999999999999" customHeight="1">
      <c r="A23" s="138" t="s">
        <v>231</v>
      </c>
      <c r="B23" s="12"/>
      <c r="C23" s="8"/>
      <c r="D23" s="64">
        <v>11332973</v>
      </c>
      <c r="E23" s="16"/>
      <c r="F23" s="64">
        <v>0</v>
      </c>
      <c r="G23" s="16"/>
      <c r="H23" s="64">
        <v>11332946</v>
      </c>
      <c r="I23" s="16"/>
      <c r="J23" s="64">
        <v>0</v>
      </c>
      <c r="K23" s="37"/>
      <c r="M23" s="37"/>
      <c r="N23" s="37"/>
    </row>
    <row r="24" spans="1:14" ht="18.649999999999999" customHeight="1">
      <c r="A24" s="138" t="s">
        <v>232</v>
      </c>
      <c r="B24" s="12"/>
      <c r="C24" s="8"/>
      <c r="D24" s="64">
        <v>175711</v>
      </c>
      <c r="E24" s="16"/>
      <c r="F24" s="64">
        <v>103440</v>
      </c>
      <c r="G24" s="16"/>
      <c r="H24" s="64">
        <v>25848</v>
      </c>
      <c r="I24" s="16">
        <v>0</v>
      </c>
      <c r="J24" s="64">
        <v>22192</v>
      </c>
      <c r="K24" s="37"/>
      <c r="M24" s="37"/>
      <c r="N24" s="37"/>
    </row>
    <row r="25" spans="1:14" ht="18.649999999999999" customHeight="1">
      <c r="A25" s="138" t="s">
        <v>152</v>
      </c>
      <c r="B25" s="12"/>
      <c r="C25" s="8"/>
      <c r="D25" s="64">
        <v>61007</v>
      </c>
      <c r="E25" s="16"/>
      <c r="F25" s="64">
        <v>0</v>
      </c>
      <c r="G25" s="16"/>
      <c r="H25" s="64">
        <v>35634</v>
      </c>
      <c r="I25" s="16"/>
      <c r="J25" s="64">
        <v>0</v>
      </c>
      <c r="K25" s="37"/>
      <c r="M25" s="37"/>
      <c r="N25" s="37"/>
    </row>
    <row r="26" spans="1:14" ht="18.649999999999999" customHeight="1">
      <c r="A26" s="138" t="s">
        <v>117</v>
      </c>
      <c r="B26" s="12"/>
      <c r="C26" s="8"/>
      <c r="D26" s="64">
        <v>0</v>
      </c>
      <c r="E26" s="16"/>
      <c r="F26" s="64">
        <v>-22489</v>
      </c>
      <c r="G26" s="16"/>
      <c r="H26" s="64">
        <v>0</v>
      </c>
      <c r="I26" s="16"/>
      <c r="J26" s="64">
        <v>-22489</v>
      </c>
      <c r="M26" s="37"/>
      <c r="N26" s="37"/>
    </row>
    <row r="27" spans="1:14" ht="18.649999999999999" hidden="1" customHeight="1">
      <c r="A27" s="138" t="s">
        <v>118</v>
      </c>
      <c r="B27" s="12"/>
      <c r="C27" s="8"/>
      <c r="D27" s="64"/>
      <c r="E27" s="16"/>
      <c r="F27" s="64">
        <v>0</v>
      </c>
      <c r="G27" s="16"/>
      <c r="H27" s="64"/>
      <c r="I27" s="16"/>
      <c r="J27" s="64">
        <v>0</v>
      </c>
      <c r="M27" s="37"/>
      <c r="N27" s="37"/>
    </row>
    <row r="28" spans="1:14" ht="18.649999999999999" customHeight="1">
      <c r="A28" s="138" t="s">
        <v>153</v>
      </c>
      <c r="B28" s="12"/>
      <c r="C28" s="8"/>
      <c r="D28" s="64">
        <v>11</v>
      </c>
      <c r="E28" s="16"/>
      <c r="F28" s="64">
        <v>208</v>
      </c>
      <c r="G28" s="16"/>
      <c r="H28" s="64">
        <v>0</v>
      </c>
      <c r="I28" s="16"/>
      <c r="J28" s="64">
        <v>184</v>
      </c>
      <c r="K28" s="37"/>
      <c r="M28" s="37"/>
      <c r="N28" s="37"/>
    </row>
    <row r="29" spans="1:14" ht="18.649999999999999" customHeight="1">
      <c r="A29" s="138" t="s">
        <v>151</v>
      </c>
      <c r="B29" s="12"/>
      <c r="C29" s="8"/>
      <c r="D29" s="64">
        <v>-9033333</v>
      </c>
      <c r="E29" s="16"/>
      <c r="F29" s="64">
        <v>-9033333</v>
      </c>
      <c r="G29" s="16"/>
      <c r="H29" s="64">
        <v>-9033333</v>
      </c>
      <c r="I29" s="16"/>
      <c r="J29" s="64">
        <v>-9033333</v>
      </c>
      <c r="M29" s="37"/>
      <c r="N29" s="37"/>
    </row>
    <row r="30" spans="1:14" ht="18.649999999999999" hidden="1" customHeight="1">
      <c r="A30" s="138" t="s">
        <v>165</v>
      </c>
      <c r="B30" s="12"/>
      <c r="C30" s="8"/>
      <c r="D30" s="64"/>
      <c r="E30" s="16"/>
      <c r="F30" s="64">
        <v>0</v>
      </c>
      <c r="G30" s="16"/>
      <c r="H30" s="64"/>
      <c r="I30" s="16"/>
      <c r="J30" s="64">
        <v>0</v>
      </c>
      <c r="M30" s="37"/>
      <c r="N30" s="37"/>
    </row>
    <row r="31" spans="1:14" ht="18.649999999999999" hidden="1" customHeight="1">
      <c r="A31" s="138" t="s">
        <v>177</v>
      </c>
      <c r="B31" s="12"/>
      <c r="C31" s="8"/>
      <c r="D31" s="64"/>
      <c r="E31" s="16"/>
      <c r="F31" s="64">
        <v>0</v>
      </c>
      <c r="G31" s="16"/>
      <c r="H31" s="64"/>
      <c r="I31" s="16"/>
      <c r="J31" s="64">
        <v>0</v>
      </c>
      <c r="M31" s="37"/>
      <c r="N31" s="37"/>
    </row>
    <row r="32" spans="1:14" ht="18.649999999999999" customHeight="1">
      <c r="A32" s="141" t="s">
        <v>119</v>
      </c>
      <c r="B32" s="12"/>
      <c r="C32" s="8"/>
      <c r="D32" s="118">
        <v>-508078</v>
      </c>
      <c r="E32" s="16"/>
      <c r="F32" s="118">
        <v>-927708</v>
      </c>
      <c r="G32" s="16"/>
      <c r="H32" s="64">
        <v>-398681</v>
      </c>
      <c r="I32" s="16"/>
      <c r="J32" s="118">
        <v>-472715</v>
      </c>
      <c r="M32" s="37"/>
      <c r="N32" s="37"/>
    </row>
    <row r="33" spans="1:14" ht="18.649999999999999" customHeight="1">
      <c r="A33" s="138" t="s">
        <v>65</v>
      </c>
      <c r="B33" s="12"/>
      <c r="C33" s="8"/>
      <c r="D33" s="118">
        <v>0</v>
      </c>
      <c r="E33" s="42"/>
      <c r="F33" s="118">
        <v>0</v>
      </c>
      <c r="G33" s="42"/>
      <c r="H33" s="118">
        <v>-302399874</v>
      </c>
      <c r="I33" s="42"/>
      <c r="J33" s="118">
        <v>-364799848</v>
      </c>
      <c r="M33" s="37"/>
      <c r="N33" s="37"/>
    </row>
    <row r="34" spans="1:14" ht="18.649999999999999" customHeight="1">
      <c r="A34" s="138" t="s">
        <v>211</v>
      </c>
      <c r="B34" s="12"/>
      <c r="C34" s="8"/>
      <c r="D34" s="120">
        <v>-2187643</v>
      </c>
      <c r="E34" s="42"/>
      <c r="F34" s="120">
        <v>-2193107</v>
      </c>
      <c r="G34" s="42"/>
      <c r="H34" s="120">
        <v>0</v>
      </c>
      <c r="I34" s="42"/>
      <c r="J34" s="120">
        <v>0</v>
      </c>
      <c r="M34" s="37"/>
      <c r="N34" s="37"/>
    </row>
    <row r="35" spans="1:14" ht="18.649999999999999" customHeight="1">
      <c r="B35" s="8"/>
      <c r="C35" s="8"/>
      <c r="D35" s="134">
        <v>2093926963</v>
      </c>
      <c r="E35" s="134"/>
      <c r="F35" s="134">
        <v>1957065098</v>
      </c>
      <c r="G35" s="134"/>
      <c r="H35" s="134">
        <v>1595181423</v>
      </c>
      <c r="I35" s="134"/>
      <c r="J35" s="134">
        <v>1450469408</v>
      </c>
      <c r="M35" s="37"/>
      <c r="N35" s="37"/>
    </row>
    <row r="36" spans="1:14" ht="18.649999999999999" customHeight="1">
      <c r="A36" s="143" t="s">
        <v>120</v>
      </c>
      <c r="B36" s="8"/>
      <c r="C36" s="8"/>
      <c r="D36" s="64"/>
      <c r="E36" s="16"/>
      <c r="F36" s="64"/>
      <c r="G36" s="16"/>
      <c r="H36" s="16"/>
      <c r="I36" s="16"/>
      <c r="J36" s="16"/>
      <c r="K36" s="37"/>
      <c r="M36" s="37"/>
      <c r="N36" s="37"/>
    </row>
    <row r="37" spans="1:14" ht="18.649999999999999" customHeight="1">
      <c r="A37" s="141" t="s">
        <v>11</v>
      </c>
      <c r="B37" s="8"/>
      <c r="C37" s="8"/>
      <c r="D37" s="64">
        <v>32472697</v>
      </c>
      <c r="E37" s="16"/>
      <c r="F37" s="64">
        <v>121582765</v>
      </c>
      <c r="G37" s="16"/>
      <c r="H37" s="16">
        <v>12223672</v>
      </c>
      <c r="I37" s="16"/>
      <c r="J37" s="16">
        <v>132001146</v>
      </c>
      <c r="M37" s="37"/>
      <c r="N37" s="37"/>
    </row>
    <row r="38" spans="1:14" ht="18.649999999999999" customHeight="1">
      <c r="A38" s="141" t="s">
        <v>166</v>
      </c>
      <c r="B38" s="8"/>
      <c r="C38" s="8"/>
      <c r="D38" s="64">
        <v>-11074002</v>
      </c>
      <c r="E38" s="16"/>
      <c r="F38" s="64">
        <v>-68905606</v>
      </c>
      <c r="G38" s="16"/>
      <c r="H38" s="16">
        <v>-37721141</v>
      </c>
      <c r="I38" s="16"/>
      <c r="J38" s="16">
        <v>-36999372</v>
      </c>
      <c r="M38" s="37"/>
      <c r="N38" s="37"/>
    </row>
    <row r="39" spans="1:14" ht="18.649999999999999" customHeight="1">
      <c r="A39" s="141" t="s">
        <v>12</v>
      </c>
      <c r="B39" s="8"/>
      <c r="C39" s="8"/>
      <c r="D39" s="64">
        <v>-101044545</v>
      </c>
      <c r="E39" s="16"/>
      <c r="F39" s="64">
        <v>65732433</v>
      </c>
      <c r="G39" s="16"/>
      <c r="H39" s="16">
        <v>-111543360</v>
      </c>
      <c r="I39" s="16"/>
      <c r="J39" s="16">
        <v>46893533</v>
      </c>
      <c r="M39" s="37"/>
      <c r="N39" s="37"/>
    </row>
    <row r="40" spans="1:14" ht="18.649999999999999" customHeight="1">
      <c r="A40" s="141" t="s">
        <v>13</v>
      </c>
      <c r="B40" s="8"/>
      <c r="C40" s="8"/>
      <c r="D40" s="64">
        <v>454334</v>
      </c>
      <c r="E40" s="16"/>
      <c r="F40" s="64">
        <v>-2187642</v>
      </c>
      <c r="G40" s="16"/>
      <c r="H40" s="16">
        <v>1249634</v>
      </c>
      <c r="I40" s="16"/>
      <c r="J40" s="16">
        <v>-2122842</v>
      </c>
      <c r="M40" s="37"/>
      <c r="N40" s="37"/>
    </row>
    <row r="41" spans="1:14" ht="18.649999999999999" customHeight="1">
      <c r="A41" s="138" t="s">
        <v>23</v>
      </c>
      <c r="B41" s="12"/>
      <c r="C41" s="8"/>
      <c r="D41" s="64">
        <v>-8825566</v>
      </c>
      <c r="E41" s="16"/>
      <c r="F41" s="64">
        <v>-41337906</v>
      </c>
      <c r="G41" s="16"/>
      <c r="H41" s="16">
        <v>-8774066</v>
      </c>
      <c r="I41" s="16"/>
      <c r="J41" s="16">
        <v>-41391406</v>
      </c>
      <c r="M41" s="37"/>
      <c r="N41" s="37"/>
    </row>
    <row r="42" spans="1:14" ht="18.649999999999999" customHeight="1">
      <c r="A42" s="138" t="s">
        <v>121</v>
      </c>
      <c r="B42" s="12"/>
      <c r="C42" s="8"/>
      <c r="D42" s="64">
        <v>169945081</v>
      </c>
      <c r="E42" s="16"/>
      <c r="F42" s="64">
        <v>-148238554</v>
      </c>
      <c r="G42" s="16"/>
      <c r="H42" s="16">
        <v>208986105</v>
      </c>
      <c r="I42" s="16"/>
      <c r="J42" s="16">
        <v>-198423993</v>
      </c>
      <c r="M42" s="37"/>
      <c r="N42" s="37"/>
    </row>
    <row r="43" spans="1:14" ht="18.649999999999999" customHeight="1">
      <c r="A43" s="17" t="s">
        <v>178</v>
      </c>
      <c r="B43" s="12"/>
      <c r="C43" s="8"/>
      <c r="D43" s="64">
        <v>4784520</v>
      </c>
      <c r="E43" s="16"/>
      <c r="F43" s="64">
        <v>-9281468</v>
      </c>
      <c r="G43" s="16"/>
      <c r="H43" s="16">
        <v>4784520</v>
      </c>
      <c r="I43" s="16"/>
      <c r="J43" s="16">
        <v>-9281467</v>
      </c>
      <c r="M43" s="37"/>
      <c r="N43" s="37"/>
    </row>
    <row r="44" spans="1:14" ht="18.649999999999999" customHeight="1">
      <c r="A44" s="138" t="s">
        <v>173</v>
      </c>
      <c r="B44" s="12"/>
      <c r="C44" s="8"/>
      <c r="D44" s="64">
        <v>-55901187</v>
      </c>
      <c r="E44" s="16"/>
      <c r="F44" s="64">
        <v>33540159</v>
      </c>
      <c r="G44" s="16"/>
      <c r="H44" s="16">
        <v>-56238764</v>
      </c>
      <c r="I44" s="16"/>
      <c r="J44" s="16">
        <v>32936263</v>
      </c>
      <c r="M44" s="37"/>
      <c r="N44" s="37"/>
    </row>
    <row r="45" spans="1:14" ht="18.649999999999999" customHeight="1">
      <c r="A45" s="138" t="s">
        <v>32</v>
      </c>
      <c r="B45" s="12"/>
      <c r="C45" s="8"/>
      <c r="D45" s="64">
        <v>-24905564</v>
      </c>
      <c r="E45" s="16"/>
      <c r="F45" s="64">
        <v>16194324</v>
      </c>
      <c r="G45" s="16"/>
      <c r="H45" s="16">
        <v>-24330478</v>
      </c>
      <c r="I45" s="16"/>
      <c r="J45" s="16">
        <v>8951202</v>
      </c>
      <c r="M45" s="37"/>
      <c r="N45" s="37"/>
    </row>
    <row r="46" spans="1:14" ht="18.5" customHeight="1">
      <c r="A46" s="138" t="s">
        <v>35</v>
      </c>
      <c r="B46" s="12"/>
      <c r="C46" s="8"/>
      <c r="D46" s="64">
        <v>4467164</v>
      </c>
      <c r="E46" s="16"/>
      <c r="F46" s="64">
        <v>30527664</v>
      </c>
      <c r="G46" s="16"/>
      <c r="H46" s="16">
        <v>1494944</v>
      </c>
      <c r="I46" s="16"/>
      <c r="J46" s="16">
        <v>29606645</v>
      </c>
      <c r="M46" s="37"/>
      <c r="N46" s="37"/>
    </row>
    <row r="47" spans="1:14" ht="18.649999999999999" customHeight="1">
      <c r="A47" s="141" t="s">
        <v>206</v>
      </c>
      <c r="B47" s="12"/>
      <c r="C47" s="8"/>
      <c r="D47" s="64">
        <v>-5607802</v>
      </c>
      <c r="E47" s="16"/>
      <c r="F47" s="64">
        <v>-10132082</v>
      </c>
      <c r="G47" s="16"/>
      <c r="H47" s="16">
        <v>-3117522</v>
      </c>
      <c r="I47" s="16"/>
      <c r="J47" s="16">
        <v>-3419762</v>
      </c>
      <c r="M47" s="37"/>
      <c r="N47" s="37"/>
    </row>
    <row r="48" spans="1:14" ht="18.649999999999999" customHeight="1">
      <c r="A48" s="141" t="s">
        <v>40</v>
      </c>
      <c r="B48" s="8"/>
      <c r="C48" s="8"/>
      <c r="D48" s="120">
        <v>57957981</v>
      </c>
      <c r="E48" s="16"/>
      <c r="F48" s="120">
        <v>38095085</v>
      </c>
      <c r="G48" s="16"/>
      <c r="H48" s="45">
        <v>5745460</v>
      </c>
      <c r="I48" s="16"/>
      <c r="J48" s="45">
        <v>15350818</v>
      </c>
      <c r="M48" s="37"/>
      <c r="N48" s="37"/>
    </row>
    <row r="49" spans="1:14" ht="18.649999999999999" customHeight="1">
      <c r="A49" s="141" t="s">
        <v>154</v>
      </c>
      <c r="B49" s="8"/>
      <c r="C49" s="8"/>
      <c r="D49" s="134">
        <v>2156650074</v>
      </c>
      <c r="E49" s="134"/>
      <c r="F49" s="134">
        <v>1982654270</v>
      </c>
      <c r="G49" s="134"/>
      <c r="H49" s="134">
        <v>1587940427</v>
      </c>
      <c r="I49" s="134"/>
      <c r="J49" s="134">
        <v>1424570173</v>
      </c>
      <c r="M49" s="37"/>
      <c r="N49" s="37"/>
    </row>
    <row r="50" spans="1:14" ht="18.649999999999999" customHeight="1">
      <c r="A50" s="141" t="s">
        <v>122</v>
      </c>
      <c r="B50" s="8"/>
      <c r="C50" s="8"/>
      <c r="D50" s="64">
        <v>-177783953</v>
      </c>
      <c r="E50" s="16"/>
      <c r="F50" s="64">
        <v>-187511070</v>
      </c>
      <c r="G50" s="16"/>
      <c r="H50" s="64">
        <v>-103348437</v>
      </c>
      <c r="I50" s="16"/>
      <c r="J50" s="64">
        <v>-99159325</v>
      </c>
      <c r="M50" s="37"/>
      <c r="N50" s="37"/>
    </row>
    <row r="51" spans="1:14" ht="18.649999999999999" customHeight="1">
      <c r="A51" s="144" t="s">
        <v>123</v>
      </c>
      <c r="B51" s="8"/>
      <c r="C51" s="8"/>
      <c r="D51" s="47">
        <v>1978866121</v>
      </c>
      <c r="E51" s="55"/>
      <c r="F51" s="47">
        <v>1795143200</v>
      </c>
      <c r="G51" s="55"/>
      <c r="H51" s="47">
        <v>1484591990</v>
      </c>
      <c r="I51" s="55"/>
      <c r="J51" s="47">
        <v>1325410848</v>
      </c>
      <c r="M51" s="37"/>
      <c r="N51" s="37"/>
    </row>
    <row r="52" spans="1:14" ht="18.649999999999999" customHeight="1">
      <c r="A52" s="144"/>
      <c r="B52" s="8"/>
      <c r="C52" s="8"/>
      <c r="D52" s="33"/>
      <c r="E52" s="19"/>
      <c r="F52" s="33"/>
      <c r="G52" s="19"/>
      <c r="H52" s="33"/>
      <c r="I52" s="19"/>
      <c r="J52" s="33"/>
      <c r="M52" s="37"/>
      <c r="N52" s="37"/>
    </row>
    <row r="53" spans="1:14" ht="18.649999999999999" customHeight="1">
      <c r="A53" s="144"/>
      <c r="B53" s="8"/>
      <c r="C53" s="8"/>
      <c r="D53" s="33"/>
      <c r="E53" s="19"/>
      <c r="F53" s="33"/>
      <c r="G53" s="19"/>
      <c r="H53" s="33"/>
      <c r="I53" s="19"/>
      <c r="J53" s="33"/>
      <c r="M53" s="37"/>
      <c r="N53" s="37"/>
    </row>
    <row r="54" spans="1:14" ht="18.649999999999999" customHeight="1">
      <c r="A54" s="163" t="s">
        <v>27</v>
      </c>
      <c r="B54" s="163"/>
      <c r="D54" s="163" t="s">
        <v>27</v>
      </c>
      <c r="E54" s="163"/>
      <c r="F54" s="163"/>
      <c r="G54" s="163"/>
      <c r="H54" s="163"/>
      <c r="I54" s="19"/>
      <c r="J54" s="33"/>
      <c r="M54" s="37"/>
      <c r="N54" s="37"/>
    </row>
    <row r="55" spans="1:14" ht="18.649999999999999" customHeight="1">
      <c r="A55" s="163" t="s">
        <v>243</v>
      </c>
      <c r="B55" s="163"/>
      <c r="D55" s="173" t="s">
        <v>124</v>
      </c>
      <c r="E55" s="173"/>
      <c r="F55" s="173"/>
      <c r="G55" s="173"/>
      <c r="H55" s="173"/>
      <c r="I55" s="19"/>
      <c r="J55" s="33"/>
      <c r="M55" s="37"/>
      <c r="N55" s="37"/>
    </row>
    <row r="56" spans="1:14" ht="18.649999999999999" customHeight="1">
      <c r="A56" s="139" t="s">
        <v>125</v>
      </c>
      <c r="B56" s="8"/>
      <c r="C56" s="8"/>
      <c r="D56" s="64"/>
      <c r="E56" s="16"/>
      <c r="F56" s="64"/>
      <c r="G56" s="16"/>
      <c r="H56" s="16"/>
      <c r="I56" s="16"/>
      <c r="J56" s="16"/>
      <c r="M56" s="37"/>
      <c r="N56" s="37"/>
    </row>
    <row r="57" spans="1:14" ht="18.649999999999999" customHeight="1">
      <c r="A57" s="141" t="s">
        <v>126</v>
      </c>
      <c r="B57" s="8"/>
      <c r="C57" s="8"/>
      <c r="D57" s="64">
        <v>319717</v>
      </c>
      <c r="E57" s="16"/>
      <c r="F57" s="64">
        <v>739348</v>
      </c>
      <c r="G57" s="16"/>
      <c r="H57" s="16">
        <v>193799</v>
      </c>
      <c r="I57" s="16"/>
      <c r="J57" s="16">
        <v>284354</v>
      </c>
      <c r="K57" s="145"/>
      <c r="M57" s="37"/>
      <c r="N57" s="37"/>
    </row>
    <row r="58" spans="1:14" ht="18.649999999999999" customHeight="1">
      <c r="A58" s="141" t="s">
        <v>127</v>
      </c>
      <c r="B58" s="8"/>
      <c r="C58" s="8"/>
      <c r="D58" s="64">
        <v>0</v>
      </c>
      <c r="E58" s="16"/>
      <c r="F58" s="64">
        <v>0</v>
      </c>
      <c r="G58" s="16"/>
      <c r="H58" s="16">
        <v>302399874</v>
      </c>
      <c r="I58" s="16"/>
      <c r="J58" s="16">
        <v>364799848</v>
      </c>
      <c r="K58" s="145"/>
      <c r="M58" s="37"/>
      <c r="N58" s="37"/>
    </row>
    <row r="59" spans="1:14" ht="18.649999999999999" customHeight="1">
      <c r="A59" s="141" t="s">
        <v>233</v>
      </c>
      <c r="B59" s="8"/>
      <c r="C59" s="8"/>
      <c r="D59" s="64"/>
      <c r="E59" s="16"/>
      <c r="F59" s="64"/>
      <c r="G59" s="16"/>
      <c r="H59" s="16"/>
      <c r="I59" s="16"/>
      <c r="J59" s="16"/>
      <c r="K59" s="145"/>
      <c r="M59" s="37"/>
      <c r="N59" s="37"/>
    </row>
    <row r="60" spans="1:14" ht="18.649999999999999" customHeight="1">
      <c r="A60" s="141" t="s">
        <v>238</v>
      </c>
      <c r="B60" s="8"/>
      <c r="C60" s="8"/>
      <c r="D60" s="64">
        <v>-16414664</v>
      </c>
      <c r="E60" s="16"/>
      <c r="F60" s="64">
        <v>0</v>
      </c>
      <c r="G60" s="16"/>
      <c r="H60" s="16">
        <v>8465997</v>
      </c>
      <c r="I60" s="16"/>
      <c r="J60" s="16">
        <v>0</v>
      </c>
      <c r="K60" s="145"/>
      <c r="M60" s="37"/>
      <c r="N60" s="37"/>
    </row>
    <row r="61" spans="1:14" ht="18.649999999999999" customHeight="1">
      <c r="A61" s="138" t="s">
        <v>128</v>
      </c>
      <c r="B61" s="12"/>
      <c r="C61" s="8"/>
      <c r="D61" s="64">
        <v>-781660469</v>
      </c>
      <c r="E61" s="16"/>
      <c r="F61" s="64">
        <v>-908419231</v>
      </c>
      <c r="G61" s="16"/>
      <c r="H61" s="42">
        <v>-596646746</v>
      </c>
      <c r="I61" s="16"/>
      <c r="J61" s="42">
        <v>-802646027</v>
      </c>
      <c r="M61" s="37"/>
      <c r="N61" s="37"/>
    </row>
    <row r="62" spans="1:14" ht="18.649999999999999" customHeight="1">
      <c r="A62" s="138" t="s">
        <v>236</v>
      </c>
      <c r="B62" s="12"/>
      <c r="C62" s="8"/>
      <c r="D62" s="64">
        <v>9006142</v>
      </c>
      <c r="E62" s="16"/>
      <c r="F62" s="64">
        <v>5207655</v>
      </c>
      <c r="G62" s="16"/>
      <c r="H62" s="42">
        <v>7616522</v>
      </c>
      <c r="I62" s="16"/>
      <c r="J62" s="42">
        <v>2330416</v>
      </c>
      <c r="M62" s="37"/>
      <c r="N62" s="37"/>
    </row>
    <row r="63" spans="1:14" ht="18.649999999999999" customHeight="1">
      <c r="A63" s="138" t="s">
        <v>129</v>
      </c>
      <c r="B63" s="12"/>
      <c r="C63" s="8"/>
      <c r="D63" s="64">
        <v>-269382494</v>
      </c>
      <c r="E63" s="16"/>
      <c r="F63" s="64">
        <v>-54063722</v>
      </c>
      <c r="G63" s="16"/>
      <c r="H63" s="64">
        <v>-26366130</v>
      </c>
      <c r="I63" s="16"/>
      <c r="J63" s="64">
        <v>-5639049</v>
      </c>
      <c r="M63" s="37"/>
      <c r="N63" s="37"/>
    </row>
    <row r="64" spans="1:14" ht="18.649999999999999" customHeight="1">
      <c r="A64" s="138" t="s">
        <v>193</v>
      </c>
      <c r="B64" s="12"/>
      <c r="C64" s="8"/>
      <c r="D64" s="64">
        <v>41526</v>
      </c>
      <c r="E64" s="16"/>
      <c r="F64" s="64">
        <v>0</v>
      </c>
      <c r="G64" s="16"/>
      <c r="H64" s="64">
        <v>35451</v>
      </c>
      <c r="I64" s="16"/>
      <c r="J64" s="64">
        <v>0</v>
      </c>
      <c r="M64" s="37"/>
      <c r="N64" s="37"/>
    </row>
    <row r="65" spans="1:14" ht="18.649999999999999" customHeight="1">
      <c r="A65" s="138" t="s">
        <v>155</v>
      </c>
      <c r="B65" s="12"/>
      <c r="C65" s="8"/>
      <c r="D65" s="118">
        <v>-144449297</v>
      </c>
      <c r="E65" s="16"/>
      <c r="F65" s="64">
        <v>-9073910</v>
      </c>
      <c r="G65" s="16"/>
      <c r="H65" s="42">
        <v>-144449297</v>
      </c>
      <c r="I65" s="16"/>
      <c r="J65" s="64">
        <v>-7273910</v>
      </c>
      <c r="M65" s="37"/>
      <c r="N65" s="37"/>
    </row>
    <row r="66" spans="1:14" ht="18.649999999999999" hidden="1" customHeight="1">
      <c r="A66" s="138" t="s">
        <v>130</v>
      </c>
      <c r="B66" s="12"/>
      <c r="C66" s="8"/>
      <c r="D66" s="64">
        <v>0</v>
      </c>
      <c r="E66" s="16"/>
      <c r="F66" s="64">
        <v>0</v>
      </c>
      <c r="G66" s="16"/>
      <c r="H66" s="64">
        <v>0</v>
      </c>
      <c r="I66" s="16"/>
      <c r="J66" s="64">
        <v>0</v>
      </c>
      <c r="M66" s="37"/>
      <c r="N66" s="37"/>
    </row>
    <row r="67" spans="1:14" ht="18.649999999999999" customHeight="1">
      <c r="A67" s="138" t="s">
        <v>131</v>
      </c>
      <c r="B67" s="12"/>
      <c r="C67" s="8"/>
      <c r="D67" s="64">
        <v>-36372212</v>
      </c>
      <c r="E67" s="16"/>
      <c r="F67" s="64">
        <v>-19014091</v>
      </c>
      <c r="G67" s="16"/>
      <c r="H67" s="64">
        <v>-35923809</v>
      </c>
      <c r="I67" s="16"/>
      <c r="J67" s="64">
        <v>-17564944</v>
      </c>
      <c r="M67" s="37"/>
      <c r="N67" s="37"/>
    </row>
    <row r="68" spans="1:14" ht="18.649999999999999" customHeight="1">
      <c r="A68" s="138" t="s">
        <v>132</v>
      </c>
      <c r="B68" s="12"/>
      <c r="C68" s="8"/>
      <c r="D68" s="64">
        <v>0</v>
      </c>
      <c r="E68" s="16"/>
      <c r="F68" s="64">
        <v>0</v>
      </c>
      <c r="G68" s="16"/>
      <c r="H68" s="16">
        <v>53000000</v>
      </c>
      <c r="I68" s="16"/>
      <c r="J68" s="16">
        <v>3000000</v>
      </c>
      <c r="M68" s="37"/>
      <c r="N68" s="37"/>
    </row>
    <row r="69" spans="1:14" ht="18.649999999999999" customHeight="1">
      <c r="A69" s="138" t="s">
        <v>234</v>
      </c>
      <c r="B69" s="12"/>
      <c r="C69" s="8"/>
      <c r="D69" s="64">
        <v>0</v>
      </c>
      <c r="E69" s="16"/>
      <c r="F69" s="64">
        <v>0</v>
      </c>
      <c r="G69" s="16"/>
      <c r="H69" s="16">
        <v>-75000000</v>
      </c>
      <c r="I69" s="16"/>
      <c r="J69" s="16">
        <v>-3000000</v>
      </c>
      <c r="M69" s="37"/>
      <c r="N69" s="37"/>
    </row>
    <row r="70" spans="1:14" ht="18.649999999999999" customHeight="1">
      <c r="A70" s="144" t="s">
        <v>235</v>
      </c>
      <c r="B70" s="8"/>
      <c r="C70" s="8"/>
      <c r="D70" s="47">
        <v>-1238911751</v>
      </c>
      <c r="E70" s="55"/>
      <c r="F70" s="47">
        <v>-984623951</v>
      </c>
      <c r="G70" s="55"/>
      <c r="H70" s="47">
        <v>-506674339</v>
      </c>
      <c r="I70" s="55"/>
      <c r="J70" s="47">
        <v>-465709312</v>
      </c>
      <c r="M70" s="37"/>
      <c r="N70" s="37"/>
    </row>
    <row r="71" spans="1:14" ht="18.649999999999999" customHeight="1">
      <c r="A71" s="144"/>
      <c r="B71" s="8"/>
      <c r="C71" s="8"/>
      <c r="D71" s="117"/>
      <c r="E71" s="19"/>
      <c r="F71" s="117"/>
      <c r="G71" s="19"/>
      <c r="H71" s="33"/>
      <c r="I71" s="19"/>
      <c r="J71" s="33"/>
      <c r="M71" s="37"/>
      <c r="N71" s="37"/>
    </row>
    <row r="72" spans="1:14" ht="18.649999999999999" customHeight="1">
      <c r="A72" s="139" t="s">
        <v>133</v>
      </c>
      <c r="B72" s="8"/>
      <c r="C72" s="8"/>
      <c r="D72" s="64"/>
      <c r="E72" s="16"/>
      <c r="F72" s="64"/>
      <c r="G72" s="16"/>
      <c r="H72" s="16"/>
      <c r="I72" s="16"/>
      <c r="J72" s="16"/>
      <c r="M72" s="37"/>
      <c r="N72" s="37"/>
    </row>
    <row r="73" spans="1:14" ht="18.649999999999999" customHeight="1">
      <c r="A73" s="141" t="s">
        <v>185</v>
      </c>
      <c r="B73" s="12"/>
      <c r="C73" s="8"/>
      <c r="D73" s="64"/>
      <c r="F73" s="64"/>
      <c r="H73" s="64"/>
      <c r="M73" s="37"/>
      <c r="N73" s="37"/>
    </row>
    <row r="74" spans="1:14" ht="18.649999999999999" customHeight="1">
      <c r="A74" s="146" t="s">
        <v>175</v>
      </c>
      <c r="B74" s="12"/>
      <c r="C74" s="8"/>
      <c r="D74" s="16">
        <v>-5699000000</v>
      </c>
      <c r="E74" s="16"/>
      <c r="F74" s="16">
        <v>-4461000000</v>
      </c>
      <c r="G74" s="16"/>
      <c r="H74" s="16">
        <v>-5689000000</v>
      </c>
      <c r="I74" s="16"/>
      <c r="J74" s="16">
        <v>-4441000000</v>
      </c>
      <c r="M74" s="37"/>
      <c r="N74" s="37"/>
    </row>
    <row r="75" spans="1:14" ht="19.5" customHeight="1">
      <c r="A75" s="141" t="s">
        <v>186</v>
      </c>
      <c r="B75" s="12"/>
      <c r="C75" s="8"/>
      <c r="M75" s="37"/>
      <c r="N75" s="37"/>
    </row>
    <row r="76" spans="1:14" ht="18.649999999999999" customHeight="1">
      <c r="A76" s="146" t="s">
        <v>175</v>
      </c>
      <c r="B76" s="12"/>
      <c r="C76" s="8"/>
      <c r="D76" s="64">
        <v>5537000000</v>
      </c>
      <c r="F76" s="64">
        <v>4693000000</v>
      </c>
      <c r="H76" s="64">
        <v>5477000000</v>
      </c>
      <c r="J76" s="64">
        <v>4693000000</v>
      </c>
      <c r="M76" s="37"/>
      <c r="N76" s="37"/>
    </row>
    <row r="77" spans="1:14" ht="18.649999999999999" customHeight="1">
      <c r="A77" s="141" t="s">
        <v>156</v>
      </c>
      <c r="B77" s="12"/>
      <c r="C77" s="8"/>
      <c r="D77" s="64">
        <v>4140000000</v>
      </c>
      <c r="E77" s="16"/>
      <c r="F77" s="64">
        <v>4485000000</v>
      </c>
      <c r="G77" s="16"/>
      <c r="H77" s="64">
        <v>7993000000</v>
      </c>
      <c r="I77" s="16"/>
      <c r="J77" s="64">
        <v>7298000000</v>
      </c>
      <c r="M77" s="37"/>
      <c r="N77" s="37"/>
    </row>
    <row r="78" spans="1:14" ht="18.649999999999999" customHeight="1">
      <c r="A78" s="141" t="s">
        <v>157</v>
      </c>
      <c r="B78" s="12"/>
      <c r="C78" s="8"/>
      <c r="D78" s="16">
        <v>-3970000000</v>
      </c>
      <c r="E78" s="16"/>
      <c r="F78" s="16">
        <v>-4830000000</v>
      </c>
      <c r="G78" s="16"/>
      <c r="H78" s="16">
        <v>-7900000000</v>
      </c>
      <c r="I78" s="16"/>
      <c r="J78" s="16">
        <v>-7560000000</v>
      </c>
      <c r="M78" s="37"/>
      <c r="N78" s="37"/>
    </row>
    <row r="79" spans="1:14" ht="18.649999999999999" hidden="1" customHeight="1">
      <c r="A79" s="141" t="s">
        <v>158</v>
      </c>
      <c r="B79" s="12"/>
      <c r="C79" s="8"/>
      <c r="D79" s="64"/>
      <c r="E79" s="16"/>
      <c r="F79" s="64">
        <v>0</v>
      </c>
      <c r="G79" s="16"/>
      <c r="H79" s="64"/>
      <c r="I79" s="16"/>
      <c r="J79" s="64">
        <v>0</v>
      </c>
      <c r="M79" s="37"/>
      <c r="N79" s="37"/>
    </row>
    <row r="80" spans="1:14" ht="18.649999999999999" customHeight="1">
      <c r="A80" s="141" t="s">
        <v>134</v>
      </c>
      <c r="B80" s="12"/>
      <c r="C80" s="8"/>
      <c r="D80" s="64">
        <v>-59681912</v>
      </c>
      <c r="E80" s="16"/>
      <c r="F80" s="64">
        <v>-37675131</v>
      </c>
      <c r="G80" s="16"/>
      <c r="H80" s="64">
        <v>-128386639</v>
      </c>
      <c r="I80" s="16"/>
      <c r="J80" s="64">
        <v>-102731564</v>
      </c>
      <c r="M80" s="37"/>
      <c r="N80" s="37"/>
    </row>
    <row r="81" spans="1:14" ht="18.649999999999999" customHeight="1">
      <c r="A81" s="138" t="s">
        <v>212</v>
      </c>
      <c r="B81" s="12"/>
      <c r="C81" s="8"/>
      <c r="D81" s="64">
        <v>-505000426</v>
      </c>
      <c r="E81" s="16"/>
      <c r="F81" s="64">
        <v>-504998423</v>
      </c>
      <c r="G81" s="16"/>
      <c r="H81" s="64">
        <v>-505000426</v>
      </c>
      <c r="I81" s="16"/>
      <c r="J81" s="64">
        <v>-504998423</v>
      </c>
      <c r="M81" s="37"/>
      <c r="N81" s="37"/>
    </row>
    <row r="82" spans="1:14" ht="18.649999999999999" customHeight="1">
      <c r="A82" s="138" t="s">
        <v>207</v>
      </c>
      <c r="B82" s="12"/>
      <c r="C82" s="8"/>
      <c r="D82" s="64">
        <v>-150</v>
      </c>
      <c r="E82" s="16"/>
      <c r="F82" s="64">
        <v>-176</v>
      </c>
      <c r="G82" s="16"/>
      <c r="H82" s="64">
        <v>0</v>
      </c>
      <c r="I82" s="43"/>
      <c r="J82" s="64">
        <v>0</v>
      </c>
      <c r="M82" s="37"/>
      <c r="N82" s="37"/>
    </row>
    <row r="83" spans="1:14" ht="18.649999999999999" customHeight="1">
      <c r="A83" s="138" t="s">
        <v>135</v>
      </c>
      <c r="B83" s="12"/>
      <c r="C83" s="8"/>
      <c r="D83" s="64">
        <v>-217218865</v>
      </c>
      <c r="E83" s="16"/>
      <c r="F83" s="64">
        <v>-217811723</v>
      </c>
      <c r="G83" s="16"/>
      <c r="H83" s="64">
        <v>-222111860</v>
      </c>
      <c r="I83" s="43"/>
      <c r="J83" s="64">
        <v>-228171177</v>
      </c>
      <c r="M83" s="37"/>
      <c r="N83" s="37"/>
    </row>
    <row r="84" spans="1:14" ht="18.649999999999999" customHeight="1">
      <c r="A84" s="144" t="s">
        <v>136</v>
      </c>
      <c r="B84" s="12"/>
      <c r="C84" s="8"/>
      <c r="D84" s="47">
        <v>-773901353</v>
      </c>
      <c r="E84" s="55"/>
      <c r="F84" s="47">
        <v>-873485453</v>
      </c>
      <c r="G84" s="55"/>
      <c r="H84" s="47">
        <v>-974498925</v>
      </c>
      <c r="I84" s="55"/>
      <c r="J84" s="47">
        <v>-845901164</v>
      </c>
      <c r="M84" s="37"/>
      <c r="N84" s="37"/>
    </row>
    <row r="85" spans="1:14" ht="18.649999999999999" customHeight="1">
      <c r="A85" s="144"/>
      <c r="B85" s="12"/>
      <c r="C85" s="8"/>
      <c r="D85" s="117"/>
      <c r="E85" s="19"/>
      <c r="F85" s="117"/>
      <c r="G85" s="19"/>
      <c r="H85" s="33"/>
      <c r="I85" s="19"/>
      <c r="J85" s="33"/>
      <c r="M85" s="37"/>
      <c r="N85" s="37"/>
    </row>
    <row r="86" spans="1:14" ht="18.649999999999999" customHeight="1">
      <c r="A86" s="138" t="s">
        <v>137</v>
      </c>
      <c r="B86" s="12"/>
      <c r="C86" s="8"/>
      <c r="D86" s="117"/>
      <c r="E86" s="19"/>
      <c r="F86" s="117"/>
      <c r="G86" s="19"/>
      <c r="H86" s="33"/>
      <c r="I86" s="19"/>
      <c r="J86" s="33"/>
      <c r="M86" s="37"/>
      <c r="N86" s="37"/>
    </row>
    <row r="87" spans="1:14" ht="18.5" customHeight="1">
      <c r="A87" s="147" t="s">
        <v>159</v>
      </c>
      <c r="B87" s="8"/>
      <c r="C87" s="8"/>
      <c r="D87" s="16">
        <v>-33946983</v>
      </c>
      <c r="E87" s="16"/>
      <c r="F87" s="16">
        <v>-62966204</v>
      </c>
      <c r="G87" s="16"/>
      <c r="H87" s="16">
        <v>3418726</v>
      </c>
      <c r="I87" s="16"/>
      <c r="J87" s="16">
        <v>13800372</v>
      </c>
    </row>
    <row r="88" spans="1:14" ht="18.649999999999999" customHeight="1">
      <c r="A88" s="138" t="s">
        <v>138</v>
      </c>
      <c r="B88" s="8"/>
      <c r="C88" s="8"/>
      <c r="D88" s="148">
        <v>-1346</v>
      </c>
      <c r="E88" s="16"/>
      <c r="F88" s="120">
        <v>-476</v>
      </c>
      <c r="G88" s="16"/>
      <c r="H88" s="45">
        <v>0</v>
      </c>
      <c r="I88" s="16"/>
      <c r="J88" s="45">
        <v>0</v>
      </c>
      <c r="M88" s="37"/>
      <c r="N88" s="37"/>
    </row>
    <row r="89" spans="1:14" ht="18.649999999999999" customHeight="1">
      <c r="A89" s="144" t="s">
        <v>139</v>
      </c>
      <c r="B89" s="8"/>
      <c r="C89" s="8"/>
      <c r="D89" s="55">
        <v>-33948329</v>
      </c>
      <c r="E89" s="55"/>
      <c r="F89" s="55">
        <v>-62966680</v>
      </c>
      <c r="G89" s="55"/>
      <c r="H89" s="55">
        <v>3418726</v>
      </c>
      <c r="I89" s="55"/>
      <c r="J89" s="55">
        <v>13800372</v>
      </c>
      <c r="M89" s="37"/>
      <c r="N89" s="37"/>
    </row>
    <row r="90" spans="1:14" ht="18.649999999999999" customHeight="1">
      <c r="A90" s="138" t="s">
        <v>140</v>
      </c>
      <c r="B90" s="8"/>
      <c r="C90" s="8"/>
      <c r="D90" s="124">
        <v>210560723</v>
      </c>
      <c r="E90" s="16"/>
      <c r="F90" s="64">
        <v>273527403</v>
      </c>
      <c r="G90" s="16"/>
      <c r="H90" s="124">
        <v>142873379</v>
      </c>
      <c r="I90" s="16"/>
      <c r="J90" s="64">
        <v>129073007</v>
      </c>
      <c r="M90" s="37"/>
      <c r="N90" s="37"/>
    </row>
    <row r="91" spans="1:14" ht="18.649999999999999" customHeight="1" thickBot="1">
      <c r="A91" s="144" t="s">
        <v>141</v>
      </c>
      <c r="B91" s="12"/>
      <c r="C91" s="8"/>
      <c r="D91" s="102">
        <v>176612394</v>
      </c>
      <c r="E91" s="55"/>
      <c r="F91" s="102">
        <v>210560723</v>
      </c>
      <c r="G91" s="55"/>
      <c r="H91" s="102">
        <v>146292105</v>
      </c>
      <c r="I91" s="55"/>
      <c r="J91" s="102">
        <v>142873379</v>
      </c>
      <c r="M91" s="37"/>
      <c r="N91" s="37"/>
    </row>
    <row r="92" spans="1:14" s="149" customFormat="1" ht="18.649999999999999" customHeight="1" thickTop="1">
      <c r="A92" s="138"/>
      <c r="B92" s="6"/>
      <c r="C92" s="6"/>
      <c r="D92" s="136"/>
      <c r="E92" s="6"/>
      <c r="F92" s="136"/>
      <c r="G92" s="6"/>
      <c r="H92" s="6"/>
      <c r="I92" s="6"/>
      <c r="J92" s="6"/>
      <c r="M92" s="37"/>
      <c r="N92" s="37"/>
    </row>
    <row r="93" spans="1:14" ht="18.649999999999999" customHeight="1">
      <c r="A93" s="144"/>
      <c r="B93" s="8"/>
      <c r="C93" s="8"/>
      <c r="D93" s="33"/>
      <c r="E93" s="19"/>
      <c r="F93" s="33"/>
      <c r="G93" s="19"/>
      <c r="H93" s="33"/>
      <c r="I93" s="19"/>
      <c r="J93" s="33"/>
      <c r="M93" s="37"/>
      <c r="N93" s="37"/>
    </row>
    <row r="94" spans="1:14" ht="18.649999999999999" customHeight="1">
      <c r="A94" s="144"/>
      <c r="B94" s="8"/>
      <c r="C94" s="8"/>
      <c r="D94" s="33"/>
      <c r="E94" s="19"/>
      <c r="F94" s="33"/>
      <c r="G94" s="19"/>
      <c r="H94" s="33"/>
      <c r="I94" s="19"/>
      <c r="J94" s="33"/>
      <c r="M94" s="37"/>
      <c r="N94" s="37"/>
    </row>
    <row r="95" spans="1:14" ht="18.649999999999999" customHeight="1">
      <c r="A95" s="144"/>
      <c r="B95" s="8"/>
      <c r="C95" s="8"/>
      <c r="D95" s="33"/>
      <c r="E95" s="19"/>
      <c r="F95" s="33"/>
      <c r="G95" s="19"/>
      <c r="H95" s="33"/>
      <c r="I95" s="19"/>
      <c r="J95" s="33"/>
      <c r="M95" s="37"/>
      <c r="N95" s="37"/>
    </row>
    <row r="96" spans="1:14" ht="18.649999999999999" customHeight="1">
      <c r="A96" s="144"/>
      <c r="B96" s="8"/>
      <c r="C96" s="8"/>
      <c r="D96" s="33"/>
      <c r="E96" s="19"/>
      <c r="F96" s="33"/>
      <c r="G96" s="19"/>
      <c r="H96" s="33"/>
      <c r="I96" s="19"/>
      <c r="J96" s="33"/>
    </row>
    <row r="97" spans="1:10" ht="18.649999999999999" customHeight="1">
      <c r="A97" s="144"/>
      <c r="B97" s="8"/>
      <c r="C97" s="8"/>
      <c r="D97" s="33"/>
      <c r="E97" s="19"/>
      <c r="F97" s="33"/>
      <c r="G97" s="19"/>
      <c r="H97" s="33"/>
      <c r="I97" s="19"/>
      <c r="J97" s="33"/>
    </row>
    <row r="98" spans="1:10" ht="18.649999999999999" customHeight="1">
      <c r="A98" s="144"/>
      <c r="B98" s="8"/>
      <c r="C98" s="8"/>
      <c r="D98" s="33"/>
      <c r="E98" s="19"/>
      <c r="F98" s="33"/>
      <c r="G98" s="19"/>
      <c r="H98" s="33"/>
      <c r="I98" s="19"/>
      <c r="J98" s="33"/>
    </row>
    <row r="99" spans="1:10" ht="18.649999999999999" customHeight="1">
      <c r="A99" s="163" t="s">
        <v>27</v>
      </c>
      <c r="B99" s="163"/>
      <c r="D99" s="163" t="s">
        <v>27</v>
      </c>
      <c r="E99" s="163"/>
      <c r="F99" s="163"/>
      <c r="G99" s="163"/>
      <c r="H99" s="163"/>
      <c r="I99" s="19"/>
      <c r="J99" s="33"/>
    </row>
    <row r="100" spans="1:10" ht="18.649999999999999" customHeight="1">
      <c r="A100" s="163" t="s">
        <v>243</v>
      </c>
      <c r="B100" s="163"/>
      <c r="D100" s="173" t="s">
        <v>124</v>
      </c>
      <c r="E100" s="173"/>
      <c r="F100" s="173"/>
      <c r="G100" s="173"/>
      <c r="H100" s="173"/>
      <c r="I100" s="19"/>
      <c r="J100" s="33"/>
    </row>
    <row r="101" spans="1:10" ht="18.649999999999999" customHeight="1">
      <c r="A101" s="150" t="s">
        <v>142</v>
      </c>
      <c r="D101" s="64"/>
      <c r="E101" s="16"/>
      <c r="F101" s="64"/>
      <c r="G101" s="16"/>
      <c r="H101" s="16"/>
      <c r="I101" s="16"/>
      <c r="J101" s="16"/>
    </row>
    <row r="102" spans="1:10" ht="18.649999999999999" customHeight="1">
      <c r="A102" s="150" t="s">
        <v>143</v>
      </c>
      <c r="D102" s="64"/>
      <c r="E102" s="16"/>
      <c r="F102" s="64"/>
      <c r="G102" s="16"/>
      <c r="H102" s="16"/>
      <c r="I102" s="16"/>
      <c r="J102" s="16"/>
    </row>
    <row r="103" spans="1:10" ht="18.649999999999999" customHeight="1">
      <c r="A103" s="138" t="s">
        <v>213</v>
      </c>
      <c r="B103" s="40"/>
      <c r="D103" s="64"/>
      <c r="E103" s="16"/>
      <c r="F103" s="64"/>
      <c r="G103" s="16"/>
      <c r="H103" s="16"/>
      <c r="I103" s="16"/>
      <c r="J103" s="16"/>
    </row>
    <row r="104" spans="1:10" ht="18.649999999999999" customHeight="1">
      <c r="A104" s="147" t="s">
        <v>218</v>
      </c>
      <c r="B104" s="40"/>
      <c r="D104" s="64">
        <v>39678318</v>
      </c>
      <c r="E104" s="16"/>
      <c r="F104" s="64">
        <v>85047834</v>
      </c>
      <c r="G104" s="16"/>
      <c r="H104" s="64">
        <v>0</v>
      </c>
      <c r="I104" s="16"/>
      <c r="J104" s="64">
        <v>82542573</v>
      </c>
    </row>
    <row r="105" spans="1:10" ht="18.649999999999999" customHeight="1">
      <c r="A105" s="138" t="s">
        <v>144</v>
      </c>
      <c r="B105" s="12"/>
      <c r="D105" s="64">
        <v>174589590</v>
      </c>
      <c r="E105" s="16"/>
      <c r="F105" s="64">
        <v>107475286.22092383</v>
      </c>
      <c r="G105" s="16"/>
      <c r="H105" s="64">
        <v>223545060</v>
      </c>
      <c r="I105" s="16"/>
      <c r="J105" s="64">
        <v>64943091.223308727</v>
      </c>
    </row>
    <row r="106" spans="1:10" ht="18.649999999999999" hidden="1" customHeight="1">
      <c r="A106" s="138" t="s">
        <v>179</v>
      </c>
      <c r="B106" s="12"/>
      <c r="D106" s="64"/>
      <c r="E106" s="16"/>
      <c r="F106" s="64"/>
      <c r="G106" s="16"/>
      <c r="H106" s="64"/>
      <c r="I106" s="16"/>
      <c r="J106" s="64"/>
    </row>
    <row r="107" spans="1:10" ht="18.649999999999999" hidden="1" customHeight="1">
      <c r="A107" s="147" t="s">
        <v>180</v>
      </c>
      <c r="B107" s="12"/>
      <c r="D107" s="64"/>
      <c r="E107" s="16"/>
      <c r="F107" s="64">
        <v>0</v>
      </c>
      <c r="G107" s="16"/>
      <c r="H107" s="64"/>
      <c r="I107" s="16"/>
      <c r="J107" s="64">
        <v>0</v>
      </c>
    </row>
    <row r="108" spans="1:10" ht="18.649999999999999" customHeight="1">
      <c r="A108" s="138" t="s">
        <v>222</v>
      </c>
      <c r="B108" s="12"/>
      <c r="D108" s="64">
        <v>13805130</v>
      </c>
      <c r="E108" s="145"/>
      <c r="F108" s="157">
        <v>0</v>
      </c>
      <c r="G108" s="145"/>
      <c r="H108" s="162">
        <v>13805130</v>
      </c>
      <c r="I108" s="145"/>
      <c r="J108" s="157">
        <v>0</v>
      </c>
    </row>
    <row r="109" spans="1:10" ht="18.649999999999999" customHeight="1">
      <c r="A109" s="138" t="s">
        <v>182</v>
      </c>
      <c r="B109" s="12"/>
      <c r="D109" s="155"/>
      <c r="E109" s="155"/>
      <c r="F109" s="156"/>
      <c r="G109" s="155"/>
      <c r="H109" s="155"/>
      <c r="I109" s="155"/>
      <c r="J109" s="155"/>
    </row>
    <row r="110" spans="1:10" ht="18.649999999999999" customHeight="1">
      <c r="A110" s="147" t="s">
        <v>181</v>
      </c>
      <c r="B110" s="12"/>
      <c r="D110" s="161">
        <v>9494</v>
      </c>
      <c r="E110" s="155"/>
      <c r="F110" s="156">
        <v>0</v>
      </c>
      <c r="G110" s="155"/>
      <c r="H110" s="161">
        <v>9494</v>
      </c>
      <c r="I110" s="155"/>
      <c r="J110" s="155">
        <v>0</v>
      </c>
    </row>
    <row r="111" spans="1:10" ht="18.649999999999999" customHeight="1">
      <c r="A111" s="138" t="s">
        <v>145</v>
      </c>
      <c r="B111" s="12"/>
      <c r="D111" s="64">
        <v>1448992</v>
      </c>
      <c r="E111" s="16"/>
      <c r="F111" s="64">
        <v>27169728</v>
      </c>
      <c r="G111" s="16"/>
      <c r="H111" s="64">
        <v>1448992</v>
      </c>
      <c r="I111" s="16"/>
      <c r="J111" s="64">
        <v>21572503</v>
      </c>
    </row>
    <row r="112" spans="1:10" ht="18.649999999999999" customHeight="1">
      <c r="A112" s="138" t="s">
        <v>215</v>
      </c>
      <c r="B112" s="12"/>
      <c r="D112" s="6"/>
      <c r="E112" s="16"/>
      <c r="F112" s="64"/>
      <c r="G112" s="16"/>
      <c r="I112" s="16"/>
      <c r="J112" s="64"/>
    </row>
    <row r="113" spans="1:10" ht="18.649999999999999" customHeight="1">
      <c r="A113" s="147" t="s">
        <v>214</v>
      </c>
      <c r="B113" s="12"/>
      <c r="D113" s="64">
        <v>186432514.85974801</v>
      </c>
      <c r="E113" s="16"/>
      <c r="F113" s="64">
        <v>19536423</v>
      </c>
      <c r="G113" s="16"/>
      <c r="H113" s="64">
        <v>185640491</v>
      </c>
      <c r="I113" s="16"/>
      <c r="J113" s="64">
        <v>17805430</v>
      </c>
    </row>
    <row r="114" spans="1:10" ht="18.649999999999999" customHeight="1">
      <c r="A114" s="138" t="s">
        <v>146</v>
      </c>
      <c r="B114" s="12"/>
      <c r="D114" s="64">
        <v>88508329.708245024</v>
      </c>
      <c r="E114" s="16"/>
      <c r="F114" s="64">
        <v>0</v>
      </c>
      <c r="G114" s="16"/>
      <c r="H114" s="64">
        <v>150802594</v>
      </c>
      <c r="I114" s="16"/>
      <c r="J114" s="64">
        <v>98656568.61122936</v>
      </c>
    </row>
    <row r="115" spans="1:10" ht="18.5" hidden="1" customHeight="1">
      <c r="A115" s="138" t="s">
        <v>217</v>
      </c>
      <c r="B115" s="12"/>
      <c r="D115" s="6"/>
      <c r="F115" s="6"/>
    </row>
    <row r="116" spans="1:10" ht="18.649999999999999" hidden="1" customHeight="1">
      <c r="A116" s="147" t="s">
        <v>216</v>
      </c>
      <c r="B116" s="12"/>
      <c r="D116" s="64"/>
      <c r="E116" s="16"/>
      <c r="F116" s="64">
        <v>0</v>
      </c>
      <c r="G116" s="16"/>
      <c r="H116" s="64"/>
      <c r="I116" s="16"/>
      <c r="J116" s="64">
        <v>0</v>
      </c>
    </row>
    <row r="117" spans="1:10" ht="18.649999999999999" customHeight="1">
      <c r="A117" s="138" t="s">
        <v>147</v>
      </c>
      <c r="B117" s="12"/>
      <c r="D117" s="64">
        <v>42321.16</v>
      </c>
      <c r="E117" s="16"/>
      <c r="F117" s="64">
        <v>42747.23</v>
      </c>
      <c r="G117" s="16"/>
      <c r="H117" s="64">
        <v>42321.16</v>
      </c>
      <c r="I117" s="16"/>
      <c r="J117" s="64">
        <v>42747.23</v>
      </c>
    </row>
    <row r="118" spans="1:10" ht="18.649999999999999" customHeight="1">
      <c r="B118" s="12"/>
    </row>
    <row r="119" spans="1:10" ht="18.649999999999999" customHeight="1">
      <c r="B119" s="12"/>
      <c r="D119" s="64"/>
      <c r="E119" s="16"/>
      <c r="F119" s="64"/>
      <c r="G119" s="16"/>
      <c r="H119" s="64"/>
      <c r="I119" s="16"/>
      <c r="J119" s="64"/>
    </row>
    <row r="120" spans="1:10" ht="18.649999999999999" customHeight="1">
      <c r="B120" s="12"/>
      <c r="D120" s="64"/>
      <c r="E120" s="16"/>
      <c r="F120" s="64"/>
      <c r="G120" s="16"/>
      <c r="H120" s="64"/>
      <c r="I120" s="16"/>
      <c r="J120" s="64"/>
    </row>
    <row r="121" spans="1:10" ht="18.649999999999999" customHeight="1">
      <c r="B121" s="12"/>
      <c r="D121" s="64"/>
      <c r="E121" s="16"/>
      <c r="F121" s="64"/>
      <c r="G121" s="16"/>
      <c r="H121" s="64"/>
      <c r="I121" s="16"/>
      <c r="J121" s="64"/>
    </row>
    <row r="122" spans="1:10" ht="18.649999999999999" customHeight="1">
      <c r="B122" s="12"/>
      <c r="D122" s="64"/>
      <c r="E122" s="16"/>
      <c r="F122" s="64"/>
      <c r="G122" s="16"/>
      <c r="H122" s="64"/>
      <c r="I122" s="16"/>
      <c r="J122" s="64"/>
    </row>
    <row r="123" spans="1:10" ht="18.649999999999999" customHeight="1">
      <c r="B123" s="12"/>
      <c r="D123" s="64"/>
      <c r="E123" s="16"/>
      <c r="F123" s="64"/>
      <c r="G123" s="16"/>
      <c r="H123" s="64"/>
      <c r="I123" s="16"/>
      <c r="J123" s="64"/>
    </row>
    <row r="124" spans="1:10" ht="18.649999999999999" customHeight="1">
      <c r="B124" s="12"/>
      <c r="D124" s="64"/>
      <c r="E124" s="16"/>
      <c r="F124" s="64"/>
      <c r="G124" s="16"/>
      <c r="H124" s="64"/>
      <c r="I124" s="16"/>
      <c r="J124" s="64"/>
    </row>
    <row r="125" spans="1:10" ht="18.649999999999999" customHeight="1">
      <c r="B125" s="12"/>
      <c r="D125" s="64"/>
      <c r="E125" s="16"/>
      <c r="F125" s="64"/>
      <c r="G125" s="16"/>
      <c r="H125" s="64"/>
      <c r="I125" s="16"/>
      <c r="J125" s="64"/>
    </row>
    <row r="126" spans="1:10" ht="18.649999999999999" customHeight="1">
      <c r="B126" s="12"/>
      <c r="D126" s="64"/>
      <c r="E126" s="16"/>
      <c r="F126" s="64"/>
      <c r="G126" s="16"/>
      <c r="H126" s="64"/>
      <c r="I126" s="16"/>
      <c r="J126" s="64"/>
    </row>
    <row r="127" spans="1:10" ht="18.649999999999999" customHeight="1">
      <c r="B127" s="12"/>
      <c r="D127" s="64"/>
      <c r="E127" s="16"/>
      <c r="F127" s="64"/>
      <c r="G127" s="16"/>
      <c r="H127" s="64"/>
      <c r="I127" s="16"/>
      <c r="J127" s="64"/>
    </row>
    <row r="128" spans="1:10" ht="18.649999999999999" customHeight="1">
      <c r="B128" s="12"/>
      <c r="D128" s="64"/>
      <c r="E128" s="16"/>
      <c r="F128" s="64"/>
      <c r="G128" s="16"/>
      <c r="H128" s="64"/>
      <c r="I128" s="16"/>
      <c r="J128" s="64"/>
    </row>
    <row r="129" spans="1:10" ht="18.649999999999999" customHeight="1">
      <c r="B129" s="12"/>
      <c r="D129" s="64"/>
      <c r="E129" s="16"/>
      <c r="F129" s="64"/>
      <c r="G129" s="16"/>
      <c r="H129" s="64"/>
      <c r="I129" s="16"/>
      <c r="J129" s="64"/>
    </row>
    <row r="130" spans="1:10" ht="18.649999999999999" customHeight="1">
      <c r="B130" s="12"/>
      <c r="D130" s="64"/>
      <c r="E130" s="16"/>
      <c r="F130" s="64"/>
      <c r="G130" s="16"/>
      <c r="H130" s="64"/>
      <c r="I130" s="16"/>
      <c r="J130" s="64"/>
    </row>
    <row r="131" spans="1:10" ht="18.649999999999999" customHeight="1">
      <c r="B131" s="12"/>
      <c r="D131" s="64"/>
      <c r="E131" s="16"/>
      <c r="F131" s="64"/>
      <c r="G131" s="16"/>
      <c r="H131" s="64"/>
      <c r="I131" s="16"/>
      <c r="J131" s="64"/>
    </row>
    <row r="132" spans="1:10" ht="18.649999999999999" customHeight="1">
      <c r="B132" s="12"/>
      <c r="D132" s="64"/>
      <c r="E132" s="16"/>
      <c r="F132" s="64"/>
      <c r="G132" s="16"/>
      <c r="H132" s="64"/>
      <c r="I132" s="16"/>
      <c r="J132" s="64"/>
    </row>
    <row r="133" spans="1:10" ht="18.649999999999999" customHeight="1">
      <c r="B133" s="12"/>
      <c r="D133" s="64"/>
      <c r="E133" s="16"/>
      <c r="F133" s="64"/>
      <c r="G133" s="16"/>
      <c r="H133" s="64"/>
      <c r="I133" s="16"/>
      <c r="J133" s="64"/>
    </row>
    <row r="134" spans="1:10" ht="18.649999999999999" customHeight="1">
      <c r="B134" s="12"/>
      <c r="D134" s="64"/>
      <c r="E134" s="16"/>
      <c r="F134" s="64"/>
      <c r="G134" s="16"/>
      <c r="H134" s="64"/>
      <c r="I134" s="16"/>
      <c r="J134" s="64"/>
    </row>
    <row r="135" spans="1:10" ht="18.649999999999999" customHeight="1">
      <c r="B135" s="12"/>
      <c r="D135" s="64"/>
      <c r="E135" s="16"/>
      <c r="F135" s="64"/>
      <c r="G135" s="16"/>
      <c r="H135" s="64"/>
      <c r="I135" s="16"/>
      <c r="J135" s="64"/>
    </row>
    <row r="136" spans="1:10" ht="18.649999999999999" customHeight="1">
      <c r="B136" s="12"/>
      <c r="D136" s="64"/>
      <c r="E136" s="16"/>
      <c r="F136" s="64"/>
      <c r="G136" s="16"/>
      <c r="H136" s="64"/>
      <c r="I136" s="16"/>
      <c r="J136" s="64"/>
    </row>
    <row r="137" spans="1:10" ht="18.649999999999999" customHeight="1">
      <c r="B137" s="12"/>
      <c r="D137" s="64"/>
      <c r="E137" s="16"/>
      <c r="F137" s="64"/>
      <c r="G137" s="16"/>
      <c r="H137" s="64"/>
      <c r="I137" s="16"/>
      <c r="J137" s="64"/>
    </row>
    <row r="138" spans="1:10" ht="18.649999999999999" customHeight="1">
      <c r="A138" s="163" t="s">
        <v>27</v>
      </c>
      <c r="B138" s="163"/>
      <c r="D138" s="163" t="s">
        <v>27</v>
      </c>
      <c r="E138" s="163"/>
      <c r="F138" s="163"/>
      <c r="G138" s="163"/>
      <c r="H138" s="163"/>
      <c r="I138" s="19"/>
      <c r="J138" s="33"/>
    </row>
    <row r="139" spans="1:10" ht="18.649999999999999" customHeight="1">
      <c r="A139" s="163" t="s">
        <v>243</v>
      </c>
      <c r="B139" s="163"/>
      <c r="D139" s="173" t="s">
        <v>124</v>
      </c>
      <c r="E139" s="173"/>
      <c r="F139" s="173"/>
      <c r="G139" s="173"/>
      <c r="H139" s="173"/>
      <c r="I139" s="19"/>
      <c r="J139" s="33"/>
    </row>
    <row r="140" spans="1:10" ht="18.649999999999999" customHeight="1">
      <c r="D140" s="151"/>
      <c r="E140" s="152"/>
      <c r="F140" s="151"/>
      <c r="G140" s="152"/>
      <c r="H140" s="151"/>
      <c r="I140" s="152"/>
      <c r="J140" s="151"/>
    </row>
  </sheetData>
  <sheetProtection formatCells="0" formatColumns="0" formatRows="0" insertColumns="0" insertRows="0" insertHyperlinks="0" deleteColumns="0" deleteRows="0" sort="0" autoFilter="0" pivotTables="0"/>
  <mergeCells count="19">
    <mergeCell ref="D4:F4"/>
    <mergeCell ref="H4:J4"/>
    <mergeCell ref="D6:F6"/>
    <mergeCell ref="H6:J6"/>
    <mergeCell ref="D8:J8"/>
    <mergeCell ref="D5:F5"/>
    <mergeCell ref="H5:J5"/>
    <mergeCell ref="D138:H138"/>
    <mergeCell ref="D139:H139"/>
    <mergeCell ref="A54:B54"/>
    <mergeCell ref="D54:H54"/>
    <mergeCell ref="A55:B55"/>
    <mergeCell ref="D55:H55"/>
    <mergeCell ref="D99:H99"/>
    <mergeCell ref="D100:H100"/>
    <mergeCell ref="A99:B99"/>
    <mergeCell ref="A100:B100"/>
    <mergeCell ref="A138:B138"/>
    <mergeCell ref="A139:B139"/>
  </mergeCells>
  <pageMargins left="0.8" right="0.8" top="0.48" bottom="0.5" header="0.5" footer="0.5"/>
  <pageSetup paperSize="9" scale="73" firstPageNumber="13" fitToWidth="2" fitToHeight="2" orientation="portrait" useFirstPageNumber="1" r:id="rId1"/>
  <headerFooter alignWithMargins="0">
    <oddFooter>&amp;L&amp;"Times New Roman,Regular"&amp;11  The accompanying notes form an integral part of the financial statements.
&amp;C&amp;"Times New Roman,Regular"&amp;11&amp;P</oddFooter>
  </headerFooter>
  <rowBreaks count="2" manualBreakCount="2">
    <brk id="55" max="10" man="1"/>
    <brk id="100" max="9" man="1"/>
  </rowBreaks>
  <customProperties>
    <customPr name="OrphanNamesChecked" r:id="rId2"/>
  </customPropertie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lcf76f155ced4ddcb4097134ff3c332f xmlns="f6ba49b0-bcda-4796-8236-5b5cc1493ace">
      <Terms xmlns="http://schemas.microsoft.com/office/infopath/2007/PartnerControls"/>
    </lcf76f155ced4ddcb4097134ff3c332f>
    <_ip_UnifiedCompliancePolicyProperties xmlns="http://schemas.microsoft.com/sharepoint/v3" xsi:nil="true"/>
    <TaxCatchAll xmlns="4243d5be-521d-4052-81ca-f0f31ea6f2da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C3C573FF70E394A86433F5E112C33AA" ma:contentTypeVersion="19" ma:contentTypeDescription="Create a new document." ma:contentTypeScope="" ma:versionID="55a4a21621ce3d59e9e1e5c6a9eaf919">
  <xsd:schema xmlns:xsd="http://www.w3.org/2001/XMLSchema" xmlns:xs="http://www.w3.org/2001/XMLSchema" xmlns:p="http://schemas.microsoft.com/office/2006/metadata/properties" xmlns:ns1="http://schemas.microsoft.com/sharepoint/v3" xmlns:ns2="f6ba49b0-bcda-4796-8236-5b5cc1493ace" xmlns:ns3="05716746-add9-412a-97a9-1b5167d151a3" xmlns:ns4="4243d5be-521d-4052-81ca-f0f31ea6f2da" targetNamespace="http://schemas.microsoft.com/office/2006/metadata/properties" ma:root="true" ma:fieldsID="e2be844e29070aa55979278d1cbc1d32" ns1:_="" ns2:_="" ns3:_="" ns4:_="">
    <xsd:import namespace="http://schemas.microsoft.com/sharepoint/v3"/>
    <xsd:import namespace="f6ba49b0-bcda-4796-8236-5b5cc1493ace"/>
    <xsd:import namespace="05716746-add9-412a-97a9-1b5167d151a3"/>
    <xsd:import namespace="4243d5be-521d-4052-81ca-f0f31ea6f2d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4:TaxCatchAll" minOccurs="0"/>
                <xsd:element ref="ns2:MediaServiceObjectDetectorVersions" minOccurs="0"/>
                <xsd:element ref="ns2:MediaServiceSearchProperties" minOccurs="0"/>
                <xsd:element ref="ns1:_ip_UnifiedCompliancePolicyProperties" minOccurs="0"/>
                <xsd:element ref="ns1:_ip_UnifiedCompliancePolicyUIAc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5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26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6ba49b0-bcda-4796-8236-5b5cc1493ac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8883d318-f35c-4577-94aa-4c8e836d27a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5716746-add9-412a-97a9-1b5167d151a3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43d5be-521d-4052-81ca-f0f31ea6f2da" elementFormDefault="qualified">
    <xsd:import namespace="http://schemas.microsoft.com/office/2006/documentManagement/types"/>
    <xsd:import namespace="http://schemas.microsoft.com/office/infopath/2007/PartnerControls"/>
    <xsd:element name="TaxCatchAll" ma:index="22" nillable="true" ma:displayName="Taxonomy Catch All Column" ma:hidden="true" ma:list="{0ab28412-1f3e-45b3-a383-4139aabcf663}" ma:internalName="TaxCatchAll" ma:showField="CatchAllData" ma:web="05716746-add9-412a-97a9-1b5167d151a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3C34A6F-BB0C-4A5B-9A3C-7F71D5E8E603}">
  <ds:schemaRefs>
    <ds:schemaRef ds:uri="http://purl.org/dc/elements/1.1/"/>
    <ds:schemaRef ds:uri="http://schemas.openxmlformats.org/package/2006/metadata/core-properties"/>
    <ds:schemaRef ds:uri="http://schemas.microsoft.com/office/2006/metadata/properties"/>
    <ds:schemaRef ds:uri="http://www.w3.org/XML/1998/namespace"/>
    <ds:schemaRef ds:uri="f6ba49b0-bcda-4796-8236-5b5cc1493ace"/>
    <ds:schemaRef ds:uri="4243d5be-521d-4052-81ca-f0f31ea6f2da"/>
    <ds:schemaRef ds:uri="http://schemas.microsoft.com/office/infopath/2007/PartnerControls"/>
    <ds:schemaRef ds:uri="http://schemas.microsoft.com/office/2006/documentManagement/types"/>
    <ds:schemaRef ds:uri="http://purl.org/dc/dcmitype/"/>
    <ds:schemaRef ds:uri="05716746-add9-412a-97a9-1b5167d151a3"/>
    <ds:schemaRef ds:uri="http://schemas.microsoft.com/sharepoint/v3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E1973A4A-69CA-4F9D-81F8-860761522207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E5467A2-3872-4178-BB56-614076A9072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f6ba49b0-bcda-4796-8236-5b5cc1493ace"/>
    <ds:schemaRef ds:uri="05716746-add9-412a-97a9-1b5167d151a3"/>
    <ds:schemaRef ds:uri="4243d5be-521d-4052-81ca-f0f31ea6f2d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Metadata/LabelInfo.xml><?xml version="1.0" encoding="utf-8"?>
<clbl:labelList xmlns:clbl="http://schemas.microsoft.com/office/2020/mipLabelMetadata">
  <clbl:label id="{deff24bb-2089-4400-8c8e-f71e680378b2}" enabled="0" method="" siteId="{deff24bb-2089-4400-8c8e-f71e680378b2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8</vt:i4>
      </vt:variant>
    </vt:vector>
  </HeadingPairs>
  <TitlesOfParts>
    <vt:vector size="15" baseType="lpstr">
      <vt:lpstr>BS Conso-5-6</vt:lpstr>
      <vt:lpstr>PL-7-8</vt:lpstr>
      <vt:lpstr>OCI-Conso67-9</vt:lpstr>
      <vt:lpstr>OCI-Conso68-10 </vt:lpstr>
      <vt:lpstr>Separate-11</vt:lpstr>
      <vt:lpstr>Separate-12</vt:lpstr>
      <vt:lpstr>CF-13-14</vt:lpstr>
      <vt:lpstr>'BS Conso-5-6'!Print_Area</vt:lpstr>
      <vt:lpstr>'CF-13-14'!Print_Area</vt:lpstr>
      <vt:lpstr>'OCI-Conso67-9'!Print_Area</vt:lpstr>
      <vt:lpstr>'OCI-Conso68-10 '!Print_Area</vt:lpstr>
      <vt:lpstr>'Separate-11'!Print_Area</vt:lpstr>
      <vt:lpstr>'Separate-12'!Print_Area</vt:lpstr>
      <vt:lpstr>'CF-13-14'!Print_Titles</vt:lpstr>
      <vt:lpstr>'PL-7-8'!Print_Titles</vt:lpstr>
    </vt:vector>
  </TitlesOfParts>
  <Manager/>
  <Company>KPMG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Quarter 1 (Thai) listed - BL-CH-CF Revised 23 May (2)</dc:title>
  <dc:subject/>
  <dc:creator>KPMG</dc:creator>
  <cp:keywords/>
  <dc:description/>
  <cp:lastModifiedBy>Prach, Kamolamnuaykit</cp:lastModifiedBy>
  <cp:revision/>
  <cp:lastPrinted>2026-02-24T07:58:14Z</cp:lastPrinted>
  <dcterms:created xsi:type="dcterms:W3CDTF">2006-01-06T08:39:44Z</dcterms:created>
  <dcterms:modified xsi:type="dcterms:W3CDTF">2026-02-26T07:37:11Z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Version0">
    <vt:lpwstr>Thai</vt:lpwstr>
  </property>
  <property fmtid="{D5CDD505-2E9C-101B-9397-08002B2CF9AE}" pid="3" name="Categories0">
    <vt:lpwstr>Interim Financial Statements Template</vt:lpwstr>
  </property>
  <property fmtid="{D5CDD505-2E9C-101B-9397-08002B2CF9AE}" pid="4" name="ContentTypeId">
    <vt:lpwstr>0x010100FC3C573FF70E394A86433F5E112C33AA</vt:lpwstr>
  </property>
  <property fmtid="{D5CDD505-2E9C-101B-9397-08002B2CF9AE}" pid="5" name="MediaServiceImageTags">
    <vt:lpwstr/>
  </property>
</Properties>
</file>