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intouch_khamthong_th_ey_com/Documents/Desktop/Hydrogen SET/"/>
    </mc:Choice>
  </mc:AlternateContent>
  <xr:revisionPtr revIDLastSave="0" documentId="13_ncr:1_{45761A26-F6A9-435B-AAE5-5AFBB9C1988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BS" sheetId="2" r:id="rId1"/>
    <sheet name="Properties&amp;Securities" sheetId="3" r:id="rId2"/>
    <sheet name="PL3" sheetId="4" r:id="rId3"/>
    <sheet name="CE" sheetId="8" r:id="rId4"/>
    <sheet name="CF" sheetId="7" r:id="rId5"/>
  </sheets>
  <externalReferences>
    <externalReference r:id="rId6"/>
    <externalReference r:id="rId7"/>
  </externalReferences>
  <definedNames>
    <definedName name="_xlnm._FilterDatabase" localSheetId="1" hidden="1">'Properties&amp;Securities'!$A$9:$N$54</definedName>
    <definedName name="_std3">'[1]Standing Data'!$C$4</definedName>
    <definedName name="Detail1" localSheetId="3">[2]Newspaper!#REF!</definedName>
    <definedName name="Detail1">[2]Newspaper!#REF!</definedName>
    <definedName name="LastFridayDateAdj">'[1]Standing Data'!$C$36</definedName>
    <definedName name="LastFriDayNAVAdj">'[1]Standing Data'!$C$35</definedName>
    <definedName name="mail" localSheetId="3">#REF!</definedName>
    <definedName name="mail">#REF!</definedName>
    <definedName name="navarea" localSheetId="3">#REF!</definedName>
    <definedName name="navarea">#REF!</definedName>
    <definedName name="NetAssetsValueperunit">'[1]Asset &amp; Liability'!$E$50+'[1]Asset &amp; Liability'!$E$50</definedName>
    <definedName name="NewsPaperEng" localSheetId="3">[2]Newspaper!#REF!</definedName>
    <definedName name="NewsPaperEng">[2]Newspaper!#REF!</definedName>
    <definedName name="NewsTitle" localSheetId="3">[2]Newspaper!#REF!</definedName>
    <definedName name="NewsTitle">[2]Newspaper!#REF!</definedName>
    <definedName name="NewsTitle2" localSheetId="3">[2]Newspaper!#REF!</definedName>
    <definedName name="NewsTitle2">[2]Newspaper!#REF!</definedName>
    <definedName name="NoofUnit" localSheetId="3">[2]Newspaper!#REF!</definedName>
    <definedName name="NoofUnit">[2]Newspaper!#REF!</definedName>
    <definedName name="NoOfUnits" localSheetId="3">#REF!</definedName>
    <definedName name="NoOfUnits">#REF!</definedName>
    <definedName name="Period" localSheetId="3">#REF!</definedName>
    <definedName name="Period">#REF!</definedName>
    <definedName name="PL" localSheetId="3">[2]Newspaper!#REF!</definedName>
    <definedName name="PL">[2]Newspaper!#REF!</definedName>
    <definedName name="PortDate" localSheetId="3">#REF!</definedName>
    <definedName name="PortDate">#REF!</definedName>
    <definedName name="PortName" localSheetId="3">#REF!</definedName>
    <definedName name="PortName">#REF!</definedName>
    <definedName name="_xlnm.Print_Area" localSheetId="0">BS!$A$1:$G$55</definedName>
    <definedName name="_xlnm.Print_Area" localSheetId="3">CE!$A$1:$I$26</definedName>
    <definedName name="_xlnm.Print_Area" localSheetId="2">'PL3'!$A$1:$I$32</definedName>
    <definedName name="_xlnm.Print_Area" localSheetId="1">'Properties&amp;Securities'!$A$1:$S$58</definedName>
    <definedName name="RemarkNAV2">'[1]Standing Data'!$C$29</definedName>
    <definedName name="ReportName" localSheetId="3">#REF!</definedName>
    <definedName name="ReportName">#REF!</definedName>
    <definedName name="show11">'[1]Net asset value'!$G$56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1" i="3" l="1"/>
  <c r="O51" i="3"/>
  <c r="K51" i="3"/>
  <c r="I51" i="3"/>
  <c r="I10" i="4" l="1"/>
  <c r="G41" i="7" l="1"/>
  <c r="I9" i="8" l="1"/>
  <c r="G39" i="7" l="1"/>
  <c r="I39" i="7"/>
  <c r="G25" i="4" l="1"/>
  <c r="I25" i="4"/>
  <c r="G9" i="8" l="1"/>
  <c r="G20" i="4"/>
  <c r="G10" i="4"/>
  <c r="G21" i="4" l="1"/>
  <c r="I20" i="4"/>
  <c r="G26" i="4" l="1"/>
  <c r="G8" i="7" s="1"/>
  <c r="G8" i="8"/>
  <c r="G10" i="8" s="1"/>
  <c r="G12" i="8" s="1"/>
  <c r="G23" i="7" l="1"/>
  <c r="G40" i="7" s="1"/>
  <c r="G42" i="7" s="1"/>
  <c r="E25" i="2" l="1"/>
  <c r="I28" i="3"/>
  <c r="I52" i="3" s="1"/>
  <c r="Q28" i="3"/>
  <c r="Q52" i="3" s="1"/>
  <c r="O28" i="3"/>
  <c r="O52" i="3" s="1"/>
  <c r="S46" i="3" l="1"/>
  <c r="S50" i="3"/>
  <c r="S49" i="3"/>
  <c r="S48" i="3"/>
  <c r="S19" i="3"/>
  <c r="S47" i="3"/>
  <c r="S27" i="3"/>
  <c r="S23" i="3"/>
  <c r="S15" i="3"/>
  <c r="E19" i="2"/>
  <c r="E26" i="2" s="1"/>
  <c r="K28" i="3"/>
  <c r="K52" i="3" s="1"/>
  <c r="G44" i="2"/>
  <c r="M46" i="3" l="1"/>
  <c r="M50" i="3"/>
  <c r="S51" i="3"/>
  <c r="S28" i="3"/>
  <c r="G13" i="8"/>
  <c r="G14" i="8" s="1"/>
  <c r="M47" i="3"/>
  <c r="M49" i="3"/>
  <c r="M48" i="3"/>
  <c r="M27" i="3"/>
  <c r="M23" i="3"/>
  <c r="M19" i="3"/>
  <c r="M15" i="3"/>
  <c r="I21" i="4"/>
  <c r="G25" i="2"/>
  <c r="G19" i="2"/>
  <c r="M51" i="3" l="1"/>
  <c r="S52" i="3"/>
  <c r="M28" i="3"/>
  <c r="I26" i="4"/>
  <c r="I8" i="8"/>
  <c r="I10" i="8" s="1"/>
  <c r="I12" i="8" s="1"/>
  <c r="G26" i="2"/>
  <c r="M52" i="3" l="1"/>
  <c r="I14" i="8"/>
  <c r="E44" i="2"/>
  <c r="E46" i="2" s="1"/>
  <c r="I8" i="7" l="1"/>
  <c r="I23" i="7" s="1"/>
  <c r="I40" i="7" l="1"/>
  <c r="I42" i="7" s="1"/>
</calcChain>
</file>

<file path=xl/sharedStrings.xml><?xml version="1.0" encoding="utf-8"?>
<sst xmlns="http://schemas.openxmlformats.org/spreadsheetml/2006/main" count="240" uniqueCount="155">
  <si>
    <t>หมายเหตุ</t>
  </si>
  <si>
    <t>สินทรัพย์</t>
  </si>
  <si>
    <t>เงินลงทุนในอสังหาริมทรัพย์และสิทธิการเช่าตามมูลค่ายุติธรรม</t>
  </si>
  <si>
    <t>สินทรัพย์อื่น</t>
  </si>
  <si>
    <t>รวมสินทรัพย์</t>
  </si>
  <si>
    <t>หนี้สิน</t>
  </si>
  <si>
    <t>เจ้าหนี้และค่าใช้จ่ายค้างจ่าย</t>
  </si>
  <si>
    <t>รวมหนี้สิน</t>
  </si>
  <si>
    <t>สินทรัพย์สุทธิ</t>
  </si>
  <si>
    <t>หมายเหตุประกอบงบการเงินเป็นส่วนหนึ่งของงบการเงินนี้</t>
  </si>
  <si>
    <t xml:space="preserve">สินทรัพย์สุทธิ: </t>
  </si>
  <si>
    <t>ทุนที่ได้รับจากผู้ถือหน่วยทรัสต์</t>
  </si>
  <si>
    <t>สินทรัพย์สุทธิต่อหน่วย (บาท)</t>
  </si>
  <si>
    <t xml:space="preserve">งบประกอบรายละเอียดเงินลงทุน </t>
  </si>
  <si>
    <t>การแสดงรายละเอียดเงินลงทุนใช้การจัดกลุ่มตามประเภทของเงินลงทุน</t>
  </si>
  <si>
    <t>เนื้อที่ดินตาม</t>
  </si>
  <si>
    <t>พื้นที่</t>
  </si>
  <si>
    <t>ร้อยละของ</t>
  </si>
  <si>
    <t>โฉนดเลขที่</t>
  </si>
  <si>
    <t>เอกสารสิทธิ์</t>
  </si>
  <si>
    <t>ราคาทุน</t>
  </si>
  <si>
    <t>มูลค่ายุติธรรม</t>
  </si>
  <si>
    <t>มูลค่าเงินลงทุน</t>
  </si>
  <si>
    <t>(ไร่-งาน-ตารางวา)</t>
  </si>
  <si>
    <t>(ตารางเมตร)</t>
  </si>
  <si>
    <t>(ร้อยละ)</t>
  </si>
  <si>
    <t>กรรมการผู้จัดการในฐานะผู้จัดการกองทรัสต์ฯ</t>
  </si>
  <si>
    <t xml:space="preserve">รวมเงินลงทุนในอสังหาริมทรัพย์และสิทธิการเช่า </t>
  </si>
  <si>
    <t>รายได้จากการลงทุน</t>
  </si>
  <si>
    <t>รวมรายได้</t>
  </si>
  <si>
    <t>ค่าใช้จ่าย</t>
  </si>
  <si>
    <t>ค่าธรรมเนียมผู้จัดการกองทรัสต์ฯ</t>
  </si>
  <si>
    <t>ค่าธรรมเนียมทรัสตีและผู้เก็บรักษาทรัพย์สิน</t>
  </si>
  <si>
    <t>ค่าธรรมเนียมนายทะเบียน</t>
  </si>
  <si>
    <t>ค่าธรรมเนียมผู้บริหารอสังหาริมทรัพย์</t>
  </si>
  <si>
    <t>ค่าธรรมเนียมวิชาชีพ</t>
  </si>
  <si>
    <t>ค่าใช้จ่ายอื่น</t>
  </si>
  <si>
    <t>รวมค่าใช้จ่าย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</si>
  <si>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</si>
  <si>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</si>
  <si>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</si>
  <si>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เงินสดและรายการเทียบเท่าเงินสด</t>
  </si>
  <si>
    <t>ลูกหนี้อื่น</t>
  </si>
  <si>
    <t>ต้นทุนทางการเงิน</t>
  </si>
  <si>
    <t>กำไรจากการลงทุนสุทธิ</t>
  </si>
  <si>
    <t>งบกำไรขาดทุนเบ็ดเสร็จ</t>
  </si>
  <si>
    <t>การเปลี่ยนแปลงของจำนวนหน่วยลงทุน</t>
  </si>
  <si>
    <t>รวมเงินลงทุน</t>
  </si>
  <si>
    <t>ทรัสต์เพื่อการลงทุนในอสังหาริมทรัพย์และสิทธิการเช่าไฮโดรเจน</t>
  </si>
  <si>
    <t>สินทรัพย์สุทธิ ณ วันต้นงวด</t>
  </si>
  <si>
    <t>สินทรัพย์สุทธิ ณ วันปลายงวด</t>
  </si>
  <si>
    <t>หน่วยลงทุน ณ วันต้นงวด</t>
  </si>
  <si>
    <t>หน่วยลงทุน ณ วันปลายงวด</t>
  </si>
  <si>
    <t>เงินสดและรายการเทียบเท่าเงินสด ณ วันต้นงวด</t>
  </si>
  <si>
    <t>สิทธิการเช่าที่ดินและอาคารโรงงาน จำนวน 8 หลัง</t>
  </si>
  <si>
    <t xml:space="preserve">   ตำบลหนองขาม อำเภอศรีราชา จังหวัดชลบุรี</t>
  </si>
  <si>
    <t>15944, 21814</t>
  </si>
  <si>
    <t>สิทธิการเช่าที่ดินและอาคารโรงงาน จำนวน 4 หลัง</t>
  </si>
  <si>
    <t xml:space="preserve">   ตำบลแม่กาษา อำเภอแม่สอด จังหวัดตาก</t>
  </si>
  <si>
    <t xml:space="preserve">   ตำบลนนทรี อำเภอกบินทร์บุรี จังหวัดปราจีนบุรี</t>
  </si>
  <si>
    <t>34896, 46829, 46830, 46831</t>
  </si>
  <si>
    <t>กรรมสิทธิ์ในที่ดินและอาคารคลังสินค้า จำนวน 1 หลัง</t>
  </si>
  <si>
    <t>โครงการไทเกอร์ สุวรรณภูมิ ดีซี</t>
  </si>
  <si>
    <t xml:space="preserve">   แขวงคลองสามประเวศ เขตลาดกระบัง จังหวัดกรุงเทพมหานคร</t>
  </si>
  <si>
    <t>48854, 50580</t>
  </si>
  <si>
    <t xml:space="preserve">   ค่าใช้จ่ายดอกเบี้ย</t>
  </si>
  <si>
    <t>เงินสดจ่ายดอกเบี้ย</t>
  </si>
  <si>
    <t>ค่าใช้จ่ายจ่ายล่วงหน้า</t>
  </si>
  <si>
    <t>หนี้สินอื่น</t>
  </si>
  <si>
    <t>รายได้ดอกเบี้ย</t>
  </si>
  <si>
    <t xml:space="preserve">   การตัดจำหน่ายค่าธรรมเนียมเงินกู้ยืมระยะยาว</t>
  </si>
  <si>
    <t>คลังสินค้า</t>
  </si>
  <si>
    <t xml:space="preserve">   ค่าใช้จ่ายจ่ายล่วงหน้าเพิ่มขึ้น</t>
  </si>
  <si>
    <t>อาคารโรงงาน/</t>
  </si>
  <si>
    <t>เงินกู้ยืมระยะยาวจากสถาบันการเงิน</t>
  </si>
  <si>
    <t>ประเภทเงินลงทุน/ที่ตั้ง</t>
  </si>
  <si>
    <t>โครงการสวนอุตสาหกรรมเครือสหพัฒน์ ศรีราชา</t>
  </si>
  <si>
    <t>โครงการสวนอุตสาหกรรมเครือสหพัฒน์ กบินทร์บุรี</t>
  </si>
  <si>
    <t>โครงการสวนอุตสาหกรรมเครือสหพัฒน์ แม่สอด</t>
  </si>
  <si>
    <t>เงินมัดจำค่าเช่าและค่าบริการ</t>
  </si>
  <si>
    <t>รายได้ค่าเช่าและค่าบริการ</t>
  </si>
  <si>
    <t>ต้นทุนการให้เช่าและบริการ</t>
  </si>
  <si>
    <t>22-1-31.85</t>
  </si>
  <si>
    <t>9-0-71.49</t>
  </si>
  <si>
    <t>47-0-79.40</t>
  </si>
  <si>
    <t>14,760</t>
  </si>
  <si>
    <t>16,145</t>
  </si>
  <si>
    <t>64,723</t>
  </si>
  <si>
    <t>ลูกหนี้จากการให้เช่าและบริการ</t>
  </si>
  <si>
    <t>4207, 18530, 89280</t>
  </si>
  <si>
    <t>(นายปิยะพงศ์  พินธุประภา)</t>
  </si>
  <si>
    <t>(หน่วย: พันบาท)</t>
  </si>
  <si>
    <t>(ยังไม่ได้ตรวจสอบ แต่สอบทานแล้ว)</t>
  </si>
  <si>
    <t>(ยังไม่ได้ตรวจสอบแต่สอบทานแล้ว)</t>
  </si>
  <si>
    <t>(ตรวจสอบแล้ว)</t>
  </si>
  <si>
    <t xml:space="preserve">(ยังไม่ได้ตรวจสอบ </t>
  </si>
  <si>
    <t>แต่สอบทานแล้ว)</t>
  </si>
  <si>
    <t>(หน่วย: พันหน่วย)</t>
  </si>
  <si>
    <t>จำนวนหน่วยทรัสต์ที่จำหน่ายแล้วทั้งหมด ณ วันสิ้นงวด (พันหน่วย)</t>
  </si>
  <si>
    <t>(พันบาท)</t>
  </si>
  <si>
    <t>เงินสดสุทธิใช้ไปในกิจกรรมจัดหาเงิน</t>
  </si>
  <si>
    <t>เงินลงทุนในอสังหาริมทรัพย์และสิทธิการเช่า (หมายเหตุ 4)</t>
  </si>
  <si>
    <t>เงินลงทุนในหลักทรัพย์ (หมายเหตุ 5)</t>
  </si>
  <si>
    <t>รวมเงินลงทุนในหลักทรัพย์</t>
  </si>
  <si>
    <t xml:space="preserve">   การซื้อเงินลงทุนในหลักทรัพย์</t>
  </si>
  <si>
    <t>เงินสดและรายการเทียบเท่าเงินสด ณ วันปลายงวด (หมายเหตุ 6)</t>
  </si>
  <si>
    <t>งบกระแสเงินสด (ต่อ)</t>
  </si>
  <si>
    <t>งบประกอบรายละเอียดเงินลงทุน (ต่อ)</t>
  </si>
  <si>
    <t>ประเภทเงินลงทุน</t>
  </si>
  <si>
    <t>9-2-63.88</t>
  </si>
  <si>
    <t>กองทุนเปิดกรุงศรีตราสารเพิ่มทรัพย์ - สะสมมูลค่า</t>
  </si>
  <si>
    <t>กองทุนเปิดเคเคพี ตราสารหนี้พลัส ชนิดทั่วไป</t>
  </si>
  <si>
    <t>กองทุนเปิดเคเคพี มันนี่ โพสิทีฟ ชนิดทั่วไป</t>
  </si>
  <si>
    <t xml:space="preserve">   กำไรจากการเปลี่ยนแปลงมูลค่ายุติธรรมของเงินลงทุนในหลักทรัพย์</t>
  </si>
  <si>
    <t xml:space="preserve">   ของเงินลงทุนในหลักทรัพย์</t>
  </si>
  <si>
    <t>เงินลงทุนที่แสดงด้วยมูลค่ายุติธรรมผ่านกำไรหรือขาดทุน</t>
  </si>
  <si>
    <t>กองทุนรวม</t>
  </si>
  <si>
    <t>การแสดงรายละเอียดเงินลงทุนใช้การจัดกลุ่มตามประเภทของเงินลงทุน (ต่อ)</t>
  </si>
  <si>
    <t>การคืนทุนให้ผู้ถือหน่วยทรัสต์</t>
  </si>
  <si>
    <t>เงินสดจ่ายการคืนทุนให้ผู้ถือหน่วยทรัสต์</t>
  </si>
  <si>
    <t>งบฐานะการเงิน</t>
  </si>
  <si>
    <t>งบฐานะการเงิน (ต่อ)</t>
  </si>
  <si>
    <t>11, 13</t>
  </si>
  <si>
    <t>12, 13</t>
  </si>
  <si>
    <t>งบการเปลี่ยนแปลงสินทรัพย์สุทธิ</t>
  </si>
  <si>
    <t>ปรับกระทบรายการการเปลี่ยนแปลงในสินทรัพย์สุทธิจากการดำเนินงาน</t>
  </si>
  <si>
    <t xml:space="preserve">   ให้เป็นเงินสดสุทธิจาก(ใช้ไปใน)กิจกรรมดำเนินงาน:</t>
  </si>
  <si>
    <t xml:space="preserve">   การขายเงินลงทุนในหลักทรัพย์</t>
  </si>
  <si>
    <t xml:space="preserve">   (ราคาทุน: จำนวน 2,884.59 ล้านบาท)</t>
  </si>
  <si>
    <t>รายการกำไรสุทธิจากเงินลงทุนในหลักทรัพย์</t>
  </si>
  <si>
    <t>รายการกำไรสุทธิจากการเปลี่ยนแปลงมูลค่ายุติธรรม</t>
  </si>
  <si>
    <t>เงินสดสุทธิจากกิจกรรมดำเนินงาน</t>
  </si>
  <si>
    <t>ณ วันที่ 31 มีนาคม 2568</t>
  </si>
  <si>
    <t>31 มีนาคม 2568</t>
  </si>
  <si>
    <t>สำหรับงวดสามเดือนสิ้นสุดวันที่ 31 มีนาคม 2568</t>
  </si>
  <si>
    <t>31 ธันวาคม 2567</t>
  </si>
  <si>
    <t>ณ วันที่ 31 ธันวาคม 2567</t>
  </si>
  <si>
    <t xml:space="preserve">   (31 ธันวาคม 2567: 65.19 ล้านบาท))</t>
  </si>
  <si>
    <t>24,073</t>
  </si>
  <si>
    <t>กองทุนเปิด แอล เอช พันธบัตรรัฐบาลญี่ปุ่น 3M6</t>
  </si>
  <si>
    <t>รายการกำไรสุทธิจากเงินลงทุน</t>
  </si>
  <si>
    <t>รวมรายการกำไรสุทธิจากเงินลงทุน</t>
  </si>
  <si>
    <t>การเพิ่มขึ้นในสินทรัพย์สุทธิจากการดำเนินงาน</t>
  </si>
  <si>
    <t>การเพิ่มขึ้นของสินทรัพย์สุทธิจากการดำเนินงานในระหว่างงวด</t>
  </si>
  <si>
    <t>การเพิ่มขึ้นของสินทรัพย์สุทธิในระหว่างงวด</t>
  </si>
  <si>
    <t>เงินสดและรายการเทียบเท่าเงินสดเพิ่มขึ้นสุทธิ</t>
  </si>
  <si>
    <t xml:space="preserve">   (ราคาทุน: จำนวน 65.25 ล้านบาท</t>
  </si>
  <si>
    <t>กองทุนเปิดแอล เอช พันธบัตรรัฐบาลระยะสั้น ชนิดสะสมมูลค่า</t>
  </si>
  <si>
    <t xml:space="preserve">   ลูกหนี้อื่นลดลง(เพิ่มขึ้น)</t>
  </si>
  <si>
    <t xml:space="preserve">   ลูกหนี้จากการให้เช่าและบริการลดลง(เพิ่มขึ้น)</t>
  </si>
  <si>
    <t xml:space="preserve">   เจ้าหนี้และค่าใช้จ่ายค้างจ่ายเพิ่มขึ้น</t>
  </si>
  <si>
    <t xml:space="preserve">   เงินมัดจำค่าเช่าและค่าบริการเพิ่มขึ้น</t>
  </si>
  <si>
    <t>กำไร(ขาดทุน)สะสม</t>
  </si>
  <si>
    <t xml:space="preserve">   สินทรัพย์อื่นลดลง(เพิ่มขึ้น)</t>
  </si>
  <si>
    <t xml:space="preserve">   หนี้สินอื่นเพิ่มขึ้น(ลดลง)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</si>
</sst>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  <numFmt numFmtId="166" formatCode="#,##0.0000_);\(#,##0.0000\)"/>
    <numFmt numFmtId="167" formatCode="#,##0.00000_);\(#,##0.00000\)"/>
    <numFmt numFmtId="168" formatCode="_(* #,##0_);_(* \(#,##0\);_(* &quot;-&quot;??_);_(@_)"/>
    <numFmt numFmtId="169" formatCode="#,##0.0000;\-#,##0.0000"/>
    <numFmt numFmtId="170" formatCode="_(* #,##0.0000_);_(* \(#,##0.0000\);_(* &quot;-&quot;_);_(@_)"/>
    <numFmt numFmtId="171" formatCode="_(* #,##0.000_);_(* \(#,##0.000\);_(* &quot;-&quot;_);_(@_)"/>
  </numFmts>
  <fonts count="13"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sz val="16"/>
      <color indexed="9"/>
      <name val="Angsana New"/>
      <family val="1"/>
    </font>
    <font>
      <i/>
      <sz val="16"/>
      <name val="Angsana New"/>
      <family val="1"/>
    </font>
    <font>
      <sz val="12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u/>
      <sz val="16"/>
      <name val="Angsana New"/>
      <family val="1"/>
    </font>
    <font>
      <u/>
      <sz val="14"/>
      <name val="Angsana New"/>
      <family val="1"/>
    </font>
    <font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7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168" fontId="3" fillId="0" borderId="0" xfId="3" applyNumberFormat="1" applyFont="1" applyFill="1" applyBorder="1" applyAlignment="1">
      <alignment vertical="top"/>
    </xf>
    <xf numFmtId="41" fontId="3" fillId="0" borderId="0" xfId="3" applyNumberFormat="1" applyFont="1" applyFill="1" applyAlignment="1">
      <alignment horizontal="right" vertical="top"/>
    </xf>
    <xf numFmtId="41" fontId="3" fillId="0" borderId="0" xfId="3" applyNumberFormat="1" applyFont="1" applyFill="1" applyBorder="1" applyAlignment="1">
      <alignment horizontal="right" vertical="top"/>
    </xf>
    <xf numFmtId="41" fontId="3" fillId="0" borderId="1" xfId="3" applyNumberFormat="1" applyFont="1" applyFill="1" applyBorder="1" applyAlignment="1">
      <alignment horizontal="right" vertical="top"/>
    </xf>
    <xf numFmtId="41" fontId="3" fillId="0" borderId="5" xfId="3" applyNumberFormat="1" applyFont="1" applyFill="1" applyBorder="1" applyAlignment="1">
      <alignment vertical="top"/>
    </xf>
    <xf numFmtId="168" fontId="2" fillId="0" borderId="0" xfId="5" applyNumberFormat="1" applyFont="1" applyFill="1" applyAlignment="1">
      <alignment horizontal="left" vertical="top"/>
    </xf>
    <xf numFmtId="4" fontId="2" fillId="0" borderId="0" xfId="5" applyNumberFormat="1" applyFont="1" applyFill="1" applyAlignment="1">
      <alignment horizontal="right" vertical="top"/>
    </xf>
    <xf numFmtId="168" fontId="3" fillId="0" borderId="0" xfId="5" applyNumberFormat="1" applyFont="1" applyFill="1" applyAlignment="1">
      <alignment vertical="top"/>
    </xf>
    <xf numFmtId="4" fontId="3" fillId="0" borderId="0" xfId="5" applyNumberFormat="1" applyFont="1" applyFill="1" applyAlignment="1">
      <alignment horizontal="center" vertical="top"/>
    </xf>
    <xf numFmtId="168" fontId="4" fillId="0" borderId="0" xfId="5" applyNumberFormat="1" applyFont="1" applyFill="1" applyAlignment="1">
      <alignment horizontal="center" vertical="top"/>
    </xf>
    <xf numFmtId="4" fontId="4" fillId="0" borderId="0" xfId="5" applyNumberFormat="1" applyFont="1" applyFill="1" applyAlignment="1">
      <alignment horizontal="center" vertical="top"/>
    </xf>
    <xf numFmtId="168" fontId="3" fillId="0" borderId="1" xfId="5" applyNumberFormat="1" applyFont="1" applyFill="1" applyBorder="1" applyAlignment="1">
      <alignment horizontal="center" vertical="top"/>
    </xf>
    <xf numFmtId="4" fontId="3" fillId="0" borderId="1" xfId="5" applyNumberFormat="1" applyFont="1" applyFill="1" applyBorder="1" applyAlignment="1">
      <alignment horizontal="center" vertical="top"/>
    </xf>
    <xf numFmtId="168" fontId="3" fillId="0" borderId="0" xfId="5" applyNumberFormat="1" applyFont="1" applyFill="1" applyAlignment="1">
      <alignment horizontal="centerContinuous" vertical="top"/>
    </xf>
    <xf numFmtId="4" fontId="3" fillId="0" borderId="0" xfId="5" applyNumberFormat="1" applyFont="1" applyFill="1" applyAlignment="1">
      <alignment horizontal="right" vertical="top"/>
    </xf>
    <xf numFmtId="168" fontId="3" fillId="0" borderId="0" xfId="5" applyNumberFormat="1" applyFont="1" applyFill="1" applyBorder="1" applyAlignment="1">
      <alignment vertical="top"/>
    </xf>
    <xf numFmtId="164" fontId="3" fillId="0" borderId="0" xfId="12" applyFont="1" applyFill="1" applyAlignment="1">
      <alignment vertical="top"/>
    </xf>
    <xf numFmtId="164" fontId="3" fillId="0" borderId="0" xfId="12" applyFont="1" applyFill="1" applyAlignment="1">
      <alignment horizontal="right" vertical="top"/>
    </xf>
    <xf numFmtId="49" fontId="3" fillId="0" borderId="0" xfId="5" applyNumberFormat="1" applyFont="1" applyFill="1" applyBorder="1" applyAlignment="1">
      <alignment horizontal="center" vertical="top"/>
    </xf>
    <xf numFmtId="4" fontId="5" fillId="0" borderId="0" xfId="3" applyFont="1" applyFill="1" applyAlignment="1"/>
    <xf numFmtId="41" fontId="3" fillId="0" borderId="0" xfId="3" applyNumberFormat="1" applyFont="1" applyFill="1" applyAlignment="1">
      <alignment horizontal="right"/>
    </xf>
    <xf numFmtId="41" fontId="3" fillId="0" borderId="0" xfId="3" applyNumberFormat="1" applyFont="1" applyFill="1" applyBorder="1" applyAlignment="1">
      <alignment vertical="top"/>
    </xf>
    <xf numFmtId="170" fontId="12" fillId="0" borderId="0" xfId="3" applyNumberFormat="1" applyFont="1" applyFill="1" applyAlignment="1">
      <alignment vertical="top"/>
    </xf>
    <xf numFmtId="43" fontId="3" fillId="0" borderId="2" xfId="5" applyNumberFormat="1" applyFont="1" applyFill="1" applyBorder="1" applyAlignment="1">
      <alignment vertical="top"/>
    </xf>
    <xf numFmtId="43" fontId="3" fillId="0" borderId="0" xfId="5" applyNumberFormat="1" applyFont="1" applyFill="1" applyBorder="1" applyAlignment="1">
      <alignment vertical="top"/>
    </xf>
    <xf numFmtId="168" fontId="3" fillId="0" borderId="5" xfId="5" applyNumberFormat="1" applyFont="1" applyFill="1" applyBorder="1" applyAlignment="1">
      <alignment vertical="top"/>
    </xf>
    <xf numFmtId="43" fontId="3" fillId="0" borderId="5" xfId="5" applyNumberFormat="1" applyFont="1" applyFill="1" applyBorder="1" applyAlignment="1">
      <alignment vertical="top"/>
    </xf>
    <xf numFmtId="41" fontId="12" fillId="0" borderId="0" xfId="3" applyNumberFormat="1" applyFont="1" applyFill="1" applyAlignment="1">
      <alignment vertical="top"/>
    </xf>
    <xf numFmtId="41" fontId="3" fillId="0" borderId="0" xfId="5" applyNumberFormat="1" applyFont="1" applyFill="1" applyBorder="1" applyAlignment="1">
      <alignment vertical="top"/>
    </xf>
    <xf numFmtId="41" fontId="3" fillId="0" borderId="1" xfId="5" applyNumberFormat="1" applyFont="1" applyFill="1" applyBorder="1" applyAlignment="1">
      <alignment vertical="top"/>
    </xf>
    <xf numFmtId="41" fontId="3" fillId="0" borderId="2" xfId="5" applyNumberFormat="1" applyFont="1" applyFill="1" applyBorder="1" applyAlignment="1">
      <alignment vertical="top"/>
    </xf>
    <xf numFmtId="165" fontId="3" fillId="0" borderId="1" xfId="5" applyNumberFormat="1" applyFont="1" applyFill="1" applyBorder="1" applyAlignment="1">
      <alignment vertical="top"/>
    </xf>
    <xf numFmtId="164" fontId="3" fillId="0" borderId="0" xfId="12" applyFont="1" applyFill="1" applyBorder="1" applyAlignment="1">
      <alignment horizontal="right" vertical="top"/>
    </xf>
    <xf numFmtId="165" fontId="3" fillId="0" borderId="0" xfId="5" applyNumberFormat="1" applyFont="1" applyFill="1" applyBorder="1" applyAlignment="1">
      <alignment vertical="top"/>
    </xf>
    <xf numFmtId="37" fontId="2" fillId="0" borderId="0" xfId="1" applyNumberFormat="1" applyFont="1" applyAlignment="1">
      <alignment horizontal="left"/>
    </xf>
    <xf numFmtId="37" fontId="3" fillId="0" borderId="0" xfId="1" applyNumberFormat="1" applyFont="1"/>
    <xf numFmtId="37" fontId="2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37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37" fontId="4" fillId="0" borderId="0" xfId="0" applyNumberFormat="1" applyFont="1"/>
    <xf numFmtId="37" fontId="3" fillId="0" borderId="0" xfId="1" applyNumberFormat="1" applyFont="1" applyAlignment="1">
      <alignment horizontal="center"/>
    </xf>
    <xf numFmtId="37" fontId="3" fillId="0" borderId="0" xfId="1" quotePrefix="1" applyNumberFormat="1" applyFont="1" applyAlignment="1">
      <alignment horizontal="center"/>
    </xf>
    <xf numFmtId="37" fontId="2" fillId="0" borderId="0" xfId="1" applyNumberFormat="1" applyFont="1"/>
    <xf numFmtId="37" fontId="3" fillId="0" borderId="0" xfId="2" applyNumberFormat="1" applyFont="1"/>
    <xf numFmtId="37" fontId="6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right" vertical="top"/>
    </xf>
    <xf numFmtId="41" fontId="3" fillId="0" borderId="0" xfId="1" applyNumberFormat="1" applyFont="1" applyAlignment="1">
      <alignment horizontal="right"/>
    </xf>
    <xf numFmtId="37" fontId="3" fillId="0" borderId="0" xfId="1" applyNumberFormat="1" applyFont="1" applyAlignment="1">
      <alignment horizontal="left"/>
    </xf>
    <xf numFmtId="41" fontId="6" fillId="0" borderId="0" xfId="1" applyNumberFormat="1" applyFont="1" applyAlignment="1">
      <alignment horizontal="right"/>
    </xf>
    <xf numFmtId="41" fontId="6" fillId="0" borderId="0" xfId="1" applyNumberFormat="1" applyFont="1" applyAlignment="1">
      <alignment horizontal="left"/>
    </xf>
    <xf numFmtId="41" fontId="3" fillId="0" borderId="1" xfId="1" applyNumberFormat="1" applyFont="1" applyBorder="1" applyAlignment="1">
      <alignment horizontal="right" vertical="top"/>
    </xf>
    <xf numFmtId="41" fontId="3" fillId="0" borderId="1" xfId="1" applyNumberFormat="1" applyFont="1" applyBorder="1" applyAlignment="1">
      <alignment horizontal="right"/>
    </xf>
    <xf numFmtId="37" fontId="2" fillId="0" borderId="0" xfId="1" quotePrefix="1" applyNumberFormat="1" applyFont="1" applyAlignment="1">
      <alignment horizontal="left"/>
    </xf>
    <xf numFmtId="41" fontId="3" fillId="0" borderId="2" xfId="1" applyNumberFormat="1" applyFont="1" applyBorder="1" applyAlignment="1">
      <alignment horizontal="right"/>
    </xf>
    <xf numFmtId="37" fontId="2" fillId="0" borderId="0" xfId="4" applyNumberFormat="1" applyFont="1" applyAlignment="1">
      <alignment horizontal="left" vertical="top"/>
    </xf>
    <xf numFmtId="37" fontId="3" fillId="0" borderId="0" xfId="4" applyNumberFormat="1" applyFont="1" applyAlignment="1">
      <alignment vertical="top"/>
    </xf>
    <xf numFmtId="37" fontId="3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centerContinuous" vertical="top"/>
    </xf>
    <xf numFmtId="49" fontId="3" fillId="0" borderId="0" xfId="4" applyNumberFormat="1" applyFont="1" applyAlignment="1">
      <alignment horizontal="center" vertical="top"/>
    </xf>
    <xf numFmtId="49" fontId="4" fillId="0" borderId="0" xfId="4" applyNumberFormat="1" applyFont="1" applyAlignment="1">
      <alignment horizontal="center" vertical="top"/>
    </xf>
    <xf numFmtId="37" fontId="4" fillId="0" borderId="0" xfId="4" applyNumberFormat="1" applyFont="1" applyAlignment="1">
      <alignment horizontal="center" vertical="top"/>
    </xf>
    <xf numFmtId="0" fontId="2" fillId="0" borderId="0" xfId="6" applyFont="1" applyAlignment="1">
      <alignment vertical="top"/>
    </xf>
    <xf numFmtId="0" fontId="2" fillId="0" borderId="0" xfId="4" applyFont="1" applyAlignment="1">
      <alignment horizontal="center" vertical="top"/>
    </xf>
    <xf numFmtId="37" fontId="2" fillId="0" borderId="0" xfId="4" applyNumberFormat="1" applyFont="1" applyAlignment="1">
      <alignment vertical="top"/>
    </xf>
    <xf numFmtId="37" fontId="2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center" vertical="top"/>
    </xf>
    <xf numFmtId="10" fontId="3" fillId="0" borderId="0" xfId="4" applyNumberFormat="1" applyFont="1" applyAlignment="1">
      <alignment vertical="top"/>
    </xf>
    <xf numFmtId="0" fontId="3" fillId="0" borderId="0" xfId="4" applyFont="1" applyAlignment="1">
      <alignment horizontal="right" vertical="top"/>
    </xf>
    <xf numFmtId="0" fontId="2" fillId="0" borderId="0" xfId="4" applyFont="1" applyAlignment="1">
      <alignment vertical="top"/>
    </xf>
    <xf numFmtId="0" fontId="3" fillId="0" borderId="0" xfId="4" quotePrefix="1" applyFont="1" applyAlignment="1">
      <alignment horizontal="center" vertical="top"/>
    </xf>
    <xf numFmtId="0" fontId="3" fillId="0" borderId="0" xfId="4" applyFont="1" applyAlignment="1">
      <alignment vertical="top"/>
    </xf>
    <xf numFmtId="168" fontId="3" fillId="0" borderId="0" xfId="4" applyNumberFormat="1" applyFont="1" applyAlignment="1">
      <alignment vertical="top"/>
    </xf>
    <xf numFmtId="39" fontId="3" fillId="0" borderId="0" xfId="4" applyNumberFormat="1" applyFont="1" applyAlignment="1">
      <alignment vertical="top"/>
    </xf>
    <xf numFmtId="37" fontId="3" fillId="0" borderId="0" xfId="1" applyNumberFormat="1" applyFont="1" applyAlignment="1">
      <alignment vertical="top"/>
    </xf>
    <xf numFmtId="37" fontId="3" fillId="0" borderId="4" xfId="4" applyNumberFormat="1" applyFont="1" applyBorder="1" applyAlignment="1">
      <alignment vertical="top"/>
    </xf>
    <xf numFmtId="0" fontId="3" fillId="0" borderId="0" xfId="1" applyFont="1" applyAlignment="1">
      <alignment vertical="top"/>
    </xf>
    <xf numFmtId="41" fontId="3" fillId="0" borderId="0" xfId="4" applyNumberFormat="1" applyFont="1" applyAlignment="1">
      <alignment vertical="top"/>
    </xf>
    <xf numFmtId="164" fontId="3" fillId="0" borderId="1" xfId="12" applyFont="1" applyFill="1" applyBorder="1" applyAlignment="1">
      <alignment horizontal="right" vertical="top"/>
    </xf>
    <xf numFmtId="0" fontId="3" fillId="0" borderId="0" xfId="1" applyFont="1"/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166" fontId="3" fillId="0" borderId="0" xfId="1" applyNumberFormat="1" applyFont="1"/>
    <xf numFmtId="167" fontId="3" fillId="0" borderId="0" xfId="1" applyNumberFormat="1" applyFont="1"/>
    <xf numFmtId="37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38" fontId="3" fillId="0" borderId="0" xfId="2" applyNumberFormat="1" applyFont="1"/>
    <xf numFmtId="38" fontId="3" fillId="0" borderId="0" xfId="1" applyNumberFormat="1" applyFont="1"/>
    <xf numFmtId="41" fontId="3" fillId="0" borderId="0" xfId="1" applyNumberFormat="1" applyFont="1" applyAlignment="1">
      <alignment vertical="top"/>
    </xf>
    <xf numFmtId="37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center" vertical="top"/>
    </xf>
    <xf numFmtId="37" fontId="3" fillId="0" borderId="0" xfId="1" applyNumberFormat="1" applyFont="1" applyAlignment="1">
      <alignment horizontal="center" vertical="top"/>
    </xf>
    <xf numFmtId="37" fontId="4" fillId="0" borderId="0" xfId="1" applyNumberFormat="1" applyFont="1" applyAlignment="1">
      <alignment horizontal="center" vertical="top"/>
    </xf>
    <xf numFmtId="37" fontId="11" fillId="0" borderId="0" xfId="0" applyNumberFormat="1" applyFont="1" applyAlignment="1">
      <alignment horizontal="center" vertical="top"/>
    </xf>
    <xf numFmtId="37" fontId="2" fillId="0" borderId="0" xfId="1" applyNumberFormat="1" applyFont="1" applyAlignment="1">
      <alignment vertical="top"/>
    </xf>
    <xf numFmtId="37" fontId="3" fillId="0" borderId="0" xfId="1" applyNumberFormat="1" applyFont="1" applyAlignment="1">
      <alignment horizontal="left" vertical="top"/>
    </xf>
    <xf numFmtId="37" fontId="6" fillId="0" borderId="0" xfId="0" applyNumberFormat="1" applyFont="1" applyAlignment="1">
      <alignment horizontal="center"/>
    </xf>
    <xf numFmtId="41" fontId="3" fillId="0" borderId="1" xfId="1" applyNumberFormat="1" applyFont="1" applyBorder="1" applyAlignment="1">
      <alignment vertical="top"/>
    </xf>
    <xf numFmtId="37" fontId="3" fillId="0" borderId="0" xfId="1" quotePrefix="1" applyNumberFormat="1" applyFont="1" applyAlignment="1">
      <alignment horizontal="left" vertical="top"/>
    </xf>
    <xf numFmtId="37" fontId="6" fillId="0" borderId="0" xfId="1" applyNumberFormat="1" applyFont="1" applyAlignment="1">
      <alignment horizontal="center" vertical="top"/>
    </xf>
    <xf numFmtId="41" fontId="3" fillId="0" borderId="2" xfId="1" applyNumberFormat="1" applyFont="1" applyBorder="1" applyAlignment="1">
      <alignment vertical="top"/>
    </xf>
    <xf numFmtId="169" fontId="3" fillId="0" borderId="0" xfId="1" applyNumberFormat="1" applyFont="1" applyAlignment="1">
      <alignment vertical="top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6" fontId="3" fillId="0" borderId="0" xfId="1" applyNumberFormat="1" applyFont="1" applyAlignment="1">
      <alignment vertical="top"/>
    </xf>
    <xf numFmtId="37" fontId="10" fillId="0" borderId="0" xfId="1" applyNumberFormat="1" applyFont="1" applyAlignment="1">
      <alignment vertical="top"/>
    </xf>
    <xf numFmtId="171" fontId="3" fillId="0" borderId="0" xfId="1" applyNumberFormat="1" applyFont="1" applyAlignment="1">
      <alignment vertical="top"/>
    </xf>
    <xf numFmtId="37" fontId="3" fillId="0" borderId="0" xfId="11" applyNumberFormat="1" applyFont="1" applyAlignment="1">
      <alignment vertical="top"/>
    </xf>
    <xf numFmtId="41" fontId="3" fillId="0" borderId="0" xfId="10" applyNumberFormat="1" applyFont="1" applyAlignment="1">
      <alignment vertical="top"/>
    </xf>
    <xf numFmtId="41" fontId="3" fillId="0" borderId="1" xfId="10" applyNumberFormat="1" applyFont="1" applyBorder="1" applyAlignment="1">
      <alignment vertical="top"/>
    </xf>
    <xf numFmtId="37" fontId="3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left"/>
    </xf>
    <xf numFmtId="0" fontId="3" fillId="0" borderId="1" xfId="4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/>
    </xf>
    <xf numFmtId="37" fontId="2" fillId="0" borderId="0" xfId="4" applyNumberFormat="1" applyFont="1" applyAlignment="1">
      <alignment horizontal="left" vertical="top"/>
    </xf>
    <xf numFmtId="37" fontId="2" fillId="0" borderId="0" xfId="1" applyNumberFormat="1" applyFont="1" applyAlignment="1">
      <alignment horizontal="left" vertical="top"/>
    </xf>
  </cellXfs>
  <cellStyles count="14">
    <cellStyle name="Comma" xfId="12" builtinId="3"/>
    <cellStyle name="Comma 2" xfId="3" xr:uid="{00000000-0005-0000-0000-000000000000}"/>
    <cellStyle name="Comma 29" xfId="5" xr:uid="{00000000-0005-0000-0000-000001000000}"/>
    <cellStyle name="Comma 37" xfId="7" xr:uid="{00000000-0005-0000-0000-000002000000}"/>
    <cellStyle name="Comma 39" xfId="8" xr:uid="{00000000-0005-0000-0000-000003000000}"/>
    <cellStyle name="Normal" xfId="0" builtinId="0"/>
    <cellStyle name="Normal 17" xfId="10" xr:uid="{00000000-0005-0000-0000-000005000000}"/>
    <cellStyle name="Normal 2" xfId="1" xr:uid="{00000000-0005-0000-0000-000006000000}"/>
    <cellStyle name="Normal 2 2 6" xfId="13" xr:uid="{7BD5C149-2780-4E10-8EE3-67A5D81B080E}"/>
    <cellStyle name="Normal 20" xfId="2" xr:uid="{00000000-0005-0000-0000-000007000000}"/>
    <cellStyle name="Normal 20 2" xfId="11" xr:uid="{00000000-0005-0000-0000-000008000000}"/>
    <cellStyle name="Normal 36" xfId="6" xr:uid="{00000000-0005-0000-0000-000009000000}"/>
    <cellStyle name="Normal_Detail of investment - t" xfId="4" xr:uid="{00000000-0005-0000-0000-00000A000000}"/>
    <cellStyle name="Percent 2" xfId="9" xr:uid="{00000000-0005-0000-0000-00000B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CE2CBFC0-E005-471D-A56D-F75D9B89F3B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F02E1013-7D11-4686-BE9F-7AB194D7519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AB052E54-E398-47D9-B53A-6E948D029EB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SUMMARY"/>
      <sheetName val="SCB 1 - Current"/>
      <sheetName val="SCB 2 - Current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>
        <row r="56">
          <cell r="G56">
            <v>28829831.346000001</v>
          </cell>
        </row>
      </sheetData>
      <sheetData sheetId="90">
        <row r="50">
          <cell r="E50">
            <v>8.3933499999999999</v>
          </cell>
        </row>
      </sheetData>
      <sheetData sheetId="91">
        <row r="4">
          <cell r="C4" t="str">
            <v>ING Mutual Funds Management (Thailand) Co.,Ltd.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showGridLines="0" tabSelected="1" view="pageBreakPreview" zoomScale="85" zoomScaleNormal="100" zoomScaleSheetLayoutView="85" workbookViewId="0">
      <selection activeCell="A5" sqref="A5"/>
    </sheetView>
  </sheetViews>
  <sheetFormatPr defaultColWidth="10.88671875" defaultRowHeight="23.25" customHeight="1"/>
  <cols>
    <col min="1" max="1" width="48.6640625" style="36" customWidth="1"/>
    <col min="2" max="2" width="1.6640625" style="36" customWidth="1"/>
    <col min="3" max="3" width="6.88671875" style="43" customWidth="1"/>
    <col min="4" max="4" width="1.6640625" style="43" customWidth="1"/>
    <col min="5" max="5" width="14.6640625" style="43" customWidth="1"/>
    <col min="6" max="6" width="1.6640625" style="36" customWidth="1"/>
    <col min="7" max="7" width="14.6640625" style="36" customWidth="1"/>
    <col min="8" max="8" width="13.109375" style="36" bestFit="1" customWidth="1"/>
    <col min="9" max="9" width="16.44140625" style="36" customWidth="1"/>
    <col min="10" max="16384" width="10.88671875" style="36"/>
  </cols>
  <sheetData>
    <row r="1" spans="1:11" ht="23.25" customHeight="1">
      <c r="A1" s="116" t="s">
        <v>48</v>
      </c>
      <c r="B1" s="116"/>
      <c r="C1" s="116"/>
      <c r="D1" s="116"/>
      <c r="E1" s="116"/>
      <c r="F1" s="116"/>
    </row>
    <row r="2" spans="1:11" ht="23.25" customHeight="1">
      <c r="A2" s="116" t="s">
        <v>120</v>
      </c>
      <c r="B2" s="116"/>
      <c r="C2" s="116"/>
      <c r="D2" s="116"/>
      <c r="E2" s="116"/>
      <c r="F2" s="116"/>
    </row>
    <row r="3" spans="1:11" ht="23.25" customHeight="1">
      <c r="A3" s="35" t="s">
        <v>132</v>
      </c>
      <c r="B3" s="35"/>
      <c r="C3" s="37"/>
      <c r="D3" s="37"/>
      <c r="E3" s="37"/>
      <c r="F3" s="35"/>
    </row>
    <row r="4" spans="1:11" ht="23.25" customHeight="1">
      <c r="A4" s="35"/>
      <c r="B4" s="35"/>
      <c r="C4" s="37"/>
      <c r="D4" s="37"/>
      <c r="E4" s="37"/>
      <c r="F4" s="35"/>
      <c r="G4" s="38" t="s">
        <v>91</v>
      </c>
    </row>
    <row r="5" spans="1:11" ht="23.25" customHeight="1">
      <c r="C5" s="39" t="s">
        <v>0</v>
      </c>
      <c r="D5" s="39"/>
      <c r="E5" s="40" t="s">
        <v>133</v>
      </c>
      <c r="F5" s="39"/>
      <c r="G5" s="40" t="s">
        <v>135</v>
      </c>
    </row>
    <row r="6" spans="1:11" ht="23.25" customHeight="1">
      <c r="C6" s="39"/>
      <c r="D6" s="39"/>
      <c r="E6" s="41" t="s">
        <v>95</v>
      </c>
      <c r="F6" s="42"/>
      <c r="G6" s="41" t="s">
        <v>94</v>
      </c>
    </row>
    <row r="7" spans="1:11" ht="23.25" customHeight="1">
      <c r="C7" s="39"/>
      <c r="D7" s="39"/>
      <c r="E7" s="43" t="s">
        <v>96</v>
      </c>
      <c r="F7" s="42"/>
      <c r="G7" s="44"/>
    </row>
    <row r="8" spans="1:11" ht="23.25" customHeight="1">
      <c r="A8" s="45" t="s">
        <v>1</v>
      </c>
      <c r="E8" s="36"/>
    </row>
    <row r="9" spans="1:11" ht="23.25" customHeight="1">
      <c r="A9" s="46" t="s">
        <v>2</v>
      </c>
      <c r="C9" s="36"/>
      <c r="D9" s="36"/>
      <c r="E9" s="36"/>
      <c r="K9" s="20"/>
    </row>
    <row r="10" spans="1:11" ht="23.25" customHeight="1">
      <c r="A10" s="46" t="s">
        <v>128</v>
      </c>
      <c r="C10" s="47">
        <v>4</v>
      </c>
      <c r="D10" s="47"/>
      <c r="E10" s="48">
        <v>2627000</v>
      </c>
      <c r="F10" s="49"/>
      <c r="G10" s="48">
        <v>2627000</v>
      </c>
      <c r="K10" s="20"/>
    </row>
    <row r="11" spans="1:11" ht="23.25" customHeight="1">
      <c r="A11" s="46" t="s">
        <v>115</v>
      </c>
      <c r="C11" s="47"/>
      <c r="D11" s="47"/>
      <c r="E11" s="49"/>
      <c r="F11" s="49"/>
      <c r="G11" s="48"/>
      <c r="K11" s="20"/>
    </row>
    <row r="12" spans="1:11" ht="23.25" customHeight="1">
      <c r="A12" s="46" t="s">
        <v>146</v>
      </c>
      <c r="C12" s="47"/>
      <c r="D12" s="47"/>
      <c r="E12" s="49"/>
      <c r="F12" s="49"/>
      <c r="G12" s="48"/>
      <c r="K12" s="20"/>
    </row>
    <row r="13" spans="1:11" ht="23.25" customHeight="1">
      <c r="A13" s="46" t="s">
        <v>137</v>
      </c>
      <c r="C13" s="47">
        <v>5</v>
      </c>
      <c r="D13" s="47"/>
      <c r="E13" s="48">
        <v>67447</v>
      </c>
      <c r="F13" s="49"/>
      <c r="G13" s="48">
        <v>67115</v>
      </c>
      <c r="K13" s="20"/>
    </row>
    <row r="14" spans="1:11" ht="23.25" customHeight="1">
      <c r="A14" s="50" t="s">
        <v>41</v>
      </c>
      <c r="C14" s="47">
        <v>6</v>
      </c>
      <c r="D14" s="47"/>
      <c r="E14" s="48">
        <v>41079</v>
      </c>
      <c r="F14" s="51"/>
      <c r="G14" s="48">
        <v>19601</v>
      </c>
    </row>
    <row r="15" spans="1:11" ht="23.25" customHeight="1">
      <c r="A15" s="50" t="s">
        <v>88</v>
      </c>
      <c r="C15" s="47">
        <v>7</v>
      </c>
      <c r="D15" s="47"/>
      <c r="E15" s="48">
        <v>1377</v>
      </c>
      <c r="F15" s="52"/>
      <c r="G15" s="2">
        <v>4062</v>
      </c>
    </row>
    <row r="16" spans="1:11" ht="23.25" customHeight="1">
      <c r="A16" s="50" t="s">
        <v>42</v>
      </c>
      <c r="C16" s="47">
        <v>13</v>
      </c>
      <c r="D16" s="47"/>
      <c r="E16" s="48">
        <v>374</v>
      </c>
      <c r="F16" s="51"/>
      <c r="G16" s="48">
        <v>8498</v>
      </c>
    </row>
    <row r="17" spans="1:11" ht="23.25" customHeight="1">
      <c r="A17" s="50" t="s">
        <v>67</v>
      </c>
      <c r="C17" s="47"/>
      <c r="D17" s="47"/>
      <c r="E17" s="48">
        <v>2054</v>
      </c>
      <c r="F17" s="51"/>
      <c r="G17" s="48">
        <v>263</v>
      </c>
    </row>
    <row r="18" spans="1:11" ht="23.25" customHeight="1">
      <c r="A18" s="50" t="s">
        <v>3</v>
      </c>
      <c r="C18" s="47"/>
      <c r="D18" s="47"/>
      <c r="E18" s="53">
        <v>3368</v>
      </c>
      <c r="F18" s="51"/>
      <c r="G18" s="53">
        <v>3257</v>
      </c>
      <c r="K18" s="20"/>
    </row>
    <row r="19" spans="1:11" ht="23.25" customHeight="1">
      <c r="A19" s="45" t="s">
        <v>4</v>
      </c>
      <c r="C19" s="47"/>
      <c r="D19" s="47"/>
      <c r="E19" s="54">
        <f>SUM(E9:E18)</f>
        <v>2742699</v>
      </c>
      <c r="F19" s="49"/>
      <c r="G19" s="54">
        <f>SUM(G9:G18)</f>
        <v>2729796</v>
      </c>
    </row>
    <row r="20" spans="1:11" ht="23.25" customHeight="1">
      <c r="A20" s="45" t="s">
        <v>5</v>
      </c>
      <c r="C20" s="47"/>
      <c r="D20" s="47"/>
      <c r="E20" s="49"/>
      <c r="F20" s="49"/>
      <c r="G20" s="49"/>
    </row>
    <row r="21" spans="1:11" ht="23.25" customHeight="1">
      <c r="A21" s="36" t="s">
        <v>6</v>
      </c>
      <c r="C21" s="47">
        <v>13</v>
      </c>
      <c r="D21" s="47"/>
      <c r="E21" s="48">
        <v>6575</v>
      </c>
      <c r="F21" s="49"/>
      <c r="G21" s="48">
        <v>3508</v>
      </c>
    </row>
    <row r="22" spans="1:11" ht="23.25" customHeight="1">
      <c r="A22" s="36" t="s">
        <v>79</v>
      </c>
      <c r="C22" s="47"/>
      <c r="D22" s="47"/>
      <c r="E22" s="48">
        <v>47219</v>
      </c>
      <c r="F22" s="49"/>
      <c r="G22" s="48">
        <v>46461</v>
      </c>
    </row>
    <row r="23" spans="1:11" ht="23.25" customHeight="1">
      <c r="A23" s="36" t="s">
        <v>74</v>
      </c>
      <c r="C23" s="47">
        <v>8</v>
      </c>
      <c r="D23" s="47"/>
      <c r="E23" s="48">
        <v>853632</v>
      </c>
      <c r="F23" s="49"/>
      <c r="G23" s="48">
        <v>853505</v>
      </c>
    </row>
    <row r="24" spans="1:11" ht="23.25" customHeight="1">
      <c r="A24" s="36" t="s">
        <v>68</v>
      </c>
      <c r="D24" s="47"/>
      <c r="E24" s="53">
        <v>183</v>
      </c>
      <c r="F24" s="49"/>
      <c r="G24" s="53">
        <v>277</v>
      </c>
    </row>
    <row r="25" spans="1:11" ht="23.25" customHeight="1">
      <c r="A25" s="55" t="s">
        <v>7</v>
      </c>
      <c r="D25" s="47"/>
      <c r="E25" s="54">
        <f>SUM(E21:E24)</f>
        <v>907609</v>
      </c>
      <c r="F25" s="49"/>
      <c r="G25" s="54">
        <f>SUM(G21:G24)</f>
        <v>903751</v>
      </c>
    </row>
    <row r="26" spans="1:11" ht="23.25" customHeight="1" thickBot="1">
      <c r="A26" s="35" t="s">
        <v>8</v>
      </c>
      <c r="D26" s="47"/>
      <c r="E26" s="56">
        <f>SUM(E19-E25)</f>
        <v>1835090</v>
      </c>
      <c r="F26" s="49"/>
      <c r="G26" s="56">
        <f>SUM(G19-G25)</f>
        <v>1826045</v>
      </c>
    </row>
    <row r="27" spans="1:11" ht="23.25" customHeight="1" thickTop="1">
      <c r="A27" s="35"/>
      <c r="C27" s="47"/>
      <c r="D27" s="47"/>
      <c r="E27" s="47"/>
      <c r="G27" s="49"/>
    </row>
    <row r="28" spans="1:11" ht="23.25" customHeight="1">
      <c r="A28" s="36" t="s">
        <v>9</v>
      </c>
    </row>
    <row r="30" spans="1:11" ht="23.25" customHeight="1">
      <c r="A30" s="81"/>
      <c r="B30" s="81"/>
    </row>
    <row r="31" spans="1:11" ht="23.25" customHeight="1">
      <c r="A31" s="82" t="s">
        <v>90</v>
      </c>
      <c r="B31" s="81"/>
    </row>
    <row r="32" spans="1:11" ht="23.25" customHeight="1">
      <c r="A32" s="83" t="s">
        <v>26</v>
      </c>
      <c r="B32" s="81"/>
    </row>
    <row r="33" spans="1:9" ht="23.25" customHeight="1">
      <c r="A33" s="81"/>
      <c r="B33" s="81"/>
    </row>
    <row r="34" spans="1:9" ht="23.25" customHeight="1">
      <c r="A34" s="116" t="s">
        <v>48</v>
      </c>
      <c r="B34" s="116"/>
      <c r="C34" s="116"/>
      <c r="D34" s="116"/>
      <c r="E34" s="116"/>
      <c r="F34" s="116"/>
    </row>
    <row r="35" spans="1:9" ht="23.25" customHeight="1">
      <c r="A35" s="116" t="s">
        <v>121</v>
      </c>
      <c r="B35" s="116"/>
      <c r="C35" s="116"/>
      <c r="D35" s="116"/>
      <c r="E35" s="116"/>
      <c r="F35" s="116"/>
    </row>
    <row r="36" spans="1:9" ht="23.25" customHeight="1">
      <c r="A36" s="35" t="s">
        <v>132</v>
      </c>
      <c r="B36" s="35"/>
      <c r="C36" s="37"/>
      <c r="D36" s="37"/>
      <c r="E36" s="37"/>
      <c r="F36" s="35"/>
    </row>
    <row r="37" spans="1:9" ht="23.25" customHeight="1">
      <c r="A37" s="35"/>
      <c r="B37" s="35"/>
      <c r="C37" s="37"/>
      <c r="D37" s="37"/>
      <c r="E37" s="37"/>
      <c r="F37" s="35"/>
      <c r="G37" s="38" t="s">
        <v>91</v>
      </c>
    </row>
    <row r="38" spans="1:9" ht="23.25" customHeight="1">
      <c r="C38" s="39" t="s">
        <v>0</v>
      </c>
      <c r="D38" s="39"/>
      <c r="E38" s="40" t="s">
        <v>133</v>
      </c>
      <c r="F38" s="39"/>
      <c r="G38" s="40" t="s">
        <v>135</v>
      </c>
    </row>
    <row r="39" spans="1:9" ht="23.25" customHeight="1">
      <c r="C39" s="39"/>
      <c r="D39" s="39"/>
      <c r="E39" s="41" t="s">
        <v>95</v>
      </c>
      <c r="F39" s="42"/>
      <c r="G39" s="41" t="s">
        <v>94</v>
      </c>
    </row>
    <row r="40" spans="1:9" ht="23.25" customHeight="1">
      <c r="C40" s="39"/>
      <c r="D40" s="39"/>
      <c r="E40" s="43" t="s">
        <v>96</v>
      </c>
      <c r="F40" s="42"/>
      <c r="G40" s="44"/>
    </row>
    <row r="41" spans="1:9" ht="23.25" customHeight="1">
      <c r="A41" s="35" t="s">
        <v>10</v>
      </c>
      <c r="E41" s="49"/>
      <c r="G41" s="49"/>
    </row>
    <row r="42" spans="1:9" ht="23.25" customHeight="1">
      <c r="A42" s="50" t="s">
        <v>11</v>
      </c>
      <c r="C42" s="47">
        <v>9</v>
      </c>
      <c r="D42" s="47"/>
      <c r="E42" s="36">
        <v>1830139</v>
      </c>
      <c r="G42" s="76">
        <v>1856728</v>
      </c>
    </row>
    <row r="43" spans="1:9" ht="23.25" customHeight="1">
      <c r="A43" s="36" t="s">
        <v>152</v>
      </c>
      <c r="C43" s="47">
        <v>10</v>
      </c>
      <c r="D43" s="47"/>
      <c r="E43" s="54">
        <v>4951</v>
      </c>
      <c r="G43" s="53">
        <v>-30683</v>
      </c>
    </row>
    <row r="44" spans="1:9" ht="23.25" customHeight="1" thickBot="1">
      <c r="A44" s="45" t="s">
        <v>8</v>
      </c>
      <c r="E44" s="56">
        <f>SUM(E42:E43)</f>
        <v>1835090</v>
      </c>
      <c r="G44" s="56">
        <f>SUM(G42:G43)</f>
        <v>1826045</v>
      </c>
    </row>
    <row r="45" spans="1:9" ht="23.25" customHeight="1" thickTop="1">
      <c r="E45" s="84"/>
      <c r="G45" s="84"/>
    </row>
    <row r="46" spans="1:9" ht="23.25" customHeight="1">
      <c r="A46" s="36" t="s">
        <v>12</v>
      </c>
      <c r="D46" s="85"/>
      <c r="E46" s="85">
        <f>E44/(E47)</f>
        <v>8.8344405931061036</v>
      </c>
      <c r="F46" s="85"/>
      <c r="G46" s="85">
        <v>8.7908957683419988</v>
      </c>
      <c r="H46" s="86"/>
      <c r="I46" s="87"/>
    </row>
    <row r="47" spans="1:9" ht="23.25" customHeight="1">
      <c r="A47" s="36" t="s">
        <v>98</v>
      </c>
      <c r="D47" s="21">
        <v>357890000</v>
      </c>
      <c r="E47" s="21">
        <v>207720</v>
      </c>
      <c r="F47" s="21">
        <v>357890000</v>
      </c>
      <c r="G47" s="21">
        <v>207720</v>
      </c>
    </row>
    <row r="48" spans="1:9" ht="23.25" customHeight="1">
      <c r="C48" s="88"/>
      <c r="D48" s="88"/>
      <c r="E48" s="88"/>
      <c r="F48" s="89"/>
    </row>
    <row r="49" spans="1:7" ht="23.25" customHeight="1">
      <c r="A49" s="36" t="s">
        <v>9</v>
      </c>
    </row>
    <row r="51" spans="1:7" s="91" customFormat="1" ht="23.25" customHeight="1">
      <c r="A51" s="81"/>
      <c r="B51" s="81"/>
      <c r="C51" s="90"/>
      <c r="D51" s="90"/>
      <c r="E51" s="90"/>
      <c r="F51" s="90"/>
      <c r="G51" s="46"/>
    </row>
    <row r="52" spans="1:7" s="91" customFormat="1" ht="23.25" customHeight="1">
      <c r="A52" s="82" t="s">
        <v>90</v>
      </c>
      <c r="B52" s="81"/>
      <c r="C52" s="115"/>
      <c r="D52" s="115"/>
      <c r="E52" s="115"/>
      <c r="F52" s="115"/>
      <c r="G52" s="115"/>
    </row>
    <row r="53" spans="1:7" s="91" customFormat="1" ht="23.25" customHeight="1">
      <c r="A53" s="83" t="s">
        <v>26</v>
      </c>
      <c r="B53" s="81"/>
      <c r="C53" s="115"/>
      <c r="D53" s="115"/>
      <c r="E53" s="115"/>
      <c r="F53" s="115"/>
      <c r="G53" s="115"/>
    </row>
  </sheetData>
  <mergeCells count="6">
    <mergeCell ref="C53:G53"/>
    <mergeCell ref="A1:F1"/>
    <mergeCell ref="A2:F2"/>
    <mergeCell ref="A34:F34"/>
    <mergeCell ref="A35:F35"/>
    <mergeCell ref="C52:G52"/>
  </mergeCells>
  <printOptions horizontalCentered="1" gridLinesSet="0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headerFooter alignWithMargins="0"/>
  <rowBreaks count="1" manualBreakCount="1">
    <brk id="3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8"/>
  <sheetViews>
    <sheetView showGridLines="0" view="pageBreakPreview" zoomScale="85" zoomScaleNormal="90" zoomScaleSheetLayoutView="85" workbookViewId="0">
      <selection activeCell="D4" sqref="D4"/>
    </sheetView>
  </sheetViews>
  <sheetFormatPr defaultColWidth="9.109375" defaultRowHeight="23.25" customHeight="1"/>
  <cols>
    <col min="1" max="2" width="2.6640625" style="58" customWidth="1"/>
    <col min="3" max="3" width="39.5546875" style="58" customWidth="1"/>
    <col min="4" max="4" width="14" style="58" customWidth="1"/>
    <col min="5" max="5" width="14.5546875" style="58" customWidth="1"/>
    <col min="6" max="6" width="1.109375" style="68" customWidth="1"/>
    <col min="7" max="7" width="14.109375" style="58" customWidth="1"/>
    <col min="8" max="8" width="1" style="58" customWidth="1"/>
    <col min="9" max="9" width="16.6640625" style="8" customWidth="1"/>
    <col min="10" max="10" width="1" style="58" customWidth="1"/>
    <col min="11" max="11" width="16.6640625" style="8" customWidth="1"/>
    <col min="12" max="12" width="1" style="58" customWidth="1"/>
    <col min="13" max="13" width="14.88671875" style="15" customWidth="1"/>
    <col min="14" max="14" width="1" style="58" customWidth="1"/>
    <col min="15" max="15" width="16.6640625" style="8" customWidth="1"/>
    <col min="16" max="16" width="1" style="58" customWidth="1"/>
    <col min="17" max="17" width="16.6640625" style="8" customWidth="1"/>
    <col min="18" max="18" width="1" style="58" customWidth="1"/>
    <col min="19" max="19" width="14.88671875" style="15" customWidth="1"/>
    <col min="20" max="20" width="9.109375" style="58"/>
    <col min="21" max="21" width="15.44140625" style="58" bestFit="1" customWidth="1"/>
    <col min="22" max="22" width="9.109375" style="58"/>
    <col min="23" max="23" width="17.109375" style="58" bestFit="1" customWidth="1"/>
    <col min="24" max="16384" width="9.109375" style="58"/>
  </cols>
  <sheetData>
    <row r="1" spans="1:21" ht="23.25" customHeight="1">
      <c r="A1" s="120" t="s">
        <v>48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58"/>
      <c r="Q1" s="58"/>
      <c r="S1" s="58"/>
    </row>
    <row r="2" spans="1:21" ht="23.25" customHeight="1">
      <c r="A2" s="120" t="s">
        <v>13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58"/>
      <c r="Q2" s="58"/>
      <c r="S2" s="58"/>
    </row>
    <row r="3" spans="1:21" ht="23.25" customHeight="1">
      <c r="A3" s="57" t="s">
        <v>132</v>
      </c>
      <c r="B3" s="57"/>
      <c r="C3" s="57"/>
      <c r="D3" s="57"/>
      <c r="E3" s="57"/>
      <c r="F3" s="57"/>
      <c r="I3" s="6"/>
      <c r="K3" s="6"/>
      <c r="L3" s="57"/>
      <c r="M3" s="7"/>
      <c r="O3" s="6"/>
      <c r="Q3" s="6"/>
      <c r="R3" s="57"/>
      <c r="S3" s="7"/>
    </row>
    <row r="4" spans="1:21" ht="23.25" customHeight="1">
      <c r="A4" s="57"/>
      <c r="B4" s="57"/>
      <c r="C4" s="57"/>
      <c r="D4" s="57"/>
      <c r="E4" s="57"/>
      <c r="F4" s="57"/>
      <c r="I4" s="6"/>
      <c r="K4" s="6"/>
      <c r="L4" s="57"/>
      <c r="M4" s="7"/>
      <c r="O4" s="6"/>
      <c r="Q4" s="6"/>
      <c r="R4" s="57"/>
      <c r="S4" s="7"/>
    </row>
    <row r="5" spans="1:21" ht="23.25" customHeight="1">
      <c r="A5" s="120" t="s">
        <v>14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58"/>
      <c r="Q5" s="58"/>
      <c r="S5" s="58"/>
    </row>
    <row r="6" spans="1:21" ht="23.25" customHeight="1">
      <c r="A6" s="57"/>
      <c r="B6" s="57"/>
      <c r="C6" s="57"/>
      <c r="D6" s="57"/>
      <c r="E6" s="57"/>
      <c r="F6" s="57"/>
      <c r="G6" s="57"/>
      <c r="H6" s="57"/>
      <c r="I6" s="117" t="s">
        <v>132</v>
      </c>
      <c r="J6" s="117"/>
      <c r="K6" s="117"/>
      <c r="L6" s="117"/>
      <c r="M6" s="117"/>
      <c r="N6" s="57"/>
      <c r="O6" s="117" t="s">
        <v>136</v>
      </c>
      <c r="P6" s="117"/>
      <c r="Q6" s="117"/>
      <c r="R6" s="117"/>
      <c r="S6" s="117"/>
    </row>
    <row r="7" spans="1:21" ht="23.25" customHeight="1">
      <c r="A7" s="57"/>
      <c r="B7" s="57"/>
      <c r="C7" s="57"/>
      <c r="D7" s="57"/>
      <c r="E7" s="57"/>
      <c r="F7" s="57"/>
      <c r="G7" s="59" t="s">
        <v>16</v>
      </c>
      <c r="H7" s="57"/>
      <c r="I7" s="117" t="s">
        <v>93</v>
      </c>
      <c r="J7" s="117"/>
      <c r="K7" s="117"/>
      <c r="L7" s="117"/>
      <c r="M7" s="117"/>
      <c r="N7" s="57"/>
      <c r="O7" s="117" t="s">
        <v>94</v>
      </c>
      <c r="P7" s="117"/>
      <c r="Q7" s="117"/>
      <c r="R7" s="117"/>
      <c r="S7" s="117"/>
    </row>
    <row r="8" spans="1:21" ht="23.25" customHeight="1">
      <c r="C8" s="59"/>
      <c r="E8" s="59" t="s">
        <v>15</v>
      </c>
      <c r="F8" s="60"/>
      <c r="G8" s="61" t="s">
        <v>73</v>
      </c>
      <c r="H8" s="59"/>
      <c r="J8" s="59"/>
      <c r="M8" s="9" t="s">
        <v>17</v>
      </c>
      <c r="N8" s="59"/>
      <c r="P8" s="59"/>
      <c r="S8" s="9" t="s">
        <v>17</v>
      </c>
    </row>
    <row r="9" spans="1:21" ht="23.25" customHeight="1">
      <c r="C9" s="62" t="s">
        <v>75</v>
      </c>
      <c r="D9" s="62" t="s">
        <v>18</v>
      </c>
      <c r="E9" s="62" t="s">
        <v>19</v>
      </c>
      <c r="F9" s="62"/>
      <c r="G9" s="62" t="s">
        <v>71</v>
      </c>
      <c r="H9" s="62"/>
      <c r="I9" s="10" t="s">
        <v>20</v>
      </c>
      <c r="J9" s="62"/>
      <c r="K9" s="10" t="s">
        <v>21</v>
      </c>
      <c r="L9" s="63"/>
      <c r="M9" s="11" t="s">
        <v>22</v>
      </c>
      <c r="N9" s="62"/>
      <c r="O9" s="10" t="s">
        <v>20</v>
      </c>
      <c r="P9" s="62"/>
      <c r="Q9" s="10" t="s">
        <v>21</v>
      </c>
      <c r="R9" s="63"/>
      <c r="S9" s="11" t="s">
        <v>22</v>
      </c>
    </row>
    <row r="10" spans="1:21" ht="18" customHeight="1">
      <c r="E10" s="61" t="s">
        <v>23</v>
      </c>
      <c r="F10" s="58"/>
      <c r="G10" s="61" t="s">
        <v>24</v>
      </c>
      <c r="H10" s="61"/>
      <c r="I10" s="12" t="s">
        <v>99</v>
      </c>
      <c r="J10" s="61"/>
      <c r="K10" s="12" t="s">
        <v>99</v>
      </c>
      <c r="L10" s="59"/>
      <c r="M10" s="13" t="s">
        <v>25</v>
      </c>
      <c r="N10" s="61"/>
      <c r="O10" s="12" t="s">
        <v>99</v>
      </c>
      <c r="P10" s="61"/>
      <c r="Q10" s="12" t="s">
        <v>99</v>
      </c>
      <c r="R10" s="59"/>
      <c r="S10" s="13" t="s">
        <v>25</v>
      </c>
    </row>
    <row r="11" spans="1:21" s="66" customFormat="1" ht="23.25" customHeight="1">
      <c r="A11" s="64" t="s">
        <v>101</v>
      </c>
      <c r="B11" s="64"/>
      <c r="C11" s="64"/>
      <c r="D11" s="64"/>
      <c r="E11" s="64"/>
      <c r="F11" s="65"/>
      <c r="I11" s="14"/>
      <c r="K11" s="14"/>
      <c r="M11" s="7"/>
      <c r="O11" s="14"/>
      <c r="Q11" s="14"/>
      <c r="S11" s="7"/>
    </row>
    <row r="12" spans="1:21" ht="23.25" customHeight="1">
      <c r="B12" s="66" t="s">
        <v>54</v>
      </c>
      <c r="C12" s="66"/>
      <c r="D12" s="67"/>
      <c r="E12" s="66"/>
      <c r="L12" s="69"/>
      <c r="R12" s="69"/>
    </row>
    <row r="13" spans="1:21" ht="23.25" customHeight="1">
      <c r="B13" s="66"/>
      <c r="C13" s="58" t="s">
        <v>76</v>
      </c>
      <c r="D13" s="67"/>
      <c r="E13" s="66"/>
      <c r="L13" s="69"/>
      <c r="R13" s="69"/>
    </row>
    <row r="14" spans="1:21" ht="23.4">
      <c r="B14" s="66"/>
      <c r="C14" s="58" t="s">
        <v>55</v>
      </c>
      <c r="D14" s="67"/>
      <c r="E14" s="66"/>
      <c r="L14" s="69"/>
      <c r="R14" s="69"/>
    </row>
    <row r="15" spans="1:21" ht="23.25" customHeight="1">
      <c r="D15" s="68" t="s">
        <v>56</v>
      </c>
      <c r="E15" s="61" t="s">
        <v>83</v>
      </c>
      <c r="G15" s="19" t="s">
        <v>85</v>
      </c>
      <c r="H15" s="16"/>
      <c r="I15" s="8">
        <v>337215</v>
      </c>
      <c r="J15" s="16"/>
      <c r="K15" s="8">
        <v>298900</v>
      </c>
      <c r="M15" s="18">
        <f>ROUNDUP((K15/$K$52)*100,2)</f>
        <v>11.1</v>
      </c>
      <c r="N15" s="16"/>
      <c r="O15" s="8">
        <v>337215</v>
      </c>
      <c r="P15" s="16"/>
      <c r="Q15" s="8">
        <v>298900</v>
      </c>
      <c r="S15" s="18">
        <f>ROUNDUP((Q15/$Q$52)*100,2)</f>
        <v>11.1</v>
      </c>
      <c r="T15" s="17"/>
      <c r="U15" s="75"/>
    </row>
    <row r="16" spans="1:21" ht="23.25" customHeight="1">
      <c r="B16" s="66" t="s">
        <v>57</v>
      </c>
      <c r="C16" s="66"/>
      <c r="D16" s="67"/>
      <c r="E16" s="66"/>
      <c r="G16" s="61"/>
      <c r="L16" s="69"/>
      <c r="R16" s="69"/>
      <c r="S16" s="18"/>
    </row>
    <row r="17" spans="1:22" ht="23.25" customHeight="1">
      <c r="B17" s="66"/>
      <c r="C17" s="58" t="s">
        <v>77</v>
      </c>
      <c r="D17" s="67"/>
      <c r="E17" s="66"/>
      <c r="G17" s="61"/>
      <c r="L17" s="69"/>
      <c r="R17" s="69"/>
      <c r="S17" s="18"/>
    </row>
    <row r="18" spans="1:22" ht="23.25" customHeight="1">
      <c r="B18" s="66"/>
      <c r="C18" s="58" t="s">
        <v>59</v>
      </c>
      <c r="D18" s="67"/>
      <c r="E18" s="66"/>
      <c r="G18" s="61"/>
      <c r="L18" s="69"/>
      <c r="R18" s="69"/>
      <c r="S18" s="18"/>
    </row>
    <row r="19" spans="1:22" ht="23.25" customHeight="1">
      <c r="D19" s="70" t="s">
        <v>89</v>
      </c>
      <c r="E19" s="61" t="s">
        <v>109</v>
      </c>
      <c r="G19" s="19" t="s">
        <v>86</v>
      </c>
      <c r="H19" s="16"/>
      <c r="I19" s="8">
        <v>266740</v>
      </c>
      <c r="J19" s="16"/>
      <c r="K19" s="8">
        <v>278700</v>
      </c>
      <c r="M19" s="18">
        <f>ROUND((K19/$K$52)*100,2)</f>
        <v>10.34</v>
      </c>
      <c r="N19" s="16"/>
      <c r="O19" s="8">
        <v>266740</v>
      </c>
      <c r="P19" s="16"/>
      <c r="Q19" s="8">
        <v>278700</v>
      </c>
      <c r="S19" s="18">
        <f>ROUND((Q19/$Q$52)*100,2)</f>
        <v>10.34</v>
      </c>
      <c r="T19" s="17"/>
      <c r="U19" s="75"/>
      <c r="V19" s="75"/>
    </row>
    <row r="20" spans="1:22" ht="23.25" customHeight="1">
      <c r="B20" s="66" t="s">
        <v>54</v>
      </c>
      <c r="C20" s="66"/>
      <c r="D20" s="67"/>
      <c r="E20" s="66"/>
      <c r="G20" s="61"/>
      <c r="L20" s="69"/>
      <c r="R20" s="69"/>
      <c r="S20" s="18"/>
    </row>
    <row r="21" spans="1:22" ht="23.25" customHeight="1">
      <c r="B21" s="66"/>
      <c r="C21" s="58" t="s">
        <v>78</v>
      </c>
      <c r="D21" s="67"/>
      <c r="E21" s="66"/>
      <c r="G21" s="61"/>
      <c r="L21" s="69"/>
      <c r="R21" s="69"/>
      <c r="S21" s="18"/>
    </row>
    <row r="22" spans="1:22" ht="23.25" customHeight="1">
      <c r="B22" s="66"/>
      <c r="C22" s="58" t="s">
        <v>58</v>
      </c>
      <c r="D22" s="67"/>
      <c r="E22" s="66"/>
      <c r="G22" s="61"/>
      <c r="L22" s="69"/>
      <c r="R22" s="69"/>
      <c r="S22" s="18"/>
    </row>
    <row r="23" spans="1:22" ht="23.25" customHeight="1">
      <c r="D23" s="70" t="s">
        <v>60</v>
      </c>
      <c r="E23" s="68" t="s">
        <v>82</v>
      </c>
      <c r="G23" s="19" t="s">
        <v>138</v>
      </c>
      <c r="H23" s="16"/>
      <c r="I23" s="8">
        <v>272919</v>
      </c>
      <c r="J23" s="16"/>
      <c r="K23" s="8">
        <v>261700</v>
      </c>
      <c r="M23" s="18">
        <f>ROUND((K23/$K$52)*100,2)</f>
        <v>9.7100000000000009</v>
      </c>
      <c r="N23" s="16"/>
      <c r="O23" s="8">
        <v>272919</v>
      </c>
      <c r="P23" s="16"/>
      <c r="Q23" s="8">
        <v>261700</v>
      </c>
      <c r="S23" s="18">
        <f>ROUND((Q23/$Q$52)*100,2)</f>
        <v>9.7100000000000009</v>
      </c>
      <c r="T23" s="17"/>
      <c r="U23" s="75"/>
    </row>
    <row r="24" spans="1:22" ht="23.25" customHeight="1">
      <c r="B24" s="66" t="s">
        <v>61</v>
      </c>
      <c r="C24" s="66"/>
      <c r="D24" s="65"/>
      <c r="E24" s="71"/>
      <c r="G24" s="61"/>
      <c r="U24" s="75"/>
    </row>
    <row r="25" spans="1:22" ht="23.25" customHeight="1">
      <c r="C25" s="58" t="s">
        <v>62</v>
      </c>
      <c r="G25" s="61"/>
      <c r="U25" s="75"/>
    </row>
    <row r="26" spans="1:22" ht="23.25" customHeight="1">
      <c r="C26" s="58" t="s">
        <v>63</v>
      </c>
      <c r="F26" s="58"/>
      <c r="G26" s="61"/>
      <c r="I26" s="58"/>
      <c r="K26" s="58"/>
      <c r="M26" s="58"/>
      <c r="O26" s="58"/>
      <c r="Q26" s="58"/>
      <c r="S26" s="58"/>
      <c r="U26" s="75"/>
    </row>
    <row r="27" spans="1:22" ht="23.25" customHeight="1">
      <c r="D27" s="68" t="s">
        <v>64</v>
      </c>
      <c r="E27" s="72" t="s">
        <v>84</v>
      </c>
      <c r="G27" s="19" t="s">
        <v>87</v>
      </c>
      <c r="H27" s="16"/>
      <c r="I27" s="8">
        <v>2007718</v>
      </c>
      <c r="J27" s="16"/>
      <c r="K27" s="8">
        <v>1787700</v>
      </c>
      <c r="M27" s="18">
        <f>ROUND((K27/$K$52)*100,2)</f>
        <v>66.349999999999994</v>
      </c>
      <c r="N27" s="16"/>
      <c r="O27" s="8">
        <v>2007718</v>
      </c>
      <c r="P27" s="16"/>
      <c r="Q27" s="8">
        <v>1787700</v>
      </c>
      <c r="S27" s="18">
        <f>ROUND((Q27/$Q$52)*100,2)</f>
        <v>66.36</v>
      </c>
      <c r="T27" s="17"/>
      <c r="U27" s="75"/>
    </row>
    <row r="28" spans="1:22" ht="23.25" customHeight="1">
      <c r="A28" s="66" t="s">
        <v>27</v>
      </c>
      <c r="D28" s="68"/>
      <c r="E28" s="73"/>
      <c r="G28" s="16"/>
      <c r="I28" s="26">
        <f>SUM(I15:I27)</f>
        <v>2884592</v>
      </c>
      <c r="J28" s="74"/>
      <c r="K28" s="26">
        <f>SUM(K15:K27)</f>
        <v>2627000</v>
      </c>
      <c r="M28" s="27">
        <f>SUM(M15:M27)</f>
        <v>97.5</v>
      </c>
      <c r="O28" s="26">
        <f>SUM(O15:O27)</f>
        <v>2884592</v>
      </c>
      <c r="P28" s="74"/>
      <c r="Q28" s="26">
        <f>SUM(Q15:Q27)</f>
        <v>2627000</v>
      </c>
      <c r="S28" s="27">
        <f>SUM(S15:S27)</f>
        <v>97.509999999999991</v>
      </c>
      <c r="U28" s="75"/>
    </row>
    <row r="29" spans="1:22" ht="4.95" customHeight="1">
      <c r="A29" s="66"/>
      <c r="D29" s="68"/>
      <c r="E29" s="73"/>
      <c r="G29" s="16"/>
      <c r="I29" s="16"/>
      <c r="J29" s="74"/>
      <c r="K29" s="16"/>
      <c r="M29" s="25"/>
      <c r="O29" s="16"/>
      <c r="P29" s="74"/>
      <c r="Q29" s="16"/>
      <c r="S29" s="25"/>
      <c r="U29" s="75"/>
    </row>
    <row r="30" spans="1:22" ht="23.25" customHeight="1">
      <c r="A30" s="76" t="s">
        <v>9</v>
      </c>
    </row>
    <row r="31" spans="1:22" ht="12" customHeight="1">
      <c r="A31" s="77"/>
      <c r="B31" s="77"/>
      <c r="C31" s="77"/>
    </row>
    <row r="32" spans="1:22" ht="23.25" customHeight="1">
      <c r="A32" s="118" t="s">
        <v>90</v>
      </c>
      <c r="B32" s="118"/>
      <c r="C32" s="118"/>
      <c r="D32" s="78"/>
    </row>
    <row r="33" spans="1:21" ht="23.25" customHeight="1">
      <c r="A33" s="119" t="s">
        <v>26</v>
      </c>
      <c r="B33" s="119"/>
      <c r="C33" s="119"/>
      <c r="D33" s="78"/>
    </row>
    <row r="34" spans="1:21" ht="23.25" customHeight="1">
      <c r="A34" s="120" t="s">
        <v>48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58"/>
      <c r="Q34" s="58"/>
      <c r="S34" s="58"/>
    </row>
    <row r="35" spans="1:21" ht="23.25" customHeight="1">
      <c r="A35" s="120" t="s">
        <v>107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58"/>
      <c r="Q35" s="58"/>
      <c r="S35" s="58"/>
    </row>
    <row r="36" spans="1:21" ht="23.25" customHeight="1">
      <c r="A36" s="57" t="s">
        <v>132</v>
      </c>
      <c r="B36" s="57"/>
      <c r="C36" s="57"/>
      <c r="D36" s="57"/>
      <c r="E36" s="57"/>
      <c r="F36" s="57"/>
      <c r="I36" s="6"/>
      <c r="K36" s="6"/>
      <c r="L36" s="57"/>
      <c r="M36" s="7"/>
      <c r="O36" s="6"/>
      <c r="Q36" s="6"/>
      <c r="R36" s="57"/>
      <c r="S36" s="7"/>
    </row>
    <row r="37" spans="1:21" ht="23.25" customHeight="1">
      <c r="A37" s="57"/>
      <c r="B37" s="57"/>
      <c r="C37" s="57"/>
      <c r="D37" s="57"/>
      <c r="E37" s="57"/>
      <c r="F37" s="57"/>
      <c r="I37" s="6"/>
      <c r="K37" s="6"/>
      <c r="L37" s="57"/>
      <c r="M37" s="7"/>
      <c r="O37" s="6"/>
      <c r="Q37" s="6"/>
      <c r="R37" s="57"/>
      <c r="S37" s="7"/>
    </row>
    <row r="38" spans="1:21" ht="23.25" customHeight="1">
      <c r="A38" s="120" t="s">
        <v>117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58"/>
      <c r="Q38" s="58"/>
      <c r="S38" s="58"/>
    </row>
    <row r="39" spans="1:21" ht="23.25" customHeight="1">
      <c r="A39" s="57"/>
      <c r="B39" s="57"/>
      <c r="C39" s="57"/>
      <c r="D39" s="57"/>
      <c r="E39" s="57"/>
      <c r="F39" s="57"/>
      <c r="G39" s="57"/>
      <c r="H39" s="57"/>
      <c r="I39" s="117" t="s">
        <v>132</v>
      </c>
      <c r="J39" s="117"/>
      <c r="K39" s="117"/>
      <c r="L39" s="117"/>
      <c r="M39" s="117"/>
      <c r="N39" s="57"/>
      <c r="O39" s="117" t="s">
        <v>136</v>
      </c>
      <c r="P39" s="117"/>
      <c r="Q39" s="117"/>
      <c r="R39" s="117"/>
      <c r="S39" s="117"/>
    </row>
    <row r="40" spans="1:21" ht="23.25" customHeight="1">
      <c r="A40" s="57"/>
      <c r="B40" s="57"/>
      <c r="C40" s="57"/>
      <c r="D40" s="57"/>
      <c r="E40" s="57"/>
      <c r="F40" s="57"/>
      <c r="G40" s="59"/>
      <c r="H40" s="57"/>
      <c r="I40" s="117" t="s">
        <v>93</v>
      </c>
      <c r="J40" s="117"/>
      <c r="K40" s="117"/>
      <c r="L40" s="117"/>
      <c r="M40" s="117"/>
      <c r="N40" s="57"/>
      <c r="O40" s="117" t="s">
        <v>94</v>
      </c>
      <c r="P40" s="117"/>
      <c r="Q40" s="117"/>
      <c r="R40" s="117"/>
      <c r="S40" s="117"/>
    </row>
    <row r="41" spans="1:21" ht="23.25" customHeight="1">
      <c r="C41" s="59"/>
      <c r="E41" s="59"/>
      <c r="F41" s="60"/>
      <c r="G41" s="61"/>
      <c r="H41" s="59"/>
      <c r="J41" s="59"/>
      <c r="M41" s="9" t="s">
        <v>17</v>
      </c>
      <c r="N41" s="59"/>
      <c r="P41" s="59"/>
      <c r="S41" s="9" t="s">
        <v>17</v>
      </c>
    </row>
    <row r="42" spans="1:21" ht="23.25" customHeight="1">
      <c r="C42" s="62" t="s">
        <v>108</v>
      </c>
      <c r="D42" s="62"/>
      <c r="E42" s="62"/>
      <c r="F42" s="62"/>
      <c r="G42" s="62"/>
      <c r="H42" s="62"/>
      <c r="I42" s="10" t="s">
        <v>20</v>
      </c>
      <c r="J42" s="62"/>
      <c r="K42" s="10" t="s">
        <v>21</v>
      </c>
      <c r="L42" s="63"/>
      <c r="M42" s="11" t="s">
        <v>22</v>
      </c>
      <c r="N42" s="62"/>
      <c r="O42" s="10" t="s">
        <v>20</v>
      </c>
      <c r="P42" s="62"/>
      <c r="Q42" s="10" t="s">
        <v>21</v>
      </c>
      <c r="R42" s="63"/>
      <c r="S42" s="11" t="s">
        <v>22</v>
      </c>
    </row>
    <row r="43" spans="1:21" ht="23.25" customHeight="1">
      <c r="E43" s="61"/>
      <c r="F43" s="58"/>
      <c r="G43" s="61"/>
      <c r="H43" s="61"/>
      <c r="I43" s="12" t="s">
        <v>99</v>
      </c>
      <c r="J43" s="61"/>
      <c r="K43" s="12" t="s">
        <v>99</v>
      </c>
      <c r="L43" s="59"/>
      <c r="M43" s="13" t="s">
        <v>25</v>
      </c>
      <c r="N43" s="61"/>
      <c r="O43" s="12" t="s">
        <v>99</v>
      </c>
      <c r="P43" s="61"/>
      <c r="Q43" s="12" t="s">
        <v>99</v>
      </c>
      <c r="R43" s="59"/>
      <c r="S43" s="13" t="s">
        <v>25</v>
      </c>
    </row>
    <row r="44" spans="1:21" ht="23.25" customHeight="1">
      <c r="A44" s="66" t="s">
        <v>102</v>
      </c>
      <c r="D44" s="68"/>
      <c r="E44" s="73"/>
      <c r="G44" s="16"/>
      <c r="I44" s="16"/>
      <c r="J44" s="74"/>
      <c r="K44" s="16"/>
      <c r="M44" s="25"/>
      <c r="O44" s="16"/>
      <c r="P44" s="74"/>
      <c r="Q44" s="16"/>
      <c r="S44" s="25"/>
      <c r="U44" s="75"/>
    </row>
    <row r="45" spans="1:21" ht="23.25" customHeight="1">
      <c r="B45" s="66" t="s">
        <v>116</v>
      </c>
      <c r="D45" s="68"/>
      <c r="E45" s="73"/>
      <c r="G45" s="16"/>
      <c r="I45" s="16"/>
      <c r="J45" s="74"/>
      <c r="K45" s="16"/>
      <c r="M45" s="25"/>
      <c r="O45" s="16"/>
      <c r="P45" s="74"/>
      <c r="Q45" s="16"/>
      <c r="S45" s="25"/>
      <c r="U45" s="75"/>
    </row>
    <row r="46" spans="1:21" ht="23.25" customHeight="1">
      <c r="C46" s="58" t="s">
        <v>110</v>
      </c>
      <c r="D46" s="68"/>
      <c r="E46" s="73"/>
      <c r="G46" s="16"/>
      <c r="I46" s="29">
        <v>25000</v>
      </c>
      <c r="J46" s="79"/>
      <c r="K46" s="29">
        <v>25906</v>
      </c>
      <c r="M46" s="18">
        <f>ROUND((K46/$K$52)*100,2)</f>
        <v>0.96</v>
      </c>
      <c r="O46" s="29">
        <v>25000</v>
      </c>
      <c r="P46" s="79"/>
      <c r="Q46" s="29">
        <v>25788</v>
      </c>
      <c r="R46"/>
      <c r="S46" s="18">
        <f>ROUND((Q46/$Q$52)*100,2)</f>
        <v>0.96</v>
      </c>
      <c r="U46" s="75"/>
    </row>
    <row r="47" spans="1:21" ht="23.25" customHeight="1">
      <c r="C47" s="58" t="s">
        <v>111</v>
      </c>
      <c r="D47" s="68"/>
      <c r="E47" s="73"/>
      <c r="G47" s="16"/>
      <c r="I47" s="29">
        <v>25000</v>
      </c>
      <c r="J47" s="79"/>
      <c r="K47" s="29">
        <v>26071</v>
      </c>
      <c r="M47" s="18">
        <f>ROUND((K47/$K$52)*100,2)</f>
        <v>0.97</v>
      </c>
      <c r="O47" s="29">
        <v>25000</v>
      </c>
      <c r="P47" s="79"/>
      <c r="Q47" s="29">
        <v>25927</v>
      </c>
      <c r="R47"/>
      <c r="S47" s="18">
        <f>ROUND((Q47/$Q$52)*100,2)</f>
        <v>0.96</v>
      </c>
      <c r="U47" s="75"/>
    </row>
    <row r="48" spans="1:21" ht="23.25" customHeight="1">
      <c r="C48" s="58" t="s">
        <v>112</v>
      </c>
      <c r="D48" s="68"/>
      <c r="E48" s="73"/>
      <c r="G48" s="16"/>
      <c r="I48" s="29">
        <v>5000</v>
      </c>
      <c r="J48" s="79"/>
      <c r="K48" s="29">
        <v>5181</v>
      </c>
      <c r="M48" s="18">
        <f>ROUND((K48/$K$52)*100,2)</f>
        <v>0.19</v>
      </c>
      <c r="O48" s="29">
        <v>5000</v>
      </c>
      <c r="P48" s="79"/>
      <c r="Q48" s="29">
        <v>5155</v>
      </c>
      <c r="R48"/>
      <c r="S48" s="18">
        <f>ROUND((Q48/$Q$52)*100,2)</f>
        <v>0.19</v>
      </c>
      <c r="U48" s="75"/>
    </row>
    <row r="49" spans="1:21" ht="23.25" customHeight="1">
      <c r="C49" s="58" t="s">
        <v>139</v>
      </c>
      <c r="D49" s="68"/>
      <c r="E49" s="73"/>
      <c r="G49" s="16"/>
      <c r="I49" s="29">
        <v>0</v>
      </c>
      <c r="J49" s="79"/>
      <c r="K49" s="29">
        <v>0</v>
      </c>
      <c r="M49" s="33">
        <f>ROUND((K49/$K$52)*100,2)</f>
        <v>0</v>
      </c>
      <c r="O49" s="29">
        <v>10194</v>
      </c>
      <c r="P49" s="79"/>
      <c r="Q49" s="29">
        <v>10245</v>
      </c>
      <c r="R49"/>
      <c r="S49" s="34">
        <f>ROUND((Q49/$Q$52)*100,2)</f>
        <v>0.38</v>
      </c>
      <c r="U49" s="75"/>
    </row>
    <row r="50" spans="1:21" ht="23.25" customHeight="1">
      <c r="C50" s="58" t="s">
        <v>147</v>
      </c>
      <c r="D50" s="68"/>
      <c r="E50" s="73"/>
      <c r="G50" s="16"/>
      <c r="I50" s="30">
        <v>10251</v>
      </c>
      <c r="J50" s="79"/>
      <c r="K50" s="30">
        <v>10289</v>
      </c>
      <c r="M50" s="80">
        <f>ROUND((K50/$K$52)*100,2)</f>
        <v>0.38</v>
      </c>
      <c r="O50" s="30">
        <v>0</v>
      </c>
      <c r="P50" s="79"/>
      <c r="Q50" s="30">
        <v>0</v>
      </c>
      <c r="R50"/>
      <c r="S50" s="32">
        <f>ROUND((Q50/$Q$52)*100,2)</f>
        <v>0</v>
      </c>
      <c r="U50" s="75"/>
    </row>
    <row r="51" spans="1:21" ht="23.25" customHeight="1">
      <c r="A51" s="66" t="s">
        <v>103</v>
      </c>
      <c r="D51" s="68"/>
      <c r="E51" s="73"/>
      <c r="G51" s="16"/>
      <c r="I51" s="30">
        <f>SUM(I46:I50)</f>
        <v>65251</v>
      </c>
      <c r="J51" s="79"/>
      <c r="K51" s="30">
        <f>SUM(K46:K50)</f>
        <v>67447</v>
      </c>
      <c r="M51" s="32">
        <f>SUM(M46:M50)</f>
        <v>2.5</v>
      </c>
      <c r="O51" s="30">
        <f>SUM(O46:O50)</f>
        <v>65194</v>
      </c>
      <c r="P51" s="79"/>
      <c r="Q51" s="30">
        <f>SUM(Q46:Q50)</f>
        <v>67115</v>
      </c>
      <c r="S51" s="32">
        <f>SUM(S46:S50)</f>
        <v>2.4899999999999998</v>
      </c>
      <c r="U51" s="75"/>
    </row>
    <row r="52" spans="1:21" ht="23.25" customHeight="1" thickBot="1">
      <c r="A52" s="66" t="s">
        <v>47</v>
      </c>
      <c r="E52" s="73"/>
      <c r="G52" s="16"/>
      <c r="I52" s="31">
        <f>I28+I51</f>
        <v>2949843</v>
      </c>
      <c r="J52" s="22"/>
      <c r="K52" s="31">
        <f>K28+K51</f>
        <v>2694447</v>
      </c>
      <c r="L52" s="74"/>
      <c r="M52" s="24">
        <f>M28+M51</f>
        <v>100</v>
      </c>
      <c r="O52" s="31">
        <f>O28+O51</f>
        <v>2949786</v>
      </c>
      <c r="P52" s="22"/>
      <c r="Q52" s="31">
        <f>Q28+Q51</f>
        <v>2694115</v>
      </c>
      <c r="R52" s="74"/>
      <c r="S52" s="24">
        <f>S28+S51</f>
        <v>99.999999999999986</v>
      </c>
      <c r="U52" s="75"/>
    </row>
    <row r="53" spans="1:21" ht="23.25" customHeight="1" thickTop="1">
      <c r="A53" s="66"/>
      <c r="E53" s="73"/>
      <c r="G53" s="16"/>
      <c r="I53" s="16"/>
      <c r="J53" s="1"/>
      <c r="K53" s="16"/>
      <c r="L53" s="74"/>
      <c r="M53" s="16"/>
      <c r="O53" s="16"/>
      <c r="P53" s="1"/>
      <c r="Q53" s="16"/>
      <c r="R53" s="74"/>
      <c r="S53" s="16"/>
      <c r="U53" s="75"/>
    </row>
    <row r="54" spans="1:21" ht="23.25" customHeight="1">
      <c r="A54" s="76" t="s">
        <v>9</v>
      </c>
    </row>
    <row r="55" spans="1:21" ht="23.25" customHeight="1">
      <c r="A55" s="76"/>
    </row>
    <row r="56" spans="1:21" ht="23.25" customHeight="1">
      <c r="A56" s="77"/>
      <c r="B56" s="77"/>
      <c r="C56" s="77"/>
    </row>
    <row r="57" spans="1:21" ht="23.25" customHeight="1">
      <c r="A57" s="118" t="s">
        <v>90</v>
      </c>
      <c r="B57" s="118"/>
      <c r="C57" s="118"/>
      <c r="D57" s="78"/>
    </row>
    <row r="58" spans="1:21" ht="23.25" customHeight="1">
      <c r="A58" s="119" t="s">
        <v>26</v>
      </c>
      <c r="B58" s="119"/>
      <c r="C58" s="119"/>
      <c r="D58" s="78"/>
    </row>
  </sheetData>
  <mergeCells count="18">
    <mergeCell ref="O6:S6"/>
    <mergeCell ref="A34:N34"/>
    <mergeCell ref="A35:N35"/>
    <mergeCell ref="I39:M39"/>
    <mergeCell ref="O39:S39"/>
    <mergeCell ref="A38:N38"/>
    <mergeCell ref="A1:N1"/>
    <mergeCell ref="A2:N2"/>
    <mergeCell ref="A5:N5"/>
    <mergeCell ref="A57:C57"/>
    <mergeCell ref="I7:M7"/>
    <mergeCell ref="I6:M6"/>
    <mergeCell ref="I40:M40"/>
    <mergeCell ref="O40:S40"/>
    <mergeCell ref="A32:C32"/>
    <mergeCell ref="A33:C33"/>
    <mergeCell ref="A58:C58"/>
    <mergeCell ref="O7:S7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68" fitToHeight="0" orientation="landscape" useFirstPageNumber="1" r:id="rId1"/>
  <headerFooter alignWithMargins="0"/>
  <rowBreaks count="1" manualBreakCount="1">
    <brk id="33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showGridLines="0" view="pageBreakPreview" zoomScale="85" zoomScaleNormal="100" zoomScaleSheetLayoutView="85" workbookViewId="0">
      <selection activeCell="A7" sqref="A7"/>
    </sheetView>
  </sheetViews>
  <sheetFormatPr defaultColWidth="10.88671875" defaultRowHeight="23.25" customHeight="1"/>
  <cols>
    <col min="1" max="1" width="42.6640625" style="76" customWidth="1"/>
    <col min="2" max="2" width="1.6640625" style="76" customWidth="1"/>
    <col min="3" max="3" width="4.6640625" style="95" customWidth="1"/>
    <col min="4" max="4" width="1.6640625" style="76" customWidth="1"/>
    <col min="5" max="5" width="8.6640625" style="92" customWidth="1"/>
    <col min="6" max="6" width="1.6640625" style="76" customWidth="1"/>
    <col min="7" max="7" width="14.6640625" style="92" customWidth="1"/>
    <col min="8" max="8" width="1.6640625" style="76" customWidth="1"/>
    <col min="9" max="9" width="14.6640625" style="92" customWidth="1"/>
    <col min="10" max="11" width="10.88671875" style="76"/>
    <col min="12" max="12" width="11.33203125" style="76" bestFit="1" customWidth="1"/>
    <col min="13" max="13" width="10.88671875" style="76"/>
    <col min="14" max="14" width="11.33203125" style="76" bestFit="1" customWidth="1"/>
    <col min="15" max="16384" width="10.88671875" style="76"/>
  </cols>
  <sheetData>
    <row r="1" spans="1:14" ht="23.25" customHeight="1">
      <c r="C1" s="76"/>
      <c r="G1" s="48"/>
      <c r="I1" s="48" t="s">
        <v>92</v>
      </c>
    </row>
    <row r="2" spans="1:14" ht="23.25" customHeight="1">
      <c r="A2" s="93" t="s">
        <v>48</v>
      </c>
      <c r="B2" s="93"/>
      <c r="C2" s="93"/>
      <c r="D2" s="93"/>
    </row>
    <row r="3" spans="1:14" ht="23.25" customHeight="1">
      <c r="A3" s="121" t="s">
        <v>45</v>
      </c>
      <c r="B3" s="121"/>
      <c r="C3" s="121"/>
      <c r="D3" s="121"/>
    </row>
    <row r="4" spans="1:14" ht="23.25" customHeight="1">
      <c r="A4" s="93" t="s">
        <v>134</v>
      </c>
      <c r="B4" s="93"/>
      <c r="C4" s="93"/>
      <c r="D4" s="93"/>
    </row>
    <row r="5" spans="1:14" ht="23.25" customHeight="1">
      <c r="C5" s="76"/>
      <c r="D5" s="94"/>
      <c r="E5" s="48"/>
      <c r="F5" s="94"/>
      <c r="G5" s="48"/>
      <c r="H5" s="94"/>
      <c r="I5" s="48" t="s">
        <v>91</v>
      </c>
    </row>
    <row r="6" spans="1:14" ht="23.25" customHeight="1">
      <c r="D6" s="94"/>
      <c r="E6" s="96" t="s">
        <v>0</v>
      </c>
      <c r="F6" s="97"/>
      <c r="G6" s="94">
        <v>2568</v>
      </c>
      <c r="H6" s="94"/>
      <c r="I6" s="94">
        <v>2567</v>
      </c>
    </row>
    <row r="7" spans="1:14" ht="23.25" customHeight="1">
      <c r="A7" s="98" t="s">
        <v>28</v>
      </c>
      <c r="D7" s="95"/>
      <c r="E7" s="95"/>
      <c r="F7" s="95"/>
      <c r="H7" s="95"/>
      <c r="N7" s="98"/>
    </row>
    <row r="8" spans="1:14" ht="23.25" customHeight="1">
      <c r="A8" s="99" t="s">
        <v>80</v>
      </c>
      <c r="E8" s="100" t="s">
        <v>122</v>
      </c>
      <c r="G8" s="92">
        <v>56912</v>
      </c>
      <c r="I8" s="92">
        <v>54871</v>
      </c>
      <c r="N8" s="99"/>
    </row>
    <row r="9" spans="1:14" ht="23.25" customHeight="1">
      <c r="A9" s="99" t="s">
        <v>69</v>
      </c>
      <c r="E9" s="100"/>
      <c r="G9" s="101">
        <v>65</v>
      </c>
      <c r="I9" s="53">
        <v>80</v>
      </c>
      <c r="N9" s="99"/>
    </row>
    <row r="10" spans="1:14" ht="23.25" customHeight="1">
      <c r="A10" s="98" t="s">
        <v>29</v>
      </c>
      <c r="E10" s="95"/>
      <c r="G10" s="53">
        <f>SUM(G8:G9)</f>
        <v>56977</v>
      </c>
      <c r="I10" s="53">
        <f>SUM(I8:I9)</f>
        <v>54951</v>
      </c>
    </row>
    <row r="11" spans="1:14" ht="23.25" customHeight="1">
      <c r="A11" s="98" t="s">
        <v>30</v>
      </c>
      <c r="E11" s="95"/>
      <c r="G11" s="48"/>
      <c r="I11" s="48"/>
      <c r="N11" s="98"/>
    </row>
    <row r="12" spans="1:14" ht="23.25" customHeight="1">
      <c r="A12" s="76" t="s">
        <v>81</v>
      </c>
      <c r="E12" s="100"/>
      <c r="G12" s="48">
        <v>3212</v>
      </c>
      <c r="I12" s="48">
        <v>3453</v>
      </c>
      <c r="N12" s="98"/>
    </row>
    <row r="13" spans="1:14" ht="23.25" customHeight="1">
      <c r="A13" s="102" t="s">
        <v>31</v>
      </c>
      <c r="E13" s="100" t="s">
        <v>123</v>
      </c>
      <c r="G13" s="2">
        <v>3215</v>
      </c>
      <c r="I13" s="2">
        <v>3204</v>
      </c>
    </row>
    <row r="14" spans="1:14" ht="23.25" customHeight="1">
      <c r="A14" s="102" t="s">
        <v>32</v>
      </c>
      <c r="E14" s="100" t="s">
        <v>123</v>
      </c>
      <c r="G14" s="2">
        <v>857</v>
      </c>
      <c r="I14" s="2">
        <v>854</v>
      </c>
      <c r="N14" s="102"/>
    </row>
    <row r="15" spans="1:14" ht="23.25" customHeight="1">
      <c r="A15" s="102" t="s">
        <v>33</v>
      </c>
      <c r="E15" s="100">
        <v>12</v>
      </c>
      <c r="G15" s="2">
        <v>161</v>
      </c>
      <c r="I15" s="2">
        <v>193</v>
      </c>
      <c r="N15" s="99"/>
    </row>
    <row r="16" spans="1:14" ht="23.25" customHeight="1">
      <c r="A16" s="102" t="s">
        <v>34</v>
      </c>
      <c r="E16" s="100" t="s">
        <v>123</v>
      </c>
      <c r="G16" s="2">
        <v>2893</v>
      </c>
      <c r="I16" s="2">
        <v>2777</v>
      </c>
      <c r="N16" s="99"/>
    </row>
    <row r="17" spans="1:14" ht="23.25" customHeight="1">
      <c r="A17" s="102" t="s">
        <v>35</v>
      </c>
      <c r="C17" s="100"/>
      <c r="E17" s="3"/>
      <c r="G17" s="2">
        <v>237</v>
      </c>
      <c r="I17" s="2">
        <v>236</v>
      </c>
      <c r="N17" s="99"/>
    </row>
    <row r="18" spans="1:14" ht="23.25" customHeight="1">
      <c r="A18" s="99" t="s">
        <v>36</v>
      </c>
      <c r="C18" s="100"/>
      <c r="E18" s="3"/>
      <c r="G18" s="3">
        <v>626</v>
      </c>
      <c r="I18" s="3">
        <v>215</v>
      </c>
      <c r="N18" s="102"/>
    </row>
    <row r="19" spans="1:14" ht="23.25" customHeight="1">
      <c r="A19" s="99" t="s">
        <v>43</v>
      </c>
      <c r="C19" s="100"/>
      <c r="E19" s="3"/>
      <c r="G19" s="4">
        <v>10474</v>
      </c>
      <c r="I19" s="4">
        <v>11304</v>
      </c>
      <c r="N19" s="102"/>
    </row>
    <row r="20" spans="1:14" ht="23.25" customHeight="1">
      <c r="A20" s="98" t="s">
        <v>37</v>
      </c>
      <c r="C20" s="103"/>
      <c r="E20" s="3"/>
      <c r="G20" s="4">
        <f>SUM(G12:G19)</f>
        <v>21675</v>
      </c>
      <c r="I20" s="4">
        <f>SUM(I12:I19)</f>
        <v>22236</v>
      </c>
      <c r="N20" s="102"/>
    </row>
    <row r="21" spans="1:14" ht="23.25" customHeight="1">
      <c r="A21" s="93" t="s">
        <v>44</v>
      </c>
      <c r="E21" s="22"/>
      <c r="G21" s="5">
        <f>SUM(G10-G20)</f>
        <v>35302</v>
      </c>
      <c r="I21" s="5">
        <f>SUM(I10-I20)</f>
        <v>32715</v>
      </c>
    </row>
    <row r="22" spans="1:14" ht="23.25" customHeight="1">
      <c r="A22" s="98" t="s">
        <v>140</v>
      </c>
      <c r="E22" s="22"/>
      <c r="G22" s="22"/>
      <c r="I22" s="22"/>
    </row>
    <row r="23" spans="1:14" ht="23.25" customHeight="1">
      <c r="A23" s="76" t="s">
        <v>130</v>
      </c>
      <c r="E23" s="22"/>
      <c r="G23" s="22"/>
      <c r="I23" s="22"/>
    </row>
    <row r="24" spans="1:14" ht="23.25" customHeight="1">
      <c r="A24" s="99" t="s">
        <v>114</v>
      </c>
      <c r="E24" s="22"/>
      <c r="G24" s="22">
        <v>332</v>
      </c>
      <c r="I24" s="22">
        <v>370</v>
      </c>
    </row>
    <row r="25" spans="1:14" ht="23.25" customHeight="1">
      <c r="A25" s="98" t="s">
        <v>141</v>
      </c>
      <c r="E25" s="22"/>
      <c r="G25" s="5">
        <f>SUM(G24:G24)</f>
        <v>332</v>
      </c>
      <c r="I25" s="5">
        <f>SUM(I24:I24)</f>
        <v>370</v>
      </c>
    </row>
    <row r="26" spans="1:14" ht="23.25" customHeight="1" thickBot="1">
      <c r="A26" s="93" t="s">
        <v>142</v>
      </c>
      <c r="G26" s="104">
        <f>SUM(G21,G25)</f>
        <v>35634</v>
      </c>
      <c r="I26" s="104">
        <f>SUM(I21,I25)</f>
        <v>33085</v>
      </c>
      <c r="J26" s="105"/>
      <c r="K26" s="105"/>
      <c r="N26" s="93"/>
    </row>
    <row r="27" spans="1:14" ht="23.25" customHeight="1" thickTop="1">
      <c r="A27" s="93"/>
      <c r="E27" s="95"/>
      <c r="N27" s="93"/>
    </row>
    <row r="28" spans="1:14" ht="23.25" customHeight="1">
      <c r="A28" s="76" t="s">
        <v>9</v>
      </c>
    </row>
    <row r="30" spans="1:14" ht="23.25" customHeight="1">
      <c r="A30" s="106"/>
      <c r="B30" s="106"/>
    </row>
    <row r="31" spans="1:14" ht="23.25" customHeight="1">
      <c r="A31" s="107" t="s">
        <v>90</v>
      </c>
      <c r="B31" s="106"/>
    </row>
    <row r="32" spans="1:14" ht="23.25" customHeight="1">
      <c r="A32" s="108" t="s">
        <v>26</v>
      </c>
    </row>
  </sheetData>
  <mergeCells count="1">
    <mergeCell ref="A3:D3"/>
  </mergeCells>
  <printOptions horizontalCentered="1" gridLinesSet="0"/>
  <pageMargins left="0.98425196850393704" right="0.39370078740157483" top="0.78740157480314965" bottom="0.19685039370078741" header="0.19685039370078741" footer="0.19685039370078741"/>
  <pageSetup paperSize="9" scale="95" fitToHeight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935E-F5B6-4B8D-97FD-01C1106C5442}">
  <dimension ref="A1:J26"/>
  <sheetViews>
    <sheetView showGridLines="0" view="pageBreakPreview" zoomScale="85" zoomScaleNormal="90" zoomScaleSheetLayoutView="85" workbookViewId="0">
      <selection activeCell="G12" sqref="G12"/>
    </sheetView>
  </sheetViews>
  <sheetFormatPr defaultColWidth="10.88671875" defaultRowHeight="23.25" customHeight="1"/>
  <cols>
    <col min="1" max="1" width="46.88671875" style="76" customWidth="1"/>
    <col min="2" max="2" width="1.6640625" style="76" customWidth="1"/>
    <col min="3" max="3" width="4.6640625" style="95" customWidth="1"/>
    <col min="4" max="4" width="1.6640625" style="76" customWidth="1"/>
    <col min="5" max="5" width="8.6640625" style="92" customWidth="1"/>
    <col min="6" max="6" width="0.88671875" style="76" customWidth="1"/>
    <col min="7" max="7" width="13.6640625" style="92" customWidth="1"/>
    <col min="8" max="8" width="1.6640625" style="76" customWidth="1"/>
    <col min="9" max="9" width="13.6640625" style="92" customWidth="1"/>
    <col min="10" max="10" width="17.6640625" style="76" bestFit="1" customWidth="1"/>
    <col min="11" max="16384" width="10.88671875" style="76"/>
  </cols>
  <sheetData>
    <row r="1" spans="1:10" ht="23.25" customHeight="1">
      <c r="C1" s="76"/>
      <c r="F1" s="92"/>
      <c r="G1" s="48"/>
      <c r="H1" s="92"/>
      <c r="I1" s="48" t="s">
        <v>92</v>
      </c>
    </row>
    <row r="2" spans="1:10" ht="23.25" customHeight="1">
      <c r="A2" s="121" t="s">
        <v>48</v>
      </c>
      <c r="B2" s="121"/>
      <c r="C2" s="121"/>
      <c r="D2" s="121"/>
      <c r="F2" s="92"/>
      <c r="H2" s="92"/>
    </row>
    <row r="3" spans="1:10" ht="23.25" customHeight="1">
      <c r="A3" s="121" t="s">
        <v>124</v>
      </c>
      <c r="B3" s="121"/>
      <c r="C3" s="121"/>
      <c r="D3" s="121"/>
      <c r="F3" s="92"/>
      <c r="H3" s="92"/>
    </row>
    <row r="4" spans="1:10" s="93" customFormat="1" ht="23.25" customHeight="1">
      <c r="A4" s="93" t="s">
        <v>134</v>
      </c>
    </row>
    <row r="5" spans="1:10" ht="23.25" customHeight="1">
      <c r="C5" s="76"/>
      <c r="D5" s="94"/>
      <c r="E5" s="48"/>
      <c r="F5" s="94"/>
      <c r="G5" s="48"/>
      <c r="H5" s="94"/>
      <c r="I5" s="48" t="s">
        <v>91</v>
      </c>
    </row>
    <row r="6" spans="1:10" ht="23.25" customHeight="1">
      <c r="E6" s="96" t="s">
        <v>0</v>
      </c>
      <c r="F6" s="94"/>
      <c r="G6" s="94">
        <v>2568</v>
      </c>
      <c r="H6" s="94"/>
      <c r="I6" s="94">
        <v>2567</v>
      </c>
    </row>
    <row r="7" spans="1:10" ht="23.25" customHeight="1">
      <c r="A7" s="98" t="s">
        <v>143</v>
      </c>
      <c r="E7" s="95"/>
    </row>
    <row r="8" spans="1:10" ht="23.25" customHeight="1">
      <c r="A8" s="76" t="s">
        <v>44</v>
      </c>
      <c r="E8" s="103"/>
      <c r="G8" s="48">
        <f>'PL3'!G21</f>
        <v>35302</v>
      </c>
      <c r="I8" s="48">
        <f>'PL3'!I21</f>
        <v>32715</v>
      </c>
      <c r="J8" s="109"/>
    </row>
    <row r="9" spans="1:10" ht="23.25" customHeight="1">
      <c r="A9" s="76" t="s">
        <v>129</v>
      </c>
      <c r="E9" s="103"/>
      <c r="G9" s="53">
        <f>'PL3'!G25</f>
        <v>332</v>
      </c>
      <c r="I9" s="53">
        <f>'PL3'!I24</f>
        <v>370</v>
      </c>
      <c r="J9" s="109"/>
    </row>
    <row r="10" spans="1:10" ht="23.25" customHeight="1">
      <c r="A10" s="98" t="s">
        <v>143</v>
      </c>
      <c r="E10" s="95"/>
      <c r="G10" s="92">
        <f>SUM(G8:G9)</f>
        <v>35634</v>
      </c>
      <c r="I10" s="92">
        <f>SUM(I8:I9)</f>
        <v>33085</v>
      </c>
      <c r="J10" s="109"/>
    </row>
    <row r="11" spans="1:10" ht="23.25" customHeight="1">
      <c r="A11" s="76" t="s">
        <v>118</v>
      </c>
      <c r="E11" s="103">
        <v>9</v>
      </c>
      <c r="G11" s="101">
        <v>-26589</v>
      </c>
      <c r="I11" s="101">
        <v>-31677</v>
      </c>
      <c r="J11" s="109"/>
    </row>
    <row r="12" spans="1:10" ht="23.25" customHeight="1">
      <c r="A12" s="98" t="s">
        <v>144</v>
      </c>
      <c r="E12" s="95"/>
      <c r="G12" s="92">
        <f>SUM(G10:G11)</f>
        <v>9045</v>
      </c>
      <c r="I12" s="92">
        <f>SUM(I10:I11)</f>
        <v>1408</v>
      </c>
      <c r="J12" s="109"/>
    </row>
    <row r="13" spans="1:10" ht="23.25" customHeight="1">
      <c r="A13" s="76" t="s">
        <v>49</v>
      </c>
      <c r="E13" s="95"/>
      <c r="G13" s="101">
        <f>BS!G44</f>
        <v>1826045</v>
      </c>
      <c r="I13" s="101">
        <v>1804468</v>
      </c>
      <c r="J13" s="109"/>
    </row>
    <row r="14" spans="1:10" ht="23.25" customHeight="1" thickBot="1">
      <c r="A14" s="98" t="s">
        <v>50</v>
      </c>
      <c r="E14" s="95"/>
      <c r="G14" s="104">
        <f>SUM(G12:G13)</f>
        <v>1835090</v>
      </c>
      <c r="I14" s="104">
        <f>SUM(I12:I13)</f>
        <v>1805876</v>
      </c>
      <c r="J14" s="109"/>
    </row>
    <row r="15" spans="1:10" ht="23.25" customHeight="1" thickTop="1">
      <c r="E15" s="95"/>
    </row>
    <row r="16" spans="1:10" ht="23.25" customHeight="1">
      <c r="E16" s="95"/>
      <c r="G16" s="48"/>
      <c r="I16" s="48" t="s">
        <v>97</v>
      </c>
    </row>
    <row r="17" spans="1:9" ht="23.25" customHeight="1">
      <c r="A17" s="110" t="s">
        <v>46</v>
      </c>
      <c r="E17" s="95"/>
      <c r="G17" s="111"/>
      <c r="I17" s="111"/>
    </row>
    <row r="18" spans="1:9" ht="23.25" customHeight="1">
      <c r="A18" s="76" t="s">
        <v>51</v>
      </c>
      <c r="E18" s="95"/>
      <c r="G18" s="92">
        <v>207720</v>
      </c>
      <c r="I18" s="92">
        <v>207720</v>
      </c>
    </row>
    <row r="19" spans="1:9" ht="23.25" customHeight="1">
      <c r="A19" s="76" t="s">
        <v>52</v>
      </c>
      <c r="E19" s="95"/>
      <c r="G19" s="92">
        <v>207720</v>
      </c>
      <c r="I19" s="92">
        <v>207720</v>
      </c>
    </row>
    <row r="20" spans="1:9" ht="23.25" customHeight="1">
      <c r="E20" s="95"/>
    </row>
    <row r="21" spans="1:9" ht="23.25" customHeight="1">
      <c r="A21" s="76" t="s">
        <v>9</v>
      </c>
    </row>
    <row r="23" spans="1:9" ht="23.25" customHeight="1">
      <c r="A23" s="106"/>
      <c r="B23" s="106"/>
    </row>
    <row r="24" spans="1:9" ht="23.25" customHeight="1">
      <c r="A24" s="107" t="s">
        <v>90</v>
      </c>
      <c r="B24" s="106"/>
    </row>
    <row r="25" spans="1:9" ht="23.25" customHeight="1">
      <c r="A25" s="108" t="s">
        <v>26</v>
      </c>
      <c r="B25" s="106"/>
    </row>
    <row r="26" spans="1:9" ht="23.25" customHeight="1">
      <c r="A26" s="106"/>
      <c r="B26" s="106"/>
    </row>
  </sheetData>
  <mergeCells count="2">
    <mergeCell ref="A2:D2"/>
    <mergeCell ref="A3:D3"/>
  </mergeCells>
  <printOptions horizontalCentered="1" gridLinesSet="0"/>
  <pageMargins left="0.98425196850393704" right="0.39370078740157483" top="0.78740157480314965" bottom="0.39370078740157483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9FC16-8402-449A-B6AE-53C15D505408}">
  <sheetPr>
    <pageSetUpPr fitToPage="1"/>
  </sheetPr>
  <dimension ref="A1:J48"/>
  <sheetViews>
    <sheetView showGridLines="0" view="pageBreakPreview" zoomScale="85" zoomScaleNormal="100" zoomScaleSheetLayoutView="85" workbookViewId="0">
      <selection activeCell="A6" sqref="A6"/>
    </sheetView>
  </sheetViews>
  <sheetFormatPr defaultRowHeight="23.25" customHeight="1"/>
  <cols>
    <col min="1" max="1" width="42.6640625" customWidth="1"/>
    <col min="2" max="2" width="1.6640625" customWidth="1"/>
    <col min="3" max="3" width="4.6640625" customWidth="1"/>
    <col min="4" max="4" width="1.6640625" customWidth="1"/>
    <col min="5" max="5" width="9.6640625" customWidth="1"/>
    <col min="6" max="6" width="1.6640625" customWidth="1"/>
    <col min="7" max="7" width="14.109375" customWidth="1"/>
    <col min="8" max="8" width="1.6640625" customWidth="1"/>
    <col min="9" max="9" width="14.109375" customWidth="1"/>
  </cols>
  <sheetData>
    <row r="1" spans="1:9" s="76" customFormat="1" ht="23.25" customHeight="1">
      <c r="G1" s="48"/>
      <c r="H1" s="92"/>
      <c r="I1" s="48" t="s">
        <v>92</v>
      </c>
    </row>
    <row r="2" spans="1:9" s="76" customFormat="1" ht="23.25" customHeight="1">
      <c r="A2" s="121" t="s">
        <v>48</v>
      </c>
      <c r="B2" s="121"/>
      <c r="C2" s="121"/>
      <c r="D2" s="121"/>
      <c r="E2" s="121"/>
      <c r="F2" s="121"/>
      <c r="G2" s="92"/>
      <c r="H2" s="92"/>
      <c r="I2" s="92"/>
    </row>
    <row r="3" spans="1:9" s="76" customFormat="1" ht="23.25" customHeight="1">
      <c r="A3" s="121" t="s">
        <v>38</v>
      </c>
      <c r="B3" s="121"/>
      <c r="C3" s="121"/>
      <c r="D3" s="121"/>
      <c r="E3" s="121"/>
      <c r="F3" s="121"/>
      <c r="G3" s="92"/>
      <c r="H3" s="92"/>
      <c r="I3" s="92"/>
    </row>
    <row r="4" spans="1:9" s="76" customFormat="1" ht="23.25" customHeight="1">
      <c r="A4" s="93" t="s">
        <v>134</v>
      </c>
      <c r="B4" s="93"/>
      <c r="C4" s="93"/>
      <c r="D4" s="93"/>
      <c r="E4" s="93"/>
      <c r="F4" s="93"/>
      <c r="G4" s="93"/>
      <c r="H4" s="93"/>
      <c r="I4" s="93"/>
    </row>
    <row r="5" spans="1:9" s="76" customFormat="1" ht="23.25" customHeight="1">
      <c r="E5" s="95"/>
      <c r="F5" s="94"/>
      <c r="G5" s="48"/>
      <c r="H5" s="94"/>
      <c r="I5" s="48" t="s">
        <v>91</v>
      </c>
    </row>
    <row r="6" spans="1:9" s="76" customFormat="1" ht="23.25" customHeight="1">
      <c r="E6" s="96"/>
      <c r="F6" s="94"/>
      <c r="G6" s="94">
        <v>2568</v>
      </c>
      <c r="H6" s="94"/>
      <c r="I6" s="94">
        <v>2567</v>
      </c>
    </row>
    <row r="7" spans="1:9" s="76" customFormat="1" ht="23.25" customHeight="1">
      <c r="A7" s="98" t="s">
        <v>39</v>
      </c>
      <c r="E7" s="95"/>
      <c r="G7" s="92"/>
      <c r="I7" s="92"/>
    </row>
    <row r="8" spans="1:9" s="76" customFormat="1" ht="23.25" customHeight="1">
      <c r="A8" s="76" t="s">
        <v>142</v>
      </c>
      <c r="E8" s="95"/>
      <c r="G8" s="92">
        <f>'PL3'!G26</f>
        <v>35634</v>
      </c>
      <c r="I8" s="92">
        <f>'PL3'!I26</f>
        <v>33085</v>
      </c>
    </row>
    <row r="9" spans="1:9" s="76" customFormat="1" ht="23.25" customHeight="1">
      <c r="A9" s="76" t="s">
        <v>125</v>
      </c>
      <c r="E9" s="95"/>
      <c r="G9" s="92"/>
      <c r="I9" s="92"/>
    </row>
    <row r="10" spans="1:9" s="76" customFormat="1" ht="23.25" customHeight="1">
      <c r="A10" s="76" t="s">
        <v>126</v>
      </c>
      <c r="E10" s="95"/>
      <c r="G10" s="92"/>
      <c r="I10" s="92"/>
    </row>
    <row r="11" spans="1:9" s="76" customFormat="1" ht="23.25" customHeight="1">
      <c r="A11" s="76" t="s">
        <v>104</v>
      </c>
      <c r="E11" s="95"/>
      <c r="G11" s="92">
        <v>-10251</v>
      </c>
      <c r="I11" s="92">
        <v>-20119</v>
      </c>
    </row>
    <row r="12" spans="1:9" s="76" customFormat="1" ht="23.25" customHeight="1">
      <c r="A12" s="76" t="s">
        <v>127</v>
      </c>
      <c r="E12" s="95"/>
      <c r="G12" s="92">
        <v>10251</v>
      </c>
      <c r="I12" s="92">
        <v>20119</v>
      </c>
    </row>
    <row r="13" spans="1:9" s="76" customFormat="1" ht="23.25" customHeight="1">
      <c r="A13" s="112" t="s">
        <v>149</v>
      </c>
      <c r="E13" s="95"/>
      <c r="G13" s="113">
        <v>2685</v>
      </c>
      <c r="I13" s="113">
        <v>-548</v>
      </c>
    </row>
    <row r="14" spans="1:9" s="76" customFormat="1" ht="23.25" customHeight="1">
      <c r="A14" s="112" t="s">
        <v>148</v>
      </c>
      <c r="E14" s="95"/>
      <c r="G14" s="113">
        <v>8124</v>
      </c>
      <c r="I14" s="113">
        <v>-71</v>
      </c>
    </row>
    <row r="15" spans="1:9" s="76" customFormat="1" ht="23.25" customHeight="1">
      <c r="A15" s="112" t="s">
        <v>72</v>
      </c>
      <c r="E15" s="95"/>
      <c r="G15" s="113">
        <v>-1791</v>
      </c>
      <c r="I15" s="113">
        <v>-1217</v>
      </c>
    </row>
    <row r="16" spans="1:9" s="76" customFormat="1" ht="23.25" customHeight="1">
      <c r="A16" s="112" t="s">
        <v>153</v>
      </c>
      <c r="E16" s="95"/>
      <c r="G16" s="113">
        <v>-111</v>
      </c>
      <c r="I16" s="113">
        <v>717</v>
      </c>
    </row>
    <row r="17" spans="1:9" s="76" customFormat="1" ht="23.25" customHeight="1">
      <c r="A17" s="112" t="s">
        <v>150</v>
      </c>
      <c r="E17" s="95"/>
      <c r="G17" s="113">
        <v>3184</v>
      </c>
      <c r="I17" s="113">
        <v>803</v>
      </c>
    </row>
    <row r="18" spans="1:9" s="76" customFormat="1" ht="23.25" customHeight="1">
      <c r="A18" s="112" t="s">
        <v>151</v>
      </c>
      <c r="E18" s="95"/>
      <c r="G18" s="113">
        <v>758</v>
      </c>
      <c r="I18" s="113">
        <v>0</v>
      </c>
    </row>
    <row r="19" spans="1:9" s="76" customFormat="1" ht="23.25" customHeight="1">
      <c r="A19" s="112" t="s">
        <v>154</v>
      </c>
      <c r="E19" s="95"/>
      <c r="G19" s="113">
        <v>-94</v>
      </c>
      <c r="I19" s="113">
        <v>87</v>
      </c>
    </row>
    <row r="20" spans="1:9" s="76" customFormat="1" ht="23.25" customHeight="1">
      <c r="A20" s="112" t="s">
        <v>70</v>
      </c>
      <c r="E20" s="95"/>
      <c r="G20" s="113">
        <v>127</v>
      </c>
      <c r="I20" s="113">
        <v>128</v>
      </c>
    </row>
    <row r="21" spans="1:9" s="76" customFormat="1" ht="23.25" customHeight="1">
      <c r="A21" s="112" t="s">
        <v>113</v>
      </c>
      <c r="E21" s="95"/>
      <c r="G21" s="113">
        <v>-332</v>
      </c>
      <c r="I21" s="113">
        <v>-370</v>
      </c>
    </row>
    <row r="22" spans="1:9" s="76" customFormat="1" ht="23.25" customHeight="1">
      <c r="A22" s="112" t="s">
        <v>65</v>
      </c>
      <c r="E22" s="95"/>
      <c r="G22" s="114">
        <v>10474</v>
      </c>
      <c r="I22" s="114">
        <v>11304</v>
      </c>
    </row>
    <row r="23" spans="1:9" s="76" customFormat="1" ht="23.25" customHeight="1">
      <c r="A23" s="98" t="s">
        <v>131</v>
      </c>
      <c r="E23" s="95"/>
      <c r="G23" s="101">
        <f>SUM(G8:G22)</f>
        <v>58658</v>
      </c>
      <c r="I23" s="101">
        <f>SUM(I8:I22)</f>
        <v>43918</v>
      </c>
    </row>
    <row r="24" spans="1:9" s="76" customFormat="1" ht="23.25" customHeight="1">
      <c r="E24" s="95"/>
      <c r="G24" s="23"/>
      <c r="I24" s="23"/>
    </row>
    <row r="25" spans="1:9" s="76" customFormat="1" ht="23.25" customHeight="1">
      <c r="A25" s="76" t="s">
        <v>9</v>
      </c>
      <c r="E25" s="95"/>
      <c r="G25" s="92"/>
      <c r="I25" s="92"/>
    </row>
    <row r="26" spans="1:9" s="76" customFormat="1" ht="23.25" customHeight="1">
      <c r="E26" s="95"/>
      <c r="G26" s="92"/>
      <c r="I26" s="92"/>
    </row>
    <row r="27" spans="1:9" s="76" customFormat="1" ht="23.25" customHeight="1">
      <c r="A27" s="106"/>
      <c r="E27" s="95"/>
      <c r="G27" s="92"/>
      <c r="I27" s="92"/>
    </row>
    <row r="28" spans="1:9" s="76" customFormat="1" ht="23.25" customHeight="1">
      <c r="A28" s="107" t="s">
        <v>90</v>
      </c>
      <c r="E28" s="95"/>
      <c r="G28" s="92"/>
      <c r="I28" s="92"/>
    </row>
    <row r="29" spans="1:9" s="76" customFormat="1" ht="23.25" customHeight="1">
      <c r="A29" s="108" t="s">
        <v>26</v>
      </c>
      <c r="E29" s="95"/>
      <c r="G29" s="92"/>
      <c r="I29" s="92"/>
    </row>
    <row r="30" spans="1:9" s="76" customFormat="1" ht="23.25" customHeight="1">
      <c r="G30" s="48"/>
      <c r="H30" s="92"/>
      <c r="I30" s="48" t="s">
        <v>92</v>
      </c>
    </row>
    <row r="31" spans="1:9" s="76" customFormat="1" ht="23.25" customHeight="1">
      <c r="A31" s="121" t="s">
        <v>48</v>
      </c>
      <c r="B31" s="121"/>
      <c r="C31" s="121"/>
      <c r="D31" s="121"/>
      <c r="E31" s="121"/>
      <c r="F31" s="121"/>
      <c r="G31" s="92"/>
      <c r="H31" s="92"/>
      <c r="I31" s="92"/>
    </row>
    <row r="32" spans="1:9" s="76" customFormat="1" ht="23.25" customHeight="1">
      <c r="A32" s="121" t="s">
        <v>106</v>
      </c>
      <c r="B32" s="121"/>
      <c r="C32" s="121"/>
      <c r="D32" s="121"/>
      <c r="E32" s="121"/>
      <c r="F32" s="121"/>
      <c r="G32" s="92"/>
      <c r="H32" s="92"/>
      <c r="I32" s="92"/>
    </row>
    <row r="33" spans="1:10" s="76" customFormat="1" ht="23.25" customHeight="1">
      <c r="A33" s="93" t="s">
        <v>134</v>
      </c>
      <c r="B33" s="93"/>
      <c r="C33" s="93"/>
      <c r="D33" s="93"/>
      <c r="E33" s="93"/>
      <c r="F33" s="93"/>
      <c r="G33" s="93"/>
      <c r="H33" s="93"/>
      <c r="I33" s="93"/>
    </row>
    <row r="34" spans="1:10" s="76" customFormat="1" ht="23.25" customHeight="1">
      <c r="E34" s="95"/>
      <c r="F34" s="94"/>
      <c r="G34" s="48"/>
      <c r="H34" s="94"/>
      <c r="I34" s="48" t="s">
        <v>91</v>
      </c>
    </row>
    <row r="35" spans="1:10" s="76" customFormat="1" ht="23.25" customHeight="1">
      <c r="E35" s="96"/>
      <c r="F35" s="94"/>
      <c r="G35" s="94">
        <v>2568</v>
      </c>
      <c r="H35" s="94"/>
      <c r="I35" s="94">
        <v>2567</v>
      </c>
    </row>
    <row r="36" spans="1:10" s="76" customFormat="1" ht="23.25" customHeight="1">
      <c r="A36" s="98" t="s">
        <v>40</v>
      </c>
      <c r="E36" s="95"/>
      <c r="G36" s="92"/>
      <c r="I36" s="92"/>
    </row>
    <row r="37" spans="1:10" s="76" customFormat="1" ht="23.25" customHeight="1">
      <c r="A37" s="76" t="s">
        <v>119</v>
      </c>
      <c r="E37" s="95"/>
      <c r="G37" s="92">
        <v>-26589</v>
      </c>
      <c r="I37" s="92">
        <v>-31677</v>
      </c>
      <c r="J37" s="92"/>
    </row>
    <row r="38" spans="1:10" s="76" customFormat="1" ht="23.25" customHeight="1">
      <c r="A38" s="76" t="s">
        <v>66</v>
      </c>
      <c r="E38" s="95"/>
      <c r="G38" s="101">
        <v>-10591</v>
      </c>
      <c r="I38" s="101">
        <v>-11427</v>
      </c>
    </row>
    <row r="39" spans="1:10" s="76" customFormat="1" ht="23.25" customHeight="1">
      <c r="A39" s="98" t="s">
        <v>100</v>
      </c>
      <c r="E39" s="95"/>
      <c r="G39" s="101">
        <f>SUM(G37:G38)</f>
        <v>-37180</v>
      </c>
      <c r="I39" s="101">
        <f>SUM(I37:I38)</f>
        <v>-43104</v>
      </c>
    </row>
    <row r="40" spans="1:10" s="76" customFormat="1" ht="23.25" customHeight="1">
      <c r="A40" s="98" t="s">
        <v>145</v>
      </c>
      <c r="E40" s="95"/>
      <c r="G40" s="92">
        <f>SUM(G23,G39)</f>
        <v>21478</v>
      </c>
      <c r="I40" s="92">
        <f>SUM(I23,I39)</f>
        <v>814</v>
      </c>
    </row>
    <row r="41" spans="1:10" s="76" customFormat="1" ht="23.25" customHeight="1">
      <c r="A41" s="76" t="s">
        <v>53</v>
      </c>
      <c r="E41" s="95"/>
      <c r="G41" s="101">
        <f>BS!G14</f>
        <v>19601</v>
      </c>
      <c r="I41" s="101">
        <v>29595</v>
      </c>
    </row>
    <row r="42" spans="1:10" s="76" customFormat="1" ht="23.25" customHeight="1" thickBot="1">
      <c r="A42" s="98" t="s">
        <v>105</v>
      </c>
      <c r="E42" s="95"/>
      <c r="G42" s="104">
        <f>SUM(G40:G41)</f>
        <v>41079</v>
      </c>
      <c r="I42" s="104">
        <f>SUM(I40:I41)</f>
        <v>30409</v>
      </c>
    </row>
    <row r="43" spans="1:10" s="76" customFormat="1" ht="23.25" customHeight="1" thickTop="1">
      <c r="E43" s="95"/>
      <c r="G43" s="28"/>
      <c r="I43" s="28"/>
    </row>
    <row r="44" spans="1:10" s="76" customFormat="1" ht="23.25" customHeight="1">
      <c r="A44" s="76" t="s">
        <v>9</v>
      </c>
      <c r="E44" s="95"/>
      <c r="G44" s="92"/>
      <c r="I44" s="92"/>
    </row>
    <row r="45" spans="1:10" s="76" customFormat="1" ht="23.25" customHeight="1">
      <c r="E45" s="95"/>
      <c r="G45" s="92"/>
      <c r="I45" s="92"/>
    </row>
    <row r="46" spans="1:10" s="76" customFormat="1" ht="23.25" customHeight="1">
      <c r="A46" s="106"/>
      <c r="E46" s="95"/>
      <c r="G46" s="92"/>
      <c r="I46" s="92"/>
    </row>
    <row r="47" spans="1:10" s="76" customFormat="1" ht="23.25" customHeight="1">
      <c r="A47" s="107" t="s">
        <v>90</v>
      </c>
      <c r="E47" s="95"/>
      <c r="G47" s="92"/>
      <c r="I47" s="92"/>
    </row>
    <row r="48" spans="1:10" s="76" customFormat="1" ht="23.25" customHeight="1">
      <c r="A48" s="108" t="s">
        <v>26</v>
      </c>
      <c r="E48" s="95"/>
      <c r="G48" s="92"/>
      <c r="I48" s="92"/>
    </row>
  </sheetData>
  <mergeCells count="4">
    <mergeCell ref="A2:F2"/>
    <mergeCell ref="A3:F3"/>
    <mergeCell ref="A31:F31"/>
    <mergeCell ref="A32:F32"/>
  </mergeCells>
  <pageMargins left="0.98425196850393704" right="0.39370078740157483" top="0.78740157480314965" bottom="0.39370078740157483" header="0.19685039370078741" footer="0.19685039370078741"/>
  <pageSetup paperSize="9" scale="95" fitToHeight="0" orientation="portrait" r:id="rId1"/>
  <rowBreaks count="1" manualBreakCount="1">
    <brk id="2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B2725A1D50F443986EFC055247177A" ma:contentTypeVersion="13" ma:contentTypeDescription="Create a new document." ma:contentTypeScope="" ma:versionID="b908aa9615c589d77284acd991b8e66e">
  <xsd:schema xmlns:xsd="http://www.w3.org/2001/XMLSchema" xmlns:xs="http://www.w3.org/2001/XMLSchema" xmlns:p="http://schemas.microsoft.com/office/2006/metadata/properties" xmlns:ns2="67ae42e5-8fb5-4dc2-94f3-e474040f71df" xmlns:ns3="3b1cc460-8273-41d9-bc0f-9df4bfcad55b" targetNamespace="http://schemas.microsoft.com/office/2006/metadata/properties" ma:root="true" ma:fieldsID="fb1d66751c1744ad38d530f3000fa66a" ns2:_="" ns3:_="">
    <xsd:import namespace="67ae42e5-8fb5-4dc2-94f3-e474040f71df"/>
    <xsd:import namespace="3b1cc460-8273-41d9-bc0f-9df4bfcad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42e5-8fb5-4dc2-94f3-e474040f7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cc460-8273-41d9-bc0f-9df4bfcad5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e855cc-2758-40f8-bb58-48ccaec23db3}" ma:internalName="TaxCatchAll" ma:showField="CatchAllData" ma:web="3b1cc460-8273-41d9-bc0f-9df4bfcad5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cc460-8273-41d9-bc0f-9df4bfcad55b" xsi:nil="true"/>
    <lcf76f155ced4ddcb4097134ff3c332f xmlns="67ae42e5-8fb5-4dc2-94f3-e474040f71d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A17393-D65C-4A32-96AF-A1E54B5822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42e5-8fb5-4dc2-94f3-e474040f71df"/>
    <ds:schemaRef ds:uri="3b1cc460-8273-41d9-bc0f-9df4bfcad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061608-2FD7-4E42-AB3C-E6BA7619519A}">
  <ds:schemaRefs>
    <ds:schemaRef ds:uri="http://purl.org/dc/elements/1.1/"/>
    <ds:schemaRef ds:uri="http://www.w3.org/XML/1998/namespace"/>
    <ds:schemaRef ds:uri="3b1cc460-8273-41d9-bc0f-9df4bfcad55b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67ae42e5-8fb5-4dc2-94f3-e474040f71d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10524BF-8DE4-4B26-89E7-9E28BCF620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Properties&amp;Securities</vt:lpstr>
      <vt:lpstr>PL3</vt:lpstr>
      <vt:lpstr>CE</vt:lpstr>
      <vt:lpstr>CF</vt:lpstr>
      <vt:lpstr>BS!Print_Area</vt:lpstr>
      <vt:lpstr>CE!Print_Area</vt:lpstr>
      <vt:lpstr>'PL3'!Print_Area</vt:lpstr>
      <vt:lpstr>'Properties&amp;Securities'!Print_Area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Pornpan Klaysukpong</dc:creator>
  <cp:lastModifiedBy>Intouch Khamthong</cp:lastModifiedBy>
  <cp:lastPrinted>2025-04-30T08:08:29Z</cp:lastPrinted>
  <dcterms:created xsi:type="dcterms:W3CDTF">2019-02-14T10:16:47Z</dcterms:created>
  <dcterms:modified xsi:type="dcterms:W3CDTF">2025-05-14T06:38:41Z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0x01010060B2725A1D50F443986EFC055247177A</vt:lpwstr>
  </property>
  <property fmtid="{D5CDD505-2E9C-101B-9397-08002B2CF9AE}" pid="3" name="MediaServiceImageTags">
    <vt:lpwstr/>
  </property>
</Properties>
</file>