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TA\BTA_WORK\2025\G Group\GST\YE 2025\Draft GST 2025\"/>
    </mc:Choice>
  </mc:AlternateContent>
  <xr:revisionPtr revIDLastSave="0" documentId="13_ncr:1_{C82178F8-9226-46B4-BC5B-35CD2D2E6AF1}" xr6:coauthVersionLast="47" xr6:coauthVersionMax="47" xr10:uidLastSave="{00000000-0000-0000-0000-000000000000}"/>
  <bookViews>
    <workbookView xWindow="-110" yWindow="-110" windowWidth="19420" windowHeight="10420" firstSheet="2" activeTab="2" xr2:uid="{CC90F17E-C8A8-4008-A729-142E10F1F049}"/>
  </bookViews>
  <sheets>
    <sheet name="0000" sheetId="5" state="veryHidden" r:id="rId1"/>
    <sheet name="1000" sheetId="6" state="veryHidden" r:id="rId2"/>
    <sheet name="BS" sheetId="1" r:id="rId3"/>
    <sheet name="PL" sheetId="11" r:id="rId4"/>
    <sheet name="EQ-Conso" sheetId="9" r:id="rId5"/>
    <sheet name="EQ-Separate" sheetId="12" r:id="rId6"/>
    <sheet name="CF" sheetId="10" r:id="rId7"/>
  </sheets>
  <definedNames>
    <definedName name="_xlnm.Print_Area" localSheetId="2">BS!$A$1:$K$95</definedName>
    <definedName name="_xlnm.Print_Area" localSheetId="6">CF!$A$1:$I$97</definedName>
    <definedName name="_xlnm.Print_Area" localSheetId="4">'EQ-Conso'!$A$1:$X$20</definedName>
    <definedName name="_xlnm.Print_Area" localSheetId="5">'EQ-Separate'!$A$1:$T$22</definedName>
    <definedName name="_xlnm.Print_Area" localSheetId="3">PL!$A$1:$K$49</definedName>
  </definedNames>
  <calcPr calcId="191029"/>
</workbook>
</file>

<file path=xl/calcChain.xml><?xml version="1.0" encoding="utf-8"?>
<calcChain xmlns="http://schemas.openxmlformats.org/spreadsheetml/2006/main">
  <c r="C19" i="10" l="1"/>
  <c r="E17" i="1"/>
  <c r="G16" i="10"/>
  <c r="G18" i="10"/>
  <c r="G19" i="10"/>
  <c r="G25" i="10"/>
  <c r="G47" i="10"/>
  <c r="G65" i="10"/>
  <c r="G69" i="10"/>
  <c r="G80" i="10"/>
  <c r="G81" i="10" s="1"/>
  <c r="G96" i="10"/>
  <c r="C96" i="10" l="1"/>
  <c r="E96" i="10"/>
  <c r="I96" i="10"/>
  <c r="I19" i="10" l="1"/>
  <c r="E19" i="10"/>
  <c r="R13" i="12"/>
  <c r="C80" i="10"/>
  <c r="P14" i="9"/>
  <c r="P15" i="12"/>
  <c r="C25" i="10" l="1"/>
  <c r="C18" i="10"/>
  <c r="C16" i="10"/>
  <c r="E80" i="10" l="1"/>
  <c r="I80" i="10"/>
  <c r="K26" i="1" l="1"/>
  <c r="I26" i="1"/>
  <c r="G26" i="1"/>
  <c r="K17" i="1"/>
  <c r="I17" i="1"/>
  <c r="G17" i="1"/>
  <c r="G28" i="1" l="1"/>
  <c r="K28" i="1"/>
  <c r="P18" i="9"/>
  <c r="P19" i="12"/>
  <c r="C47" i="10"/>
  <c r="C65" i="10"/>
  <c r="I47" i="10" l="1"/>
  <c r="E47" i="10"/>
  <c r="V18" i="9" l="1"/>
  <c r="R18" i="9" l="1"/>
  <c r="E26" i="1" l="1"/>
  <c r="I52" i="1" l="1"/>
  <c r="G52" i="1"/>
  <c r="I25" i="10" l="1"/>
  <c r="I18" i="10"/>
  <c r="I16" i="10"/>
  <c r="E25" i="10"/>
  <c r="E18" i="10"/>
  <c r="E16" i="10"/>
  <c r="K22" i="11"/>
  <c r="K27" i="11" s="1"/>
  <c r="K15" i="11"/>
  <c r="G22" i="11"/>
  <c r="G27" i="11" s="1"/>
  <c r="G15" i="11"/>
  <c r="K29" i="11" l="1"/>
  <c r="K36" i="11" s="1"/>
  <c r="G29" i="11"/>
  <c r="G36" i="11" s="1"/>
  <c r="E9" i="10" l="1"/>
  <c r="G39" i="11"/>
  <c r="G45" i="11"/>
  <c r="G47" i="11" s="1"/>
  <c r="I9" i="10"/>
  <c r="K39" i="11"/>
  <c r="K45" i="11"/>
  <c r="K47" i="11" s="1"/>
  <c r="E65" i="10"/>
  <c r="I65" i="10"/>
  <c r="K41" i="11" l="1"/>
  <c r="K49" i="11"/>
  <c r="G41" i="11"/>
  <c r="G49" i="11"/>
  <c r="K52" i="1" l="1"/>
  <c r="E52" i="1"/>
  <c r="R12" i="9" l="1"/>
  <c r="T13" i="12" l="1"/>
  <c r="T12" i="9"/>
  <c r="X12" i="9" l="1"/>
  <c r="E28" i="1" l="1"/>
  <c r="C69" i="10" l="1"/>
  <c r="R19" i="12" l="1"/>
  <c r="R14" i="9" l="1"/>
  <c r="N16" i="9"/>
  <c r="N20" i="9" s="1"/>
  <c r="P16" i="9" l="1"/>
  <c r="P20" i="9" s="1"/>
  <c r="N17" i="12"/>
  <c r="N21" i="12" s="1"/>
  <c r="P17" i="12"/>
  <c r="P21" i="12" s="1"/>
  <c r="F16" i="9"/>
  <c r="F20" i="9" s="1"/>
  <c r="H16" i="9"/>
  <c r="H20" i="9" s="1"/>
  <c r="D16" i="9"/>
  <c r="D20" i="9" s="1"/>
  <c r="J16" i="9"/>
  <c r="J20" i="9" s="1"/>
  <c r="E86" i="1" s="1"/>
  <c r="R16" i="9"/>
  <c r="R20" i="9" s="1"/>
  <c r="E88" i="1" s="1"/>
  <c r="G88" i="1" l="1"/>
  <c r="R15" i="12"/>
  <c r="R17" i="12" l="1"/>
  <c r="R21" i="12" l="1"/>
  <c r="I88" i="1" s="1"/>
  <c r="K88" i="1"/>
  <c r="C81" i="10"/>
  <c r="J17" i="12" l="1"/>
  <c r="J21" i="12" s="1"/>
  <c r="I86" i="1" s="1"/>
  <c r="H17" i="12"/>
  <c r="H21" i="12" s="1"/>
  <c r="F17" i="12"/>
  <c r="F21" i="12" s="1"/>
  <c r="D17" i="12" l="1"/>
  <c r="D21" i="12" s="1"/>
  <c r="K63" i="1" l="1"/>
  <c r="G63" i="1"/>
  <c r="K65" i="1" l="1"/>
  <c r="G65" i="1"/>
  <c r="V14" i="9" l="1"/>
  <c r="E15" i="11"/>
  <c r="V16" i="9" l="1"/>
  <c r="V20" i="9" s="1"/>
  <c r="E91" i="1" l="1"/>
  <c r="G91" i="1"/>
  <c r="E81" i="10" l="1"/>
  <c r="I81" i="10"/>
  <c r="I63" i="1" l="1"/>
  <c r="E63" i="1"/>
  <c r="E22" i="11" l="1"/>
  <c r="E27" i="11" l="1"/>
  <c r="I28" i="1"/>
  <c r="I65" i="1"/>
  <c r="E40" i="10" l="1"/>
  <c r="E29" i="11"/>
  <c r="E36" i="11" s="1"/>
  <c r="L18" i="9" l="1"/>
  <c r="C9" i="10"/>
  <c r="E39" i="11"/>
  <c r="I15" i="11"/>
  <c r="C40" i="10" l="1"/>
  <c r="L14" i="9"/>
  <c r="E41" i="11"/>
  <c r="E67" i="10"/>
  <c r="E49" i="11" l="1"/>
  <c r="T14" i="9"/>
  <c r="T16" i="9" s="1"/>
  <c r="L16" i="9"/>
  <c r="E74" i="10"/>
  <c r="E98" i="10" s="1"/>
  <c r="E45" i="11"/>
  <c r="C67" i="10"/>
  <c r="G87" i="1" l="1"/>
  <c r="G90" i="1" s="1"/>
  <c r="L20" i="9"/>
  <c r="E87" i="1" s="1"/>
  <c r="E90" i="1" s="1"/>
  <c r="E47" i="11"/>
  <c r="X14" i="9"/>
  <c r="X16" i="9" s="1"/>
  <c r="I22" i="11"/>
  <c r="I27" i="11" s="1"/>
  <c r="T18" i="9" l="1"/>
  <c r="T20" i="9" s="1"/>
  <c r="G92" i="1"/>
  <c r="C74" i="10"/>
  <c r="C98" i="10" l="1"/>
  <c r="X18" i="9"/>
  <c r="X20" i="9" s="1"/>
  <c r="I29" i="11"/>
  <c r="I36" i="11" l="1"/>
  <c r="G9" i="10"/>
  <c r="G40" i="10" s="1"/>
  <c r="G67" i="10" s="1"/>
  <c r="G74" i="10" s="1"/>
  <c r="G98" i="10" s="1"/>
  <c r="L19" i="12"/>
  <c r="I39" i="11"/>
  <c r="I49" i="11" s="1"/>
  <c r="G95" i="1"/>
  <c r="I40" i="10" l="1"/>
  <c r="I45" i="11"/>
  <c r="I41" i="11"/>
  <c r="E92" i="1" l="1"/>
  <c r="T19" i="12"/>
  <c r="I47" i="11"/>
  <c r="L15" i="12" l="1"/>
  <c r="L17" i="12" s="1"/>
  <c r="Y20" i="9"/>
  <c r="I67" i="10"/>
  <c r="E65" i="1"/>
  <c r="L21" i="12" l="1"/>
  <c r="I87" i="1" s="1"/>
  <c r="K87" i="1"/>
  <c r="K90" i="1" s="1"/>
  <c r="T15" i="12"/>
  <c r="I74" i="10"/>
  <c r="I98" i="10" s="1"/>
  <c r="E95" i="1"/>
  <c r="T17" i="12" l="1"/>
  <c r="T21" i="12" s="1"/>
  <c r="K92" i="1"/>
  <c r="I90" i="1"/>
  <c r="E97" i="1" l="1"/>
  <c r="K95" i="1"/>
  <c r="I92" i="1"/>
  <c r="K97" i="1" l="1"/>
  <c r="U21" i="12"/>
  <c r="I95" i="1"/>
  <c r="G97" i="1"/>
  <c r="I97" i="1" l="1"/>
</calcChain>
</file>

<file path=xl/sharedStrings.xml><?xml version="1.0" encoding="utf-8"?>
<sst xmlns="http://schemas.openxmlformats.org/spreadsheetml/2006/main" count="318" uniqueCount="226">
  <si>
    <t>-</t>
  </si>
  <si>
    <t>1)</t>
  </si>
  <si>
    <t>2)</t>
  </si>
  <si>
    <t>3)</t>
  </si>
  <si>
    <t>STATEMENT OF FINANCIAL POSITION</t>
  </si>
  <si>
    <t>A S S E T S</t>
  </si>
  <si>
    <t>CURRENT ASSETS</t>
  </si>
  <si>
    <t>Cash and cash equivalents</t>
  </si>
  <si>
    <t>Inventories - net</t>
  </si>
  <si>
    <t>Total Current Assets</t>
  </si>
  <si>
    <t>NON-CURRENT ASSETS</t>
  </si>
  <si>
    <t>Property, plant and equipment - net</t>
  </si>
  <si>
    <t>Other intangible assets - net</t>
  </si>
  <si>
    <t>Other non-current assets - net</t>
  </si>
  <si>
    <t>Total Non-Current Assets</t>
  </si>
  <si>
    <t>CURRENT LIABILITIES</t>
  </si>
  <si>
    <t>Trade account payables</t>
  </si>
  <si>
    <t>Other payables and accrued expenses</t>
  </si>
  <si>
    <t>Advances received from customers</t>
  </si>
  <si>
    <t>Accrued interest expense</t>
  </si>
  <si>
    <t>Current portion of lease liabilities</t>
  </si>
  <si>
    <t>Other current liabilities</t>
  </si>
  <si>
    <t>Total Current Liabilities</t>
  </si>
  <si>
    <t>NON-CURRENT LIABILITIES</t>
  </si>
  <si>
    <t xml:space="preserve">Lease liabilities - net </t>
  </si>
  <si>
    <t>Total Non-Current Liabilities</t>
  </si>
  <si>
    <t>TOTAL LIABILITIES</t>
  </si>
  <si>
    <t>Share capital</t>
  </si>
  <si>
    <t>Authorized share capital</t>
  </si>
  <si>
    <t>Issued and paid-up share capital</t>
  </si>
  <si>
    <t>Deficit</t>
  </si>
  <si>
    <t>Other components of equity</t>
  </si>
  <si>
    <t>TOTAL ASSETS</t>
  </si>
  <si>
    <t>Consolidated Financial Statements</t>
  </si>
  <si>
    <t>Separate Financial Statements</t>
  </si>
  <si>
    <t>Notes</t>
  </si>
  <si>
    <t xml:space="preserve">Current portion of liabilities from terminated </t>
  </si>
  <si>
    <t xml:space="preserve">   rehabilitation plan and compromise</t>
  </si>
  <si>
    <t>Current portion of debentures</t>
  </si>
  <si>
    <t>Share discount</t>
  </si>
  <si>
    <t>Premium on capital reduction</t>
  </si>
  <si>
    <t>Appropriated for legal reserve</t>
  </si>
  <si>
    <t>Additional (discount) paid in capital</t>
  </si>
  <si>
    <t>Retained earnings (deficit)</t>
  </si>
  <si>
    <t>Non-controlling interests</t>
  </si>
  <si>
    <t>REVENUES</t>
  </si>
  <si>
    <t>Other income</t>
  </si>
  <si>
    <t>Total Revenues</t>
  </si>
  <si>
    <t>EXPENSES</t>
  </si>
  <si>
    <t>Cost of sales</t>
  </si>
  <si>
    <t>Cost of goods sold</t>
  </si>
  <si>
    <t>Total Cost of Sales</t>
  </si>
  <si>
    <t>Selling expenses</t>
  </si>
  <si>
    <t>Administrative expenses</t>
  </si>
  <si>
    <t>Finance costs</t>
  </si>
  <si>
    <t>Total Expenses</t>
  </si>
  <si>
    <t>G STEEL PUBLIC COMPANY LIMITED AND ITS SUBSIDIARIES</t>
  </si>
  <si>
    <t>Owners of the parent</t>
  </si>
  <si>
    <t>Issued</t>
  </si>
  <si>
    <t>and paid-up</t>
  </si>
  <si>
    <t>Non-controlling</t>
  </si>
  <si>
    <t>share capital</t>
  </si>
  <si>
    <t xml:space="preserve"> interests </t>
  </si>
  <si>
    <t>Premium on</t>
  </si>
  <si>
    <t>capital reduction</t>
  </si>
  <si>
    <t>Appropriated</t>
  </si>
  <si>
    <t>for legal reserve</t>
  </si>
  <si>
    <t>to owners of</t>
  </si>
  <si>
    <t>STATEMENT OF CASH FLOWS</t>
  </si>
  <si>
    <t>CASH FLOWS FROM OPERATING ACTIVITIES:</t>
  </si>
  <si>
    <t>Depreciation and amortization</t>
  </si>
  <si>
    <t>Interest income</t>
  </si>
  <si>
    <t>Decrease (Increase) in Operating Assets:</t>
  </si>
  <si>
    <t>Trade account receivables</t>
  </si>
  <si>
    <t>Inventories</t>
  </si>
  <si>
    <t>Other current assets</t>
  </si>
  <si>
    <t>Other non-current assets</t>
  </si>
  <si>
    <t>Increase (Decrease) in Operating Liabilities:</t>
  </si>
  <si>
    <t>Interest received</t>
  </si>
  <si>
    <t>CASH FLOWS FROM INVESTING ACTIVITIES:</t>
  </si>
  <si>
    <t>Purchases of property, plant and equipment</t>
  </si>
  <si>
    <t>Purchases of other intangible assets</t>
  </si>
  <si>
    <t>STATEMENT OF CASH FLOWS (Continued)</t>
  </si>
  <si>
    <t>CASH FLOWS FROM FINANCING ACTIVITIES:</t>
  </si>
  <si>
    <t>Repayment of lease liabilities</t>
  </si>
  <si>
    <t>Finance costs paid</t>
  </si>
  <si>
    <t xml:space="preserve">Effect of exchange rate changes on cash and cash equivalents </t>
  </si>
  <si>
    <t xml:space="preserve">   held in foreign currencies</t>
  </si>
  <si>
    <t>Additional cash flow information :</t>
  </si>
  <si>
    <t>Property, plant and equipment increased by means of :</t>
  </si>
  <si>
    <t>-  Cash payments</t>
  </si>
  <si>
    <t>Total</t>
  </si>
  <si>
    <t>Investments in subsidiaries - net</t>
  </si>
  <si>
    <t xml:space="preserve">Liabilities from terminated rehabilitation plan </t>
  </si>
  <si>
    <t xml:space="preserve">   and compromise - net</t>
  </si>
  <si>
    <t>at Baht 5 par value)</t>
  </si>
  <si>
    <t>at Baht 5 per share)</t>
  </si>
  <si>
    <t>Borrowing from other party</t>
  </si>
  <si>
    <t>expired warrants</t>
  </si>
  <si>
    <t>Item that will not be reclassified subsequently to profit or loss:</t>
  </si>
  <si>
    <t>Equity</t>
  </si>
  <si>
    <t xml:space="preserve">(ordinary share 31,611,951,028 shares </t>
  </si>
  <si>
    <t>attributable</t>
  </si>
  <si>
    <t xml:space="preserve">(ordinary share 28,928,765,432 shares </t>
  </si>
  <si>
    <t xml:space="preserve">   attributable to:</t>
  </si>
  <si>
    <t>STATEMENT OF FINANCIAL POSITION (Continued)</t>
  </si>
  <si>
    <t>Revenue from sales - net</t>
  </si>
  <si>
    <t>Retained earnings (Deficit)</t>
  </si>
  <si>
    <t>Other long-term investment</t>
  </si>
  <si>
    <t xml:space="preserve"> from</t>
  </si>
  <si>
    <t>Paid in capital</t>
  </si>
  <si>
    <t>from</t>
  </si>
  <si>
    <t xml:space="preserve">at fair value through </t>
  </si>
  <si>
    <t>other comprehensive income</t>
  </si>
  <si>
    <t>Short-term investment in trading security</t>
  </si>
  <si>
    <t>Net</t>
  </si>
  <si>
    <t>the parent - net</t>
  </si>
  <si>
    <t>Net Cash Used in Investing Activities</t>
  </si>
  <si>
    <t xml:space="preserve">    at fair value through other comprehensive income</t>
  </si>
  <si>
    <t>Short-term borrowings from related party</t>
  </si>
  <si>
    <t>Equity Attributable to Owners of the Parent - Net</t>
  </si>
  <si>
    <t>of equity security designated</t>
  </si>
  <si>
    <t>Idle cost</t>
  </si>
  <si>
    <t>In Baht</t>
  </si>
  <si>
    <t>Consolidated Financial Statements (In Baht)</t>
  </si>
  <si>
    <t>Separate Financial Statements (In Baht)</t>
  </si>
  <si>
    <t>Total comprehensive loss for the year</t>
  </si>
  <si>
    <t>CASH AND CASH EQUIVALENTS, AT BEGINNING OF YEAR</t>
  </si>
  <si>
    <t>CASH AND CASH EQUIVALENTS, AT END OF YEAR</t>
  </si>
  <si>
    <t>4, 17</t>
  </si>
  <si>
    <t>Note</t>
  </si>
  <si>
    <t>STATEMENT OF COMPREHENSIVE INCOME</t>
  </si>
  <si>
    <t>Short-term borrowings from financial institutions</t>
  </si>
  <si>
    <t xml:space="preserve">   retirement benefit</t>
  </si>
  <si>
    <t>Non-current provision for employee</t>
  </si>
  <si>
    <t>Other Comprehensive Loss:</t>
  </si>
  <si>
    <t>Loss on change in fair value of equity security designated</t>
  </si>
  <si>
    <t>LOSS FOR THE YEAR</t>
  </si>
  <si>
    <t>TOTAL COMPREHENSIVE LOSS FOR THE YEAR</t>
  </si>
  <si>
    <t>Loss for the year attributable to:</t>
  </si>
  <si>
    <t>Loss on change in value</t>
  </si>
  <si>
    <t>Unrealized loss on revaluation of short-term investment in trading security</t>
  </si>
  <si>
    <t>Non-current provision for employee retirement benefit</t>
  </si>
  <si>
    <t>Loss for the year</t>
  </si>
  <si>
    <t xml:space="preserve">Adjustments to reconcile loss for the year  to net cash </t>
  </si>
  <si>
    <t>Gain on foreign exchange - net</t>
  </si>
  <si>
    <t>Loss on confirmed purchase orders for undelivered raw materials</t>
  </si>
  <si>
    <t>4)</t>
  </si>
  <si>
    <t>Other current receivables from related parties</t>
  </si>
  <si>
    <t>Right-of-use assets - net</t>
  </si>
  <si>
    <t>Other current payables and accrued expenses</t>
  </si>
  <si>
    <t>Current portion of long-term borrowings</t>
  </si>
  <si>
    <t xml:space="preserve">   from related parties</t>
  </si>
  <si>
    <t>Other non-current payables and accrued expenses</t>
  </si>
  <si>
    <t>Long-term borrowings from related parties - net</t>
  </si>
  <si>
    <t>Loss on write-off of fixed assets</t>
  </si>
  <si>
    <t>Repayment of long-term borrowing from related party</t>
  </si>
  <si>
    <t>-  Other current payables - net</t>
  </si>
  <si>
    <t>Increased in right-of-use assets from leases</t>
  </si>
  <si>
    <t>Balance as at December 31, 2024</t>
  </si>
  <si>
    <t>Net Cash Provided by Financing Activities</t>
  </si>
  <si>
    <t>LIABILITIES AND SHAREHOLDERS' EQUITY</t>
  </si>
  <si>
    <t>LIABILITIES AND SHAREHOLDERS' EQUITY (Continued)</t>
  </si>
  <si>
    <t>SHAREHOLDERS' EQUITY</t>
  </si>
  <si>
    <t xml:space="preserve">TOTAL LIABILITIES AND </t>
  </si>
  <si>
    <t xml:space="preserve">   SHAREHOLDERS' EQUITY</t>
  </si>
  <si>
    <t>Shareholders'</t>
  </si>
  <si>
    <t>equity - net</t>
  </si>
  <si>
    <t>STATEMENT OF CHANGES IN SHAREHOLDERS' EQUITY</t>
  </si>
  <si>
    <t>STATEMENT OF CHANGES IN SHAREHOLDERS' EQUITY (Continued)</t>
  </si>
  <si>
    <t xml:space="preserve">Basic Loss per Share Attributable to Owners of the Parent </t>
  </si>
  <si>
    <t>Allowance for impairment losses on other current receivables from related parties</t>
  </si>
  <si>
    <t>Cash received from refundable corporate income tax</t>
  </si>
  <si>
    <t>Net Cash Used in Operating Activities</t>
  </si>
  <si>
    <t>Cash received from short-term borrowings from financial institutions</t>
  </si>
  <si>
    <t>Cash received from short-term borrowings from related party</t>
  </si>
  <si>
    <t>Unrealized gain on foreign exchange - net</t>
  </si>
  <si>
    <t>Repayment of  liabilities from compromise</t>
  </si>
  <si>
    <t xml:space="preserve">   used in operating activities:</t>
  </si>
  <si>
    <t>8</t>
  </si>
  <si>
    <t>Employee retirement benefit paid</t>
  </si>
  <si>
    <t>FOR THE YEAR ENDED DECEMBER 31, 2025</t>
  </si>
  <si>
    <t>Balance as at January 1, 2024</t>
  </si>
  <si>
    <t>Balance as at December 31, 2025</t>
  </si>
  <si>
    <t>AS AT DECEMBER 31, 2025</t>
  </si>
  <si>
    <t>Other current assets - net</t>
  </si>
  <si>
    <t xml:space="preserve">   (Capital Deficiency)</t>
  </si>
  <si>
    <t>Shareholders' Equity - Net (Capital Deficiency)</t>
  </si>
  <si>
    <t>(Capital deficiency)</t>
  </si>
  <si>
    <t>Loss on changes in fair value of forward contracts of foreign currency</t>
  </si>
  <si>
    <t>Write-back expired legal prescription of liabilities</t>
  </si>
  <si>
    <t>Write-off unclaimed withholding income tax deduction</t>
  </si>
  <si>
    <t>Gain from sales of fixed assets</t>
  </si>
  <si>
    <t>Proceeds from sales of fixed assets</t>
  </si>
  <si>
    <t>Repayment of short-term borrowings from related party</t>
  </si>
  <si>
    <t>Cash received from long-term borrowings from related party</t>
  </si>
  <si>
    <t>-  Decrease in liabilities from terminated rehabilitation plan</t>
  </si>
  <si>
    <t>-  Decrease in accrued interest expense</t>
  </si>
  <si>
    <t>4, 14</t>
  </si>
  <si>
    <t>4, 18</t>
  </si>
  <si>
    <t>7, 27, 31</t>
  </si>
  <si>
    <t>4, 12, 31</t>
  </si>
  <si>
    <t>4, 19</t>
  </si>
  <si>
    <t>4, 10, 11, 20</t>
  </si>
  <si>
    <t>4, 27</t>
  </si>
  <si>
    <t>Loss on confirmed purchase orders for undelivered raw materials (reversal)</t>
  </si>
  <si>
    <t>-  Decrease in  trade account payables</t>
  </si>
  <si>
    <t>-  Decrease in  advances received from customers</t>
  </si>
  <si>
    <t xml:space="preserve">-  Decrease in other payables and accrued expenses </t>
  </si>
  <si>
    <t>-  Decrease in other current assets</t>
  </si>
  <si>
    <t>-  Decrease in borrowing from other party</t>
  </si>
  <si>
    <t>Allowance for decline in value of inventories</t>
  </si>
  <si>
    <t>NET INCREASE (DECREASE) IN CASH AND CASH EQUIVALENTS</t>
  </si>
  <si>
    <t>Other current receivables from related parties - net</t>
  </si>
  <si>
    <t>4, 16</t>
  </si>
  <si>
    <t>10, 20, 21</t>
  </si>
  <si>
    <t>Reversal of loss on confirmed purchase orders for undelivered</t>
  </si>
  <si>
    <t xml:space="preserve">   raw materials</t>
  </si>
  <si>
    <t>Loss on decline in value of inventories</t>
  </si>
  <si>
    <t>Impairment losses on unusable machines held for sale</t>
  </si>
  <si>
    <t>Decreased in short-term borrowing from related party by converting to</t>
  </si>
  <si>
    <t>new long-term borrowing from such related party</t>
  </si>
  <si>
    <t>Write-back expired legal prescription of liabilities - net:</t>
  </si>
  <si>
    <t>4, 11, 20, 21, 31, 32</t>
  </si>
  <si>
    <t>4, 15, 32</t>
  </si>
  <si>
    <t>4, 10, 11, 21, 32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</si>
</sst>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8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-* #,##0_-;\-* #,##0_-;_-* &quot;-&quot;??_-;_-@_-"/>
    <numFmt numFmtId="167" formatCode="_(* #,##0_);_(* \(#,##0\);_(* &quot;-&quot;??_);_(@_)"/>
    <numFmt numFmtId="168" formatCode="_-* #,##0.0_-;\-* #,##0.0_-;_-* &quot;-&quot;??_-;_-@_-"/>
    <numFmt numFmtId="169" formatCode="\t&quot;฿&quot;#,##0_);[Red]\(\t&quot;฿&quot;#,##0\)"/>
    <numFmt numFmtId="170" formatCode="\t&quot;$&quot;#,##0_);\(\t&quot;$&quot;#,##0\)"/>
    <numFmt numFmtId="171" formatCode="\t&quot;$&quot;#,##0.00_);[Red]\(\t&quot;$&quot;#,##0.00\)"/>
    <numFmt numFmtId="172" formatCode="_(* #,##0.0000_);_(* \(#,##0.0000\);_(* &quot;-&quot;??_);_(@_)"/>
    <numFmt numFmtId="173" formatCode="_(&quot;฿&quot;* #,##0_);_(&quot;฿&quot;* \(#,##0\);_(&quot;฿&quot;* &quot;-&quot;_);_(@_)"/>
    <numFmt numFmtId="174" formatCode="_(&quot;฿&quot;* #,##0.00_);_(&quot;฿&quot;* \(#,##0.00\);_(&quot;฿&quot;* &quot;-&quot;??_);_(@_)"/>
    <numFmt numFmtId="175" formatCode="_-&quot;£&quot;* #,##0_-;\-&quot;£&quot;* #,##0_-;_-&quot;£&quot;* &quot;-&quot;_-;_-@_-"/>
    <numFmt numFmtId="176" formatCode="_-&quot;£&quot;* #,##0.00_-;\-&quot;£&quot;* #,##0.00_-;_-&quot;£&quot;* &quot;-&quot;??_-;_-@_-"/>
    <numFmt numFmtId="177" formatCode="mmmm\ d\,\ yyyy"/>
    <numFmt numFmtId="178" formatCode="0.0%"/>
    <numFmt numFmtId="179" formatCode="0_);\(0\)"/>
    <numFmt numFmtId="180" formatCode="#,##0.0000"/>
    <numFmt numFmtId="181" formatCode="_(* #,##0.0_);_(* \(#,##0.0\);_(* &quot;-&quot;?_);_(@_)"/>
    <numFmt numFmtId="182" formatCode="&quot;฿&quot;\t#,##0_);[Red]\(&quot;฿&quot;\t#,##0\)"/>
    <numFmt numFmtId="183" formatCode="_-* #,##0\ _F_B_-;\-* #,##0\ _F_B_-;_-* &quot;-&quot;\ _F_B_-;_-@_-"/>
    <numFmt numFmtId="184" formatCode="_-* #,##0.00\ _F_B_-;\-* #,##0.00\ _F_B_-;_-* &quot;-&quot;??\ _F_B_-;_-@_-"/>
    <numFmt numFmtId="185" formatCode="_-&quot;S$&quot;* #,##0.00_-;\-&quot;S$&quot;* #,##0.00_-;_-&quot;S$&quot;* &quot;-&quot;??_-;_-@_-"/>
    <numFmt numFmtId="186" formatCode="_-&quot;$&quot;* #,##0_-;\-&quot;$&quot;* #,##0_-;_-&quot;$&quot;* &quot;-&quot;_-;_-@_-"/>
    <numFmt numFmtId="187" formatCode="_-&quot;$&quot;* #,##0.00_-;\-&quot;$&quot;* #,##0.00_-;_-&quot;$&quot;* &quot;-&quot;??_-;_-@_-"/>
    <numFmt numFmtId="188" formatCode="_-* #,##0&quot; F&quot;_-;\-* #,##0&quot; F&quot;_-;_-* &quot;-&quot;&quot; F&quot;_-;_-@_-"/>
    <numFmt numFmtId="189" formatCode="_-* #,##0.00&quot; F&quot;_-;\-* #,##0.00&quot; F&quot;_-;_-* &quot;-&quot;??&quot; F&quot;_-;_-@_-"/>
    <numFmt numFmtId="190" formatCode="#,##0&quot;£&quot;_);[Red]\(#,##0&quot;£&quot;\)"/>
    <numFmt numFmtId="191" formatCode="###0_);[Red]\(###0\)"/>
    <numFmt numFmtId="192" formatCode="_-&quot;Dfl.&quot;\ * #,##0.00_-;_-&quot;Dfl.&quot;\ * #,##0.00\-;_-&quot;Dfl.&quot;\ * &quot;-&quot;??_-;_-@_-"/>
    <numFmt numFmtId="193" formatCode="_-* #,##0.00_-;_-* #,##0.00\-;_-* &quot;-&quot;??_-;_-@_-"/>
    <numFmt numFmtId="194" formatCode="_-* #,##0_-;_-* #,##0\-;_-* &quot;-&quot;_-;_-@_-"/>
    <numFmt numFmtId="195" formatCode="&quot;\&quot;#,##0;[Red]&quot;\&quot;\-#,##0"/>
    <numFmt numFmtId="196" formatCode="&quot;\&quot;#,##0.00;[Red]&quot;\&quot;\-#,##0.00"/>
    <numFmt numFmtId="197" formatCode="#,##0\ \ ;\(#,##0\)\ ;\—\ \ \ \ "/>
    <numFmt numFmtId="198" formatCode="#,##0.00;[Red]\(#,##0.00\)"/>
    <numFmt numFmtId="199" formatCode="#,##0.00_ ;[Red]\(#,##0.00\)"/>
    <numFmt numFmtId="200" formatCode="#,##0.00&quot; $&quot;;\-#,##0.00&quot; $&quot;"/>
    <numFmt numFmtId="201" formatCode="_-* #,##0.00_-;\-* #,##0.00_-;_-* &quot;0&quot;??_-;_-@_-"/>
    <numFmt numFmtId="202" formatCode="_-&quot;?&quot;* #,##0_-;\-&quot;?&quot;* #,##0_-;_-&quot;?&quot;* &quot;-&quot;_-;_-@_-"/>
    <numFmt numFmtId="203" formatCode="_-&quot;?&quot;* #,##0.00_-;\-&quot;?&quot;* #,##0.00_-;_-&quot;?&quot;* &quot;-&quot;??_-;_-@_-"/>
    <numFmt numFmtId="204" formatCode="#,##0.00;[Red]#,##0.00;\ "/>
    <numFmt numFmtId="205" formatCode="[$-409]mmmm\ d\,\ yyyy;@"/>
    <numFmt numFmtId="206" formatCode="[$-107041E]d\ mmm\ yy;@"/>
    <numFmt numFmtId="207" formatCode="0.00000&quot;  &quot;"/>
    <numFmt numFmtId="208" formatCode="#,##0.0_);\(#,##0.0\)"/>
    <numFmt numFmtId="209" formatCode="0.0%;\(0.0%\)"/>
    <numFmt numFmtId="210" formatCode="#,##0.00\ &quot;F&quot;;\-#,##0.00\ &quot;F&quot;"/>
    <numFmt numFmtId="211" formatCode="dd\-mmm\-yy_)"/>
    <numFmt numFmtId="212" formatCode="_([$€]* #,##0.00_);_([$€]* \(#,##0.00\);_([$€]* &quot;-&quot;??_);_(@_)"/>
    <numFmt numFmtId="213" formatCode="0."/>
    <numFmt numFmtId="214" formatCode="0000.0"/>
    <numFmt numFmtId="215" formatCode="0.00_)"/>
    <numFmt numFmtId="216" formatCode="#,##0,000_);\(#,##0,000\)"/>
    <numFmt numFmtId="217" formatCode="#,##0.00;\-\ #,##0.00"/>
    <numFmt numFmtId="218" formatCode="_(\฿* #,##0_);_(\฿* \(#,##0\);_(\฿* &quot;-&quot;??_);_(@_)"/>
    <numFmt numFmtId="219" formatCode="\ \ \ General"/>
    <numFmt numFmtId="220" formatCode="#,##0;\-\ #,##0"/>
    <numFmt numFmtId="221" formatCode="#,##0.0;\-\ #,##0.0"/>
    <numFmt numFmtId="222" formatCode="B1d\-mmm\-yy"/>
    <numFmt numFmtId="223" formatCode="#,##0;[Red]\(#,##0\)"/>
    <numFmt numFmtId="224" formatCode="[$-1010000]d/m/yy;@"/>
    <numFmt numFmtId="225" formatCode="_(* #,##0.000_);_(* \(#,##0.000\);_(* &quot;-&quot;??_);_(@_)"/>
  </numFmts>
  <fonts count="137">
    <font>
      <sz val="14"/>
      <name val="Cordia New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2"/>
      <name val="Helv"/>
      <charset val="222"/>
    </font>
    <font>
      <sz val="8"/>
      <name val="Cordia New"/>
      <family val="2"/>
    </font>
    <font>
      <sz val="14"/>
      <name val="AngsanaUPC"/>
      <family val="1"/>
      <charset val="222"/>
    </font>
    <font>
      <sz val="11"/>
      <name val="Times New Roman"/>
      <family val="1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4"/>
      <name val="CordiaUPC"/>
      <family val="2"/>
    </font>
    <font>
      <sz val="11"/>
      <color indexed="8"/>
      <name val="Calibri"/>
      <family val="2"/>
      <charset val="222"/>
    </font>
    <font>
      <sz val="10"/>
      <name val="Tahoma"/>
      <family val="2"/>
    </font>
    <font>
      <b/>
      <sz val="10"/>
      <name val="Tahoma"/>
      <family val="2"/>
    </font>
    <font>
      <b/>
      <sz val="14"/>
      <name val="Cordia New"/>
      <family val="2"/>
      <charset val="222"/>
    </font>
    <font>
      <sz val="14"/>
      <name val="Cordia New"/>
      <family val="2"/>
      <charset val="222"/>
    </font>
    <font>
      <sz val="12"/>
      <name val="Helv"/>
    </font>
    <font>
      <sz val="8"/>
      <name val="Arial"/>
      <family val="2"/>
    </font>
    <font>
      <sz val="7"/>
      <name val="Small Fonts"/>
      <family val="2"/>
    </font>
    <font>
      <sz val="11"/>
      <name val="?l?r ?o?S?V?b?N"/>
      <family val="1"/>
    </font>
    <font>
      <b/>
      <sz val="10"/>
      <name val="Tms Rmn"/>
      <family val="1"/>
    </font>
    <font>
      <sz val="10"/>
      <name val="MS Serif"/>
      <family val="1"/>
    </font>
    <font>
      <sz val="10"/>
      <color indexed="16"/>
      <name val="MS Serif"/>
      <family val="1"/>
    </font>
    <font>
      <b/>
      <sz val="12"/>
      <name val="Arial"/>
      <family val="2"/>
    </font>
    <font>
      <sz val="10"/>
      <name val="Times New Roman"/>
      <family val="1"/>
    </font>
    <font>
      <sz val="10"/>
      <name val="MS Sans Serif"/>
      <family val="2"/>
    </font>
    <font>
      <sz val="10"/>
      <name val="Geneva"/>
      <family val="2"/>
    </font>
    <font>
      <b/>
      <sz val="8"/>
      <color indexed="8"/>
      <name val="Helv"/>
      <family val="2"/>
    </font>
    <font>
      <sz val="12"/>
      <name val="新細明體"/>
      <family val="1"/>
      <charset val="136"/>
    </font>
    <font>
      <sz val="10"/>
      <name val="Verdana"/>
      <family val="2"/>
    </font>
    <font>
      <sz val="14"/>
      <name val="AngsanaUPC"/>
      <family val="1"/>
    </font>
    <font>
      <sz val="12"/>
      <name val="Times New Roman"/>
      <family val="1"/>
    </font>
    <font>
      <sz val="12"/>
      <name val="宋体"/>
      <charset val="134"/>
    </font>
    <font>
      <b/>
      <sz val="10"/>
      <name val="Arial"/>
      <family val="2"/>
    </font>
    <font>
      <sz val="14"/>
      <name val="CordiaUPC"/>
      <family val="2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8"/>
      <name val="Cordia New"/>
      <family val="2"/>
    </font>
    <font>
      <sz val="11"/>
      <color indexed="9"/>
      <name val="Cordia New"/>
      <family val="2"/>
    </font>
    <font>
      <sz val="10"/>
      <color indexed="8"/>
      <name val="MS Sans Serif"/>
      <family val="2"/>
      <charset val="222"/>
    </font>
    <font>
      <sz val="11"/>
      <color indexed="36"/>
      <name val="Tahoma"/>
      <family val="2"/>
      <charset val="222"/>
    </font>
    <font>
      <b/>
      <sz val="11"/>
      <color indexed="16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name val="??"/>
      <family val="3"/>
      <charset val="129"/>
    </font>
    <font>
      <b/>
      <sz val="11"/>
      <color indexed="8"/>
      <name val="Cordia New"/>
      <family val="2"/>
    </font>
    <font>
      <i/>
      <sz val="11"/>
      <color indexed="23"/>
      <name val="Tahoma"/>
      <family val="2"/>
      <charset val="222"/>
    </font>
    <font>
      <sz val="11"/>
      <color indexed="38"/>
      <name val="Tahoma"/>
      <family val="2"/>
      <charset val="222"/>
    </font>
    <font>
      <b/>
      <u/>
      <sz val="11"/>
      <color indexed="37"/>
      <name val="Arial"/>
      <family val="2"/>
    </font>
    <font>
      <b/>
      <sz val="15"/>
      <color indexed="30"/>
      <name val="Tahoma"/>
      <family val="2"/>
      <charset val="222"/>
    </font>
    <font>
      <b/>
      <sz val="13"/>
      <color indexed="30"/>
      <name val="Tahoma"/>
      <family val="2"/>
      <charset val="222"/>
    </font>
    <font>
      <b/>
      <sz val="11"/>
      <color indexed="30"/>
      <name val="Tahoma"/>
      <family val="2"/>
      <charset val="222"/>
    </font>
    <font>
      <sz val="10"/>
      <color indexed="12"/>
      <name val="Arial"/>
      <family val="2"/>
    </font>
    <font>
      <sz val="11"/>
      <color indexed="62"/>
      <name val="Tahoma"/>
      <family val="2"/>
      <charset val="222"/>
    </font>
    <font>
      <sz val="11"/>
      <color indexed="16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8"/>
      <color indexed="62"/>
      <name val="Angsana New"/>
      <family val="2"/>
    </font>
    <font>
      <b/>
      <sz val="18"/>
      <color indexed="30"/>
      <name val="Tahoma"/>
      <family val="2"/>
      <charset val="222"/>
    </font>
    <font>
      <sz val="8"/>
      <color indexed="12"/>
      <name val="Arial"/>
      <family val="2"/>
    </font>
    <font>
      <sz val="10"/>
      <color indexed="8"/>
      <name val="Tahoma"/>
      <family val="2"/>
    </font>
    <font>
      <sz val="12"/>
      <name val="???"/>
      <family val="1"/>
      <charset val="129"/>
    </font>
    <font>
      <sz val="12"/>
      <name val="Tms Rmn"/>
      <charset val="222"/>
    </font>
    <font>
      <u/>
      <sz val="10"/>
      <color indexed="12"/>
      <name val="Arial"/>
      <family val="2"/>
    </font>
    <font>
      <sz val="12"/>
      <name val="????"/>
      <family val="1"/>
      <charset val="136"/>
    </font>
    <font>
      <sz val="12"/>
      <name val="??"/>
      <charset val="134"/>
    </font>
    <font>
      <b/>
      <u/>
      <sz val="10"/>
      <name val="Arial"/>
      <family val="2"/>
    </font>
    <font>
      <sz val="11"/>
      <color indexed="8"/>
      <name val="Tahoma"/>
      <family val="2"/>
    </font>
    <font>
      <b/>
      <sz val="10"/>
      <name val="Times New Roman"/>
      <family val="1"/>
    </font>
    <font>
      <sz val="9"/>
      <name val="Arial"/>
      <family val="2"/>
    </font>
    <font>
      <sz val="10"/>
      <color indexed="8"/>
      <name val="Arial"/>
      <family val="2"/>
    </font>
    <font>
      <i/>
      <sz val="9"/>
      <name val="Arial"/>
      <family val="2"/>
    </font>
    <font>
      <sz val="14"/>
      <name val="?? ??"/>
      <charset val="222"/>
    </font>
    <font>
      <sz val="11"/>
      <color indexed="9"/>
      <name val="Tahoma"/>
      <family val="2"/>
    </font>
    <font>
      <sz val="10"/>
      <name val="Helv"/>
      <family val="2"/>
    </font>
    <font>
      <sz val="10"/>
      <color indexed="8"/>
      <name val="Impact"/>
      <family val="2"/>
    </font>
    <font>
      <b/>
      <sz val="8"/>
      <name val="Arial"/>
      <family val="2"/>
    </font>
    <font>
      <sz val="13"/>
      <color indexed="8"/>
      <name val="Cordia New"/>
      <family val="2"/>
    </font>
    <font>
      <sz val="14"/>
      <name val="AngsanaUPC"/>
      <family val="2"/>
    </font>
    <font>
      <b/>
      <sz val="11"/>
      <color indexed="8"/>
      <name val="Tahoma"/>
      <family val="2"/>
    </font>
    <font>
      <b/>
      <sz val="12"/>
      <name val="Tahom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b/>
      <i/>
      <sz val="16"/>
      <name val="Helv"/>
    </font>
    <font>
      <b/>
      <sz val="18"/>
      <color indexed="30"/>
      <name val="Angsana New"/>
      <family val="2"/>
    </font>
    <font>
      <b/>
      <sz val="18"/>
      <color indexed="30"/>
      <name val="Tahoma"/>
      <family val="2"/>
    </font>
    <font>
      <sz val="11"/>
      <name val="Arial"/>
      <family val="2"/>
    </font>
    <font>
      <b/>
      <sz val="11"/>
      <name val="Helv"/>
    </font>
    <font>
      <b/>
      <sz val="10"/>
      <color indexed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b/>
      <i/>
      <sz val="11"/>
      <name val="Arial"/>
      <family val="2"/>
    </font>
    <font>
      <sz val="11"/>
      <name val="Arial Narrow"/>
      <family val="2"/>
      <charset val="222"/>
    </font>
    <font>
      <sz val="11"/>
      <color indexed="14"/>
      <name val="Calibri"/>
      <family val="2"/>
    </font>
    <font>
      <b/>
      <sz val="18"/>
      <color indexed="62"/>
      <name val="Cambria"/>
      <family val="2"/>
    </font>
    <font>
      <u/>
      <sz val="11.9"/>
      <color indexed="36"/>
      <name val="CordiaUPC"/>
      <family val="2"/>
    </font>
    <font>
      <sz val="12"/>
      <name val="นูลมรผ"/>
      <charset val="129"/>
    </font>
    <font>
      <sz val="12"/>
      <name val="นูลมรผ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2"/>
      <name val="돋움체"/>
      <family val="3"/>
      <charset val="129"/>
    </font>
    <font>
      <sz val="14"/>
      <name val="ＭＳ 明朝"/>
      <family val="1"/>
      <charset val="128"/>
    </font>
    <font>
      <sz val="10"/>
      <name val="ＭＳ Ｐゴシック"/>
      <family val="3"/>
      <charset val="128"/>
    </font>
    <font>
      <b/>
      <sz val="15"/>
      <color indexed="56"/>
      <name val="Tahoma"/>
      <family val="2"/>
    </font>
    <font>
      <sz val="12"/>
      <name val="LotusBusakorn"/>
      <charset val="222"/>
    </font>
    <font>
      <sz val="11"/>
      <color theme="1"/>
      <name val="Calibri"/>
      <family val="2"/>
    </font>
    <font>
      <sz val="11"/>
      <color theme="1"/>
      <name val="Calibri"/>
      <family val="2"/>
      <charset val="222"/>
    </font>
    <font>
      <sz val="11"/>
      <color theme="1"/>
      <name val="Tahoma"/>
      <family val="2"/>
    </font>
    <font>
      <sz val="11"/>
      <color theme="1"/>
      <name val="Tahoma"/>
      <family val="2"/>
      <charset val="222"/>
    </font>
    <font>
      <sz val="10"/>
      <name val="ApFont"/>
      <charset val="222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9"/>
      <name val="Times New Roman"/>
      <family val="1"/>
    </font>
    <font>
      <sz val="14"/>
      <name val="FreesiaUPC"/>
      <family val="2"/>
      <charset val="222"/>
    </font>
    <font>
      <sz val="14"/>
      <name val="FreesiaUPC"/>
      <family val="2"/>
    </font>
    <font>
      <b/>
      <sz val="9"/>
      <name val="Times New Roman"/>
      <family val="1"/>
    </font>
    <font>
      <i/>
      <sz val="9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</fonts>
  <fills count="7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10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11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5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22"/>
      </patternFill>
    </fill>
    <fill>
      <patternFill patternType="solid">
        <fgColor indexed="15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9"/>
        <bgColor indexed="9"/>
      </patternFill>
    </fill>
    <fill>
      <patternFill patternType="solid">
        <fgColor indexed="21"/>
        <bgColor indexed="21"/>
      </patternFill>
    </fill>
    <fill>
      <patternFill patternType="solid">
        <fgColor indexed="44"/>
        <bgColor indexed="44"/>
      </patternFill>
    </fill>
    <fill>
      <patternFill patternType="solid">
        <fgColor indexed="62"/>
        <bgColor indexed="56"/>
      </patternFill>
    </fill>
    <fill>
      <patternFill patternType="solid">
        <fgColor indexed="23"/>
      </patternFill>
    </fill>
    <fill>
      <patternFill patternType="solid">
        <fgColor indexed="26"/>
        <bgColor indexed="26"/>
      </patternFill>
    </fill>
    <fill>
      <patternFill patternType="solid">
        <fgColor indexed="10"/>
        <bgColor indexed="10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10"/>
        <bgColor indexed="60"/>
      </patternFill>
    </fill>
    <fill>
      <patternFill patternType="solid">
        <fgColor indexed="56"/>
      </patternFill>
    </fill>
    <fill>
      <patternFill patternType="solid">
        <fgColor indexed="11"/>
        <bgColor indexed="11"/>
      </patternFill>
    </fill>
    <fill>
      <patternFill patternType="solid">
        <fgColor indexed="42"/>
        <bgColor indexed="42"/>
      </patternFill>
    </fill>
    <fill>
      <patternFill patternType="solid">
        <fgColor indexed="57"/>
        <bgColor indexed="21"/>
      </patternFill>
    </fill>
    <fill>
      <patternFill patternType="solid">
        <fgColor indexed="58"/>
      </patternFill>
    </fill>
    <fill>
      <patternFill patternType="solid">
        <fgColor indexed="27"/>
        <bgColor indexed="27"/>
      </patternFill>
    </fill>
    <fill>
      <patternFill patternType="solid">
        <fgColor indexed="41"/>
        <bgColor indexed="41"/>
      </patternFill>
    </fill>
    <fill>
      <patternFill patternType="solid">
        <fgColor indexed="15"/>
        <bgColor indexed="15"/>
      </patternFill>
    </fill>
    <fill>
      <patternFill patternType="solid">
        <fgColor indexed="53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2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1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22"/>
      </patternFill>
    </fill>
    <fill>
      <patternFill patternType="lightUp">
        <fgColor indexed="9"/>
        <bgColor indexed="11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9"/>
      </patternFill>
    </fill>
    <fill>
      <patternFill patternType="solid">
        <fgColor indexed="5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4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45"/>
      </bottom>
      <diagonal/>
    </border>
    <border>
      <left/>
      <right/>
      <top style="medium">
        <color indexed="45"/>
      </top>
      <bottom/>
      <diagonal/>
    </border>
    <border>
      <left/>
      <right/>
      <top/>
      <bottom style="double">
        <color indexed="45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23"/>
      </top>
      <bottom style="double">
        <color indexed="2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</borders>
  <cellStyleXfs count="1310">
    <xf numFmtId="0" fontId="0" fillId="0" borderId="0"/>
    <xf numFmtId="165" fontId="3" fillId="0" borderId="0" applyFont="0" applyFill="0" applyBorder="0" applyAlignment="0" applyProtection="0"/>
    <xf numFmtId="0" fontId="6" fillId="0" borderId="0"/>
    <xf numFmtId="39" fontId="4" fillId="0" borderId="0"/>
    <xf numFmtId="0" fontId="3" fillId="0" borderId="0"/>
    <xf numFmtId="165" fontId="3" fillId="0" borderId="0" applyFont="0" applyFill="0" applyBorder="0" applyAlignment="0" applyProtection="0"/>
    <xf numFmtId="0" fontId="7" fillId="0" borderId="0"/>
    <xf numFmtId="205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205" fontId="9" fillId="0" borderId="0"/>
    <xf numFmtId="205" fontId="9" fillId="0" borderId="0"/>
    <xf numFmtId="192" fontId="9" fillId="0" borderId="0" applyFont="0" applyFill="0" applyBorder="0" applyAlignment="0" applyProtection="0"/>
    <xf numFmtId="201" fontId="46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205" fontId="9" fillId="0" borderId="0"/>
    <xf numFmtId="0" fontId="87" fillId="0" borderId="0"/>
    <xf numFmtId="193" fontId="9" fillId="0" borderId="0" applyFont="0" applyFill="0" applyBorder="0" applyAlignment="0" applyProtection="0"/>
    <xf numFmtId="41" fontId="80" fillId="0" borderId="0" applyFont="0" applyFill="0" applyBorder="0" applyAlignment="0" applyProtection="0"/>
    <xf numFmtId="194" fontId="9" fillId="0" borderId="0" applyFont="0" applyFill="0" applyBorder="0" applyAlignment="0" applyProtection="0"/>
    <xf numFmtId="41" fontId="79" fillId="0" borderId="0" applyFont="0" applyFill="0" applyBorder="0" applyAlignment="0" applyProtection="0"/>
    <xf numFmtId="43" fontId="79" fillId="0" borderId="0" applyFont="0" applyFill="0" applyBorder="0" applyAlignment="0" applyProtection="0"/>
    <xf numFmtId="205" fontId="76" fillId="0" borderId="0"/>
    <xf numFmtId="41" fontId="4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175" fontId="46" fillId="0" borderId="0" applyFont="0" applyFill="0" applyBorder="0" applyAlignment="0" applyProtection="0"/>
    <xf numFmtId="175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42" fontId="46" fillId="0" borderId="0" applyFont="0" applyFill="0" applyBorder="0" applyAlignment="0" applyProtection="0"/>
    <xf numFmtId="42" fontId="46" fillId="0" borderId="0" applyFont="0" applyFill="0" applyBorder="0" applyAlignment="0" applyProtection="0"/>
    <xf numFmtId="42" fontId="46" fillId="0" borderId="0" applyFont="0" applyFill="0" applyBorder="0" applyAlignment="0" applyProtection="0"/>
    <xf numFmtId="42" fontId="46" fillId="0" borderId="0" applyFont="0" applyFill="0" applyBorder="0" applyAlignment="0" applyProtection="0"/>
    <xf numFmtId="175" fontId="46" fillId="0" borderId="0" applyFont="0" applyFill="0" applyBorder="0" applyAlignment="0" applyProtection="0"/>
    <xf numFmtId="175" fontId="46" fillId="0" borderId="0" applyFont="0" applyFill="0" applyBorder="0" applyAlignment="0" applyProtection="0"/>
    <xf numFmtId="175" fontId="46" fillId="0" borderId="0" applyFont="0" applyFill="0" applyBorder="0" applyAlignment="0" applyProtection="0"/>
    <xf numFmtId="175" fontId="46" fillId="0" borderId="0" applyFont="0" applyFill="0" applyBorder="0" applyAlignment="0" applyProtection="0"/>
    <xf numFmtId="175" fontId="46" fillId="0" borderId="0" applyFont="0" applyFill="0" applyBorder="0" applyAlignment="0" applyProtection="0"/>
    <xf numFmtId="175" fontId="46" fillId="0" borderId="0" applyFont="0" applyFill="0" applyBorder="0" applyAlignment="0" applyProtection="0"/>
    <xf numFmtId="202" fontId="46" fillId="0" borderId="0" applyFont="0" applyFill="0" applyBorder="0" applyAlignment="0" applyProtection="0"/>
    <xf numFmtId="202" fontId="6" fillId="0" borderId="0" applyFont="0" applyFill="0" applyBorder="0" applyAlignment="0" applyProtection="0"/>
    <xf numFmtId="176" fontId="4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44" fontId="46" fillId="0" borderId="0" applyFont="0" applyFill="0" applyBorder="0" applyAlignment="0" applyProtection="0"/>
    <xf numFmtId="44" fontId="46" fillId="0" borderId="0" applyFont="0" applyFill="0" applyBorder="0" applyAlignment="0" applyProtection="0"/>
    <xf numFmtId="44" fontId="46" fillId="0" borderId="0" applyFont="0" applyFill="0" applyBorder="0" applyAlignment="0" applyProtection="0"/>
    <xf numFmtId="44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203" fontId="46" fillId="0" borderId="0" applyFont="0" applyFill="0" applyBorder="0" applyAlignment="0" applyProtection="0"/>
    <xf numFmtId="203" fontId="6" fillId="0" borderId="0" applyFont="0" applyFill="0" applyBorder="0" applyAlignment="0" applyProtection="0"/>
    <xf numFmtId="43" fontId="4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205" fontId="4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4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4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4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205" fontId="9" fillId="0" borderId="0"/>
    <xf numFmtId="205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195" fontId="35" fillId="0" borderId="0" applyFont="0" applyFill="0" applyBorder="0" applyAlignment="0" applyProtection="0"/>
    <xf numFmtId="196" fontId="35" fillId="0" borderId="0" applyFont="0" applyFill="0" applyBorder="0" applyAlignment="0" applyProtection="0"/>
    <xf numFmtId="205" fontId="35" fillId="0" borderId="0"/>
    <xf numFmtId="0" fontId="8" fillId="3" borderId="0" applyNumberFormat="0" applyBorder="0" applyAlignment="0" applyProtection="0"/>
    <xf numFmtId="205" fontId="51" fillId="4" borderId="0" applyNumberFormat="0" applyBorder="0" applyAlignment="0" applyProtection="0"/>
    <xf numFmtId="0" fontId="8" fillId="6" borderId="0" applyNumberFormat="0" applyBorder="0" applyAlignment="0" applyProtection="0"/>
    <xf numFmtId="205" fontId="51" fillId="7" borderId="0" applyNumberFormat="0" applyBorder="0" applyAlignment="0" applyProtection="0"/>
    <xf numFmtId="0" fontId="8" fillId="9" borderId="0" applyNumberFormat="0" applyBorder="0" applyAlignment="0" applyProtection="0"/>
    <xf numFmtId="205" fontId="51" fillId="10" borderId="0" applyNumberFormat="0" applyBorder="0" applyAlignment="0" applyProtection="0"/>
    <xf numFmtId="0" fontId="8" fillId="11" borderId="0" applyNumberFormat="0" applyBorder="0" applyAlignment="0" applyProtection="0"/>
    <xf numFmtId="205" fontId="51" fillId="4" borderId="0" applyNumberFormat="0" applyBorder="0" applyAlignment="0" applyProtection="0"/>
    <xf numFmtId="0" fontId="8" fillId="12" borderId="0" applyNumberFormat="0" applyBorder="0" applyAlignment="0" applyProtection="0"/>
    <xf numFmtId="205" fontId="51" fillId="13" borderId="0" applyNumberFormat="0" applyBorder="0" applyAlignment="0" applyProtection="0"/>
    <xf numFmtId="0" fontId="8" fillId="15" borderId="0" applyNumberFormat="0" applyBorder="0" applyAlignment="0" applyProtection="0"/>
    <xf numFmtId="205" fontId="51" fillId="16" borderId="0" applyNumberFormat="0" applyBorder="0" applyAlignment="0" applyProtection="0"/>
    <xf numFmtId="0" fontId="8" fillId="4" borderId="0" applyNumberFormat="0" applyBorder="0" applyAlignment="0" applyProtection="0"/>
    <xf numFmtId="0" fontId="8" fillId="14" borderId="0" applyNumberFormat="0" applyBorder="0" applyAlignment="0" applyProtection="0"/>
    <xf numFmtId="0" fontId="8" fillId="2" borderId="0" applyNumberFormat="0" applyBorder="0" applyAlignment="0" applyProtection="0"/>
    <xf numFmtId="0" fontId="8" fillId="4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8" borderId="0" applyNumberFormat="0" applyBorder="0" applyAlignment="0" applyProtection="0"/>
    <xf numFmtId="205" fontId="51" fillId="19" borderId="0" applyNumberFormat="0" applyBorder="0" applyAlignment="0" applyProtection="0"/>
    <xf numFmtId="0" fontId="8" fillId="21" borderId="0" applyNumberFormat="0" applyBorder="0" applyAlignment="0" applyProtection="0"/>
    <xf numFmtId="205" fontId="51" fillId="7" borderId="0" applyNumberFormat="0" applyBorder="0" applyAlignment="0" applyProtection="0"/>
    <xf numFmtId="0" fontId="8" fillId="22" borderId="0" applyNumberFormat="0" applyBorder="0" applyAlignment="0" applyProtection="0"/>
    <xf numFmtId="205" fontId="51" fillId="10" borderId="0" applyNumberFormat="0" applyBorder="0" applyAlignment="0" applyProtection="0"/>
    <xf numFmtId="0" fontId="8" fillId="11" borderId="0" applyNumberFormat="0" applyBorder="0" applyAlignment="0" applyProtection="0"/>
    <xf numFmtId="205" fontId="51" fillId="23" borderId="0" applyNumberFormat="0" applyBorder="0" applyAlignment="0" applyProtection="0"/>
    <xf numFmtId="0" fontId="8" fillId="18" borderId="0" applyNumberFormat="0" applyBorder="0" applyAlignment="0" applyProtection="0"/>
    <xf numFmtId="205" fontId="51" fillId="24" borderId="0" applyNumberFormat="0" applyBorder="0" applyAlignment="0" applyProtection="0"/>
    <xf numFmtId="0" fontId="8" fillId="26" borderId="0" applyNumberFormat="0" applyBorder="0" applyAlignment="0" applyProtection="0"/>
    <xf numFmtId="205" fontId="51" fillId="16" borderId="0" applyNumberFormat="0" applyBorder="0" applyAlignment="0" applyProtection="0"/>
    <xf numFmtId="0" fontId="8" fillId="23" borderId="0" applyNumberFormat="0" applyBorder="0" applyAlignment="0" applyProtection="0"/>
    <xf numFmtId="0" fontId="8" fillId="14" borderId="0" applyNumberFormat="0" applyBorder="0" applyAlignment="0" applyProtection="0"/>
    <xf numFmtId="0" fontId="8" fillId="2" borderId="0" applyNumberFormat="0" applyBorder="0" applyAlignment="0" applyProtection="0"/>
    <xf numFmtId="0" fontId="8" fillId="23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10" fillId="27" borderId="0" applyNumberFormat="0" applyBorder="0" applyAlignment="0" applyProtection="0"/>
    <xf numFmtId="205" fontId="52" fillId="19" borderId="0" applyNumberFormat="0" applyBorder="0" applyAlignment="0" applyProtection="0"/>
    <xf numFmtId="0" fontId="10" fillId="21" borderId="0" applyNumberFormat="0" applyBorder="0" applyAlignment="0" applyProtection="0"/>
    <xf numFmtId="205" fontId="52" fillId="7" borderId="0" applyNumberFormat="0" applyBorder="0" applyAlignment="0" applyProtection="0"/>
    <xf numFmtId="0" fontId="10" fillId="22" borderId="0" applyNumberFormat="0" applyBorder="0" applyAlignment="0" applyProtection="0"/>
    <xf numFmtId="205" fontId="52" fillId="10" borderId="0" applyNumberFormat="0" applyBorder="0" applyAlignment="0" applyProtection="0"/>
    <xf numFmtId="0" fontId="10" fillId="28" borderId="0" applyNumberFormat="0" applyBorder="0" applyAlignment="0" applyProtection="0"/>
    <xf numFmtId="205" fontId="52" fillId="23" borderId="0" applyNumberFormat="0" applyBorder="0" applyAlignment="0" applyProtection="0"/>
    <xf numFmtId="0" fontId="10" fillId="30" borderId="0" applyNumberFormat="0" applyBorder="0" applyAlignment="0" applyProtection="0"/>
    <xf numFmtId="205" fontId="52" fillId="24" borderId="0" applyNumberFormat="0" applyBorder="0" applyAlignment="0" applyProtection="0"/>
    <xf numFmtId="0" fontId="10" fillId="31" borderId="0" applyNumberFormat="0" applyBorder="0" applyAlignment="0" applyProtection="0"/>
    <xf numFmtId="205" fontId="52" fillId="25" borderId="0" applyNumberFormat="0" applyBorder="0" applyAlignment="0" applyProtection="0"/>
    <xf numFmtId="0" fontId="10" fillId="29" borderId="0" applyNumberFormat="0" applyBorder="0" applyAlignment="0" applyProtection="0"/>
    <xf numFmtId="0" fontId="10" fillId="20" borderId="0" applyNumberFormat="0" applyBorder="0" applyAlignment="0" applyProtection="0"/>
    <xf numFmtId="0" fontId="10" fillId="2" borderId="0" applyNumberFormat="0" applyBorder="0" applyAlignment="0" applyProtection="0"/>
    <xf numFmtId="0" fontId="10" fillId="23" borderId="0" applyNumberFormat="0" applyBorder="0" applyAlignment="0" applyProtection="0"/>
    <xf numFmtId="0" fontId="10" fillId="29" borderId="0" applyNumberFormat="0" applyBorder="0" applyAlignment="0" applyProtection="0"/>
    <xf numFmtId="0" fontId="10" fillId="14" borderId="0" applyNumberFormat="0" applyBorder="0" applyAlignment="0" applyProtection="0"/>
    <xf numFmtId="9" fontId="46" fillId="0" borderId="0"/>
    <xf numFmtId="205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205" fontId="53" fillId="33" borderId="0" applyNumberFormat="0" applyBorder="0" applyAlignment="0" applyProtection="0"/>
    <xf numFmtId="0" fontId="53" fillId="35" borderId="0" applyNumberFormat="0" applyBorder="0" applyAlignment="0" applyProtection="0"/>
    <xf numFmtId="0" fontId="53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205" fontId="54" fillId="36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88" fillId="35" borderId="0" applyNumberFormat="0" applyBorder="0" applyAlignment="0" applyProtection="0"/>
    <xf numFmtId="0" fontId="88" fillId="35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205" fontId="52" fillId="38" borderId="0" applyNumberFormat="0" applyBorder="0" applyAlignment="0" applyProtection="0"/>
    <xf numFmtId="205" fontId="52" fillId="38" borderId="0" applyNumberFormat="0" applyBorder="0" applyAlignment="0" applyProtection="0"/>
    <xf numFmtId="205" fontId="52" fillId="38" borderId="0" applyNumberFormat="0" applyBorder="0" applyAlignment="0" applyProtection="0"/>
    <xf numFmtId="205" fontId="52" fillId="38" borderId="0" applyNumberFormat="0" applyBorder="0" applyAlignment="0" applyProtection="0"/>
    <xf numFmtId="205" fontId="52" fillId="38" borderId="0" applyNumberFormat="0" applyBorder="0" applyAlignment="0" applyProtection="0"/>
    <xf numFmtId="205" fontId="52" fillId="38" borderId="0" applyNumberFormat="0" applyBorder="0" applyAlignment="0" applyProtection="0"/>
    <xf numFmtId="205" fontId="52" fillId="38" borderId="0" applyNumberFormat="0" applyBorder="0" applyAlignment="0" applyProtection="0"/>
    <xf numFmtId="205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205" fontId="53" fillId="41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205" fontId="54" fillId="42" borderId="0" applyNumberFormat="0" applyBorder="0" applyAlignment="0" applyProtection="0"/>
    <xf numFmtId="0" fontId="54" fillId="40" borderId="0" applyNumberFormat="0" applyBorder="0" applyAlignment="0" applyProtection="0"/>
    <xf numFmtId="0" fontId="54" fillId="40" borderId="0" applyNumberFormat="0" applyBorder="0" applyAlignment="0" applyProtection="0"/>
    <xf numFmtId="0" fontId="88" fillId="40" borderId="0" applyNumberFormat="0" applyBorder="0" applyAlignment="0" applyProtection="0"/>
    <xf numFmtId="0" fontId="88" fillId="40" borderId="0" applyNumberFormat="0" applyBorder="0" applyAlignment="0" applyProtection="0"/>
    <xf numFmtId="0" fontId="10" fillId="43" borderId="0" applyNumberFormat="0" applyBorder="0" applyAlignment="0" applyProtection="0"/>
    <xf numFmtId="0" fontId="10" fillId="43" borderId="0" applyNumberFormat="0" applyBorder="0" applyAlignment="0" applyProtection="0"/>
    <xf numFmtId="0" fontId="10" fillId="43" borderId="0" applyNumberFormat="0" applyBorder="0" applyAlignment="0" applyProtection="0"/>
    <xf numFmtId="205" fontId="52" fillId="44" borderId="0" applyNumberFormat="0" applyBorder="0" applyAlignment="0" applyProtection="0"/>
    <xf numFmtId="205" fontId="52" fillId="44" borderId="0" applyNumberFormat="0" applyBorder="0" applyAlignment="0" applyProtection="0"/>
    <xf numFmtId="205" fontId="52" fillId="44" borderId="0" applyNumberFormat="0" applyBorder="0" applyAlignment="0" applyProtection="0"/>
    <xf numFmtId="205" fontId="52" fillId="44" borderId="0" applyNumberFormat="0" applyBorder="0" applyAlignment="0" applyProtection="0"/>
    <xf numFmtId="205" fontId="52" fillId="44" borderId="0" applyNumberFormat="0" applyBorder="0" applyAlignment="0" applyProtection="0"/>
    <xf numFmtId="205" fontId="52" fillId="44" borderId="0" applyNumberFormat="0" applyBorder="0" applyAlignment="0" applyProtection="0"/>
    <xf numFmtId="205" fontId="52" fillId="44" borderId="0" applyNumberFormat="0" applyBorder="0" applyAlignment="0" applyProtection="0"/>
    <xf numFmtId="205" fontId="53" fillId="39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205" fontId="53" fillId="46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205" fontId="54" fillId="41" borderId="0" applyNumberFormat="0" applyBorder="0" applyAlignment="0" applyProtection="0"/>
    <xf numFmtId="0" fontId="54" fillId="45" borderId="0" applyNumberFormat="0" applyBorder="0" applyAlignment="0" applyProtection="0"/>
    <xf numFmtId="0" fontId="54" fillId="45" borderId="0" applyNumberFormat="0" applyBorder="0" applyAlignment="0" applyProtection="0"/>
    <xf numFmtId="0" fontId="10" fillId="47" borderId="0" applyNumberFormat="0" applyBorder="0" applyAlignment="0" applyProtection="0"/>
    <xf numFmtId="0" fontId="10" fillId="47" borderId="0" applyNumberFormat="0" applyBorder="0" applyAlignment="0" applyProtection="0"/>
    <xf numFmtId="0" fontId="10" fillId="47" borderId="0" applyNumberFormat="0" applyBorder="0" applyAlignment="0" applyProtection="0"/>
    <xf numFmtId="205" fontId="52" fillId="48" borderId="0" applyNumberFormat="0" applyBorder="0" applyAlignment="0" applyProtection="0"/>
    <xf numFmtId="205" fontId="52" fillId="48" borderId="0" applyNumberFormat="0" applyBorder="0" applyAlignment="0" applyProtection="0"/>
    <xf numFmtId="205" fontId="52" fillId="48" borderId="0" applyNumberFormat="0" applyBorder="0" applyAlignment="0" applyProtection="0"/>
    <xf numFmtId="205" fontId="52" fillId="48" borderId="0" applyNumberFormat="0" applyBorder="0" applyAlignment="0" applyProtection="0"/>
    <xf numFmtId="205" fontId="52" fillId="48" borderId="0" applyNumberFormat="0" applyBorder="0" applyAlignment="0" applyProtection="0"/>
    <xf numFmtId="205" fontId="52" fillId="48" borderId="0" applyNumberFormat="0" applyBorder="0" applyAlignment="0" applyProtection="0"/>
    <xf numFmtId="205" fontId="52" fillId="48" borderId="0" applyNumberFormat="0" applyBorder="0" applyAlignment="0" applyProtection="0"/>
    <xf numFmtId="205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205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82" fillId="41" borderId="0" applyNumberFormat="0" applyBorder="0" applyAlignment="0" applyProtection="0"/>
    <xf numFmtId="0" fontId="82" fillId="41" borderId="0" applyNumberFormat="0" applyBorder="0" applyAlignment="0" applyProtection="0"/>
    <xf numFmtId="205" fontId="54" fillId="41" borderId="0" applyNumberFormat="0" applyBorder="0" applyAlignment="0" applyProtection="0"/>
    <xf numFmtId="0" fontId="54" fillId="41" borderId="0" applyNumberFormat="0" applyBorder="0" applyAlignment="0" applyProtection="0"/>
    <xf numFmtId="0" fontId="54" fillId="41" borderId="0" applyNumberFormat="0" applyBorder="0" applyAlignment="0" applyProtection="0"/>
    <xf numFmtId="0" fontId="88" fillId="41" borderId="0" applyNumberFormat="0" applyBorder="0" applyAlignment="0" applyProtection="0"/>
    <xf numFmtId="0" fontId="88" fillId="41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205" fontId="52" fillId="32" borderId="0" applyNumberFormat="0" applyBorder="0" applyAlignment="0" applyProtection="0"/>
    <xf numFmtId="205" fontId="52" fillId="32" borderId="0" applyNumberFormat="0" applyBorder="0" applyAlignment="0" applyProtection="0"/>
    <xf numFmtId="205" fontId="52" fillId="32" borderId="0" applyNumberFormat="0" applyBorder="0" applyAlignment="0" applyProtection="0"/>
    <xf numFmtId="205" fontId="52" fillId="32" borderId="0" applyNumberFormat="0" applyBorder="0" applyAlignment="0" applyProtection="0"/>
    <xf numFmtId="205" fontId="52" fillId="32" borderId="0" applyNumberFormat="0" applyBorder="0" applyAlignment="0" applyProtection="0"/>
    <xf numFmtId="205" fontId="52" fillId="32" borderId="0" applyNumberFormat="0" applyBorder="0" applyAlignment="0" applyProtection="0"/>
    <xf numFmtId="205" fontId="52" fillId="32" borderId="0" applyNumberFormat="0" applyBorder="0" applyAlignment="0" applyProtection="0"/>
    <xf numFmtId="205" fontId="53" fillId="49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82" fillId="50" borderId="0" applyNumberFormat="0" applyBorder="0" applyAlignment="0" applyProtection="0"/>
    <xf numFmtId="0" fontId="82" fillId="50" borderId="0" applyNumberFormat="0" applyBorder="0" applyAlignment="0" applyProtection="0"/>
    <xf numFmtId="205" fontId="53" fillId="33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82" fillId="51" borderId="0" applyNumberFormat="0" applyBorder="0" applyAlignment="0" applyProtection="0"/>
    <xf numFmtId="0" fontId="82" fillId="51" borderId="0" applyNumberFormat="0" applyBorder="0" applyAlignment="0" applyProtection="0"/>
    <xf numFmtId="205" fontId="54" fillId="36" borderId="0" applyNumberFormat="0" applyBorder="0" applyAlignment="0" applyProtection="0"/>
    <xf numFmtId="0" fontId="54" fillId="51" borderId="0" applyNumberFormat="0" applyBorder="0" applyAlignment="0" applyProtection="0"/>
    <xf numFmtId="0" fontId="54" fillId="51" borderId="0" applyNumberFormat="0" applyBorder="0" applyAlignment="0" applyProtection="0"/>
    <xf numFmtId="0" fontId="88" fillId="51" borderId="0" applyNumberFormat="0" applyBorder="0" applyAlignment="0" applyProtection="0"/>
    <xf numFmtId="0" fontId="88" fillId="51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205" fontId="52" fillId="24" borderId="0" applyNumberFormat="0" applyBorder="0" applyAlignment="0" applyProtection="0"/>
    <xf numFmtId="205" fontId="52" fillId="24" borderId="0" applyNumberFormat="0" applyBorder="0" applyAlignment="0" applyProtection="0"/>
    <xf numFmtId="205" fontId="52" fillId="24" borderId="0" applyNumberFormat="0" applyBorder="0" applyAlignment="0" applyProtection="0"/>
    <xf numFmtId="205" fontId="52" fillId="24" borderId="0" applyNumberFormat="0" applyBorder="0" applyAlignment="0" applyProtection="0"/>
    <xf numFmtId="205" fontId="52" fillId="24" borderId="0" applyNumberFormat="0" applyBorder="0" applyAlignment="0" applyProtection="0"/>
    <xf numFmtId="205" fontId="52" fillId="24" borderId="0" applyNumberFormat="0" applyBorder="0" applyAlignment="0" applyProtection="0"/>
    <xf numFmtId="205" fontId="52" fillId="24" borderId="0" applyNumberFormat="0" applyBorder="0" applyAlignment="0" applyProtection="0"/>
    <xf numFmtId="205" fontId="53" fillId="39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205" fontId="53" fillId="54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205" fontId="54" fillId="54" borderId="0" applyNumberFormat="0" applyBorder="0" applyAlignment="0" applyProtection="0"/>
    <xf numFmtId="0" fontId="54" fillId="55" borderId="0" applyNumberFormat="0" applyBorder="0" applyAlignment="0" applyProtection="0"/>
    <xf numFmtId="0" fontId="54" fillId="55" borderId="0" applyNumberFormat="0" applyBorder="0" applyAlignment="0" applyProtection="0"/>
    <xf numFmtId="0" fontId="88" fillId="55" borderId="0" applyNumberFormat="0" applyBorder="0" applyAlignment="0" applyProtection="0"/>
    <xf numFmtId="0" fontId="88" fillId="55" borderId="0" applyNumberFormat="0" applyBorder="0" applyAlignment="0" applyProtection="0"/>
    <xf numFmtId="0" fontId="10" fillId="56" borderId="0" applyNumberFormat="0" applyBorder="0" applyAlignment="0" applyProtection="0"/>
    <xf numFmtId="0" fontId="10" fillId="56" borderId="0" applyNumberFormat="0" applyBorder="0" applyAlignment="0" applyProtection="0"/>
    <xf numFmtId="0" fontId="10" fillId="56" borderId="0" applyNumberFormat="0" applyBorder="0" applyAlignment="0" applyProtection="0"/>
    <xf numFmtId="205" fontId="52" fillId="52" borderId="0" applyNumberFormat="0" applyBorder="0" applyAlignment="0" applyProtection="0"/>
    <xf numFmtId="205" fontId="52" fillId="52" borderId="0" applyNumberFormat="0" applyBorder="0" applyAlignment="0" applyProtection="0"/>
    <xf numFmtId="205" fontId="52" fillId="52" borderId="0" applyNumberFormat="0" applyBorder="0" applyAlignment="0" applyProtection="0"/>
    <xf numFmtId="205" fontId="52" fillId="52" borderId="0" applyNumberFormat="0" applyBorder="0" applyAlignment="0" applyProtection="0"/>
    <xf numFmtId="205" fontId="52" fillId="52" borderId="0" applyNumberFormat="0" applyBorder="0" applyAlignment="0" applyProtection="0"/>
    <xf numFmtId="205" fontId="52" fillId="52" borderId="0" applyNumberFormat="0" applyBorder="0" applyAlignment="0" applyProtection="0"/>
    <xf numFmtId="205" fontId="52" fillId="52" borderId="0" applyNumberFormat="0" applyBorder="0" applyAlignment="0" applyProtection="0"/>
    <xf numFmtId="205" fontId="55" fillId="17" borderId="5">
      <alignment horizontal="center" vertical="center"/>
    </xf>
    <xf numFmtId="0" fontId="55" fillId="57" borderId="5">
      <alignment horizontal="center" vertical="center"/>
    </xf>
    <xf numFmtId="0" fontId="55" fillId="57" borderId="5">
      <alignment horizontal="center" vertical="center"/>
    </xf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205" fontId="56" fillId="5" borderId="0" applyNumberFormat="0" applyBorder="0" applyAlignment="0" applyProtection="0"/>
    <xf numFmtId="191" fontId="9" fillId="0" borderId="0" applyFill="0" applyBorder="0" applyAlignment="0"/>
    <xf numFmtId="207" fontId="9" fillId="0" borderId="0" applyFill="0" applyBorder="0" applyAlignment="0"/>
    <xf numFmtId="207" fontId="9" fillId="0" borderId="0" applyFill="0" applyBorder="0" applyAlignment="0"/>
    <xf numFmtId="191" fontId="9" fillId="0" borderId="0" applyFill="0" applyBorder="0" applyAlignment="0"/>
    <xf numFmtId="191" fontId="9" fillId="0" borderId="0" applyFill="0" applyBorder="0" applyAlignment="0"/>
    <xf numFmtId="207" fontId="9" fillId="0" borderId="0" applyFill="0" applyBorder="0" applyAlignment="0"/>
    <xf numFmtId="208" fontId="89" fillId="0" borderId="0" applyFill="0" applyBorder="0" applyAlignment="0"/>
    <xf numFmtId="172" fontId="8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187" fontId="89" fillId="0" borderId="0" applyFill="0" applyBorder="0" applyAlignment="0"/>
    <xf numFmtId="209" fontId="89" fillId="0" borderId="0" applyFill="0" applyBorder="0" applyAlignment="0"/>
    <xf numFmtId="208" fontId="89" fillId="0" borderId="0" applyFill="0" applyBorder="0" applyAlignment="0"/>
    <xf numFmtId="0" fontId="12" fillId="58" borderId="6" applyNumberFormat="0" applyAlignment="0" applyProtection="0"/>
    <xf numFmtId="0" fontId="12" fillId="58" borderId="6" applyNumberFormat="0" applyAlignment="0" applyProtection="0"/>
    <xf numFmtId="0" fontId="12" fillId="58" borderId="6" applyNumberFormat="0" applyAlignment="0" applyProtection="0"/>
    <xf numFmtId="205" fontId="57" fillId="4" borderId="6" applyNumberFormat="0" applyAlignment="0" applyProtection="0"/>
    <xf numFmtId="0" fontId="13" fillId="60" borderId="7" applyNumberFormat="0" applyAlignment="0" applyProtection="0"/>
    <xf numFmtId="0" fontId="13" fillId="60" borderId="7" applyNumberFormat="0" applyAlignment="0" applyProtection="0"/>
    <xf numFmtId="0" fontId="13" fillId="60" borderId="7" applyNumberFormat="0" applyAlignment="0" applyProtection="0"/>
    <xf numFmtId="205" fontId="58" fillId="23" borderId="8" applyNumberFormat="0" applyAlignment="0" applyProtection="0"/>
    <xf numFmtId="0" fontId="90" fillId="61" borderId="9">
      <alignment horizontal="center" wrapText="1"/>
    </xf>
    <xf numFmtId="0" fontId="91" fillId="0" borderId="10">
      <alignment horizontal="center"/>
    </xf>
    <xf numFmtId="43" fontId="9" fillId="0" borderId="0" applyFont="0" applyFill="0" applyBorder="0" applyAlignment="0" applyProtection="0"/>
    <xf numFmtId="205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87" fontId="89" fillId="0" borderId="0" applyFont="0" applyFill="0" applyBorder="0" applyAlignment="0" applyProtection="0"/>
    <xf numFmtId="41" fontId="50" fillId="0" borderId="0" applyFont="0" applyFill="0" applyBorder="0" applyAlignment="0" applyProtection="0"/>
    <xf numFmtId="8" fontId="9" fillId="0" borderId="0" applyFont="0" applyFill="0" applyBorder="0" applyAlignment="0" applyProtection="0"/>
    <xf numFmtId="8" fontId="9" fillId="0" borderId="0" applyFont="0" applyFill="0" applyBorder="0" applyAlignment="0" applyProtection="0"/>
    <xf numFmtId="41" fontId="50" fillId="0" borderId="0" applyFont="0" applyFill="0" applyBorder="0" applyAlignment="0" applyProtection="0"/>
    <xf numFmtId="165" fontId="27" fillId="0" borderId="0" applyFont="0" applyFill="0" applyBorder="0" applyAlignment="0" applyProtection="0"/>
    <xf numFmtId="41" fontId="50" fillId="0" borderId="0" applyFont="0" applyFill="0" applyBorder="0" applyAlignment="0" applyProtection="0"/>
    <xf numFmtId="41" fontId="50" fillId="0" borderId="0" applyFont="0" applyFill="0" applyBorder="0" applyAlignment="0" applyProtection="0"/>
    <xf numFmtId="165" fontId="27" fillId="0" borderId="0" applyFont="0" applyFill="0" applyBorder="0" applyAlignment="0" applyProtection="0"/>
    <xf numFmtId="41" fontId="50" fillId="0" borderId="0" applyFont="0" applyFill="0" applyBorder="0" applyAlignment="0" applyProtection="0"/>
    <xf numFmtId="41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6" fontId="26" fillId="0" borderId="0" applyFont="0" applyFill="0" applyBorder="0" applyAlignment="0" applyProtection="0"/>
    <xf numFmtId="171" fontId="26" fillId="0" borderId="0" applyFont="0" applyFill="0" applyBorder="0" applyAlignment="0" applyProtection="0"/>
    <xf numFmtId="171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170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4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50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93" fontId="26" fillId="0" borderId="0" applyFont="0" applyFill="0" applyBorder="0" applyAlignment="0" applyProtection="0"/>
    <xf numFmtId="193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181" fontId="26" fillId="0" borderId="0" applyFont="0" applyFill="0" applyBorder="0" applyAlignment="0" applyProtection="0"/>
    <xf numFmtId="181" fontId="2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1" fontId="5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73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92" fillId="0" borderId="0" applyFont="0" applyFill="0" applyBorder="0" applyAlignment="0" applyProtection="0"/>
    <xf numFmtId="165" fontId="3" fillId="0" borderId="0" applyFont="0" applyFill="0" applyBorder="0" applyAlignment="0" applyProtection="0"/>
    <xf numFmtId="177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2" fillId="0" borderId="0" applyFont="0" applyFill="0" applyBorder="0" applyAlignment="0" applyProtection="0"/>
    <xf numFmtId="41" fontId="5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5" fontId="93" fillId="0" borderId="0" applyFont="0" applyFill="0" applyBorder="0" applyAlignment="0" applyProtection="0"/>
    <xf numFmtId="0" fontId="9" fillId="0" borderId="0" applyFont="0" applyFill="0" applyBorder="0" applyAlignment="0" applyProtection="0"/>
    <xf numFmtId="167" fontId="31" fillId="0" borderId="0" applyFont="0" applyFill="0" applyBorder="0" applyAlignment="0" applyProtection="0"/>
    <xf numFmtId="171" fontId="3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176" fontId="31" fillId="0" borderId="0" applyFont="0" applyFill="0" applyBorder="0" applyAlignment="0" applyProtection="0"/>
    <xf numFmtId="179" fontId="51" fillId="0" borderId="0" applyFont="0" applyFill="0" applyBorder="0" applyAlignment="0" applyProtection="0"/>
    <xf numFmtId="179" fontId="5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1" fontId="50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9" fillId="0" borderId="0" applyFont="0" applyFill="0" applyBorder="0" applyAlignment="0" applyProtection="0"/>
    <xf numFmtId="169" fontId="9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1" fontId="50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41" fontId="50" fillId="0" borderId="0" applyFont="0" applyFill="0" applyBorder="0" applyAlignment="0" applyProtection="0"/>
    <xf numFmtId="180" fontId="50" fillId="0" borderId="0" applyFont="0" applyFill="0" applyBorder="0" applyAlignment="0" applyProtection="0"/>
    <xf numFmtId="165" fontId="9" fillId="0" borderId="0" applyFont="0" applyFill="0" applyBorder="0" applyAlignment="0" applyProtection="0"/>
    <xf numFmtId="41" fontId="50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185" fontId="32" fillId="0" borderId="0"/>
    <xf numFmtId="185" fontId="32" fillId="0" borderId="0"/>
    <xf numFmtId="185" fontId="32" fillId="0" borderId="0"/>
    <xf numFmtId="185" fontId="32" fillId="0" borderId="0"/>
    <xf numFmtId="210" fontId="46" fillId="0" borderId="0"/>
    <xf numFmtId="210" fontId="46" fillId="0" borderId="0"/>
    <xf numFmtId="210" fontId="6" fillId="0" borderId="0"/>
    <xf numFmtId="205" fontId="37" fillId="0" borderId="0" applyNumberFormat="0" applyAlignment="0">
      <alignment horizontal="left"/>
    </xf>
    <xf numFmtId="205" fontId="36" fillId="0" borderId="0"/>
    <xf numFmtId="205" fontId="36" fillId="0" borderId="0"/>
    <xf numFmtId="208" fontId="89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183" fontId="32" fillId="0" borderId="0"/>
    <xf numFmtId="183" fontId="32" fillId="0" borderId="0"/>
    <xf numFmtId="183" fontId="32" fillId="0" borderId="0"/>
    <xf numFmtId="183" fontId="32" fillId="0" borderId="0"/>
    <xf numFmtId="211" fontId="46" fillId="0" borderId="0"/>
    <xf numFmtId="211" fontId="46" fillId="0" borderId="0"/>
    <xf numFmtId="211" fontId="6" fillId="0" borderId="0"/>
    <xf numFmtId="0" fontId="49" fillId="62" borderId="0" applyNumberFormat="0" applyFont="0" applyFill="0" applyBorder="0" applyProtection="0">
      <alignment horizontal="left"/>
    </xf>
    <xf numFmtId="6" fontId="59" fillId="0" borderId="0">
      <protection locked="0"/>
    </xf>
    <xf numFmtId="15" fontId="9" fillId="0" borderId="0"/>
    <xf numFmtId="15" fontId="9" fillId="0" borderId="0"/>
    <xf numFmtId="14" fontId="85" fillId="0" borderId="0" applyFill="0" applyBorder="0" applyAlignment="0"/>
    <xf numFmtId="6" fontId="59" fillId="0" borderId="0">
      <protection locked="0"/>
    </xf>
    <xf numFmtId="205" fontId="9" fillId="0" borderId="0" applyFont="0" applyFill="0" applyBorder="0" applyAlignment="0" applyProtection="0"/>
    <xf numFmtId="205" fontId="9" fillId="0" borderId="0" applyFont="0" applyFill="0" applyBorder="0" applyAlignment="0" applyProtection="0"/>
    <xf numFmtId="184" fontId="32" fillId="0" borderId="0"/>
    <xf numFmtId="184" fontId="32" fillId="0" borderId="0"/>
    <xf numFmtId="184" fontId="32" fillId="0" borderId="0"/>
    <xf numFmtId="184" fontId="32" fillId="0" borderId="0"/>
    <xf numFmtId="178" fontId="46" fillId="0" borderId="0"/>
    <xf numFmtId="178" fontId="46" fillId="0" borderId="0"/>
    <xf numFmtId="178" fontId="6" fillId="0" borderId="0"/>
    <xf numFmtId="205" fontId="77" fillId="0" borderId="0" applyNumberFormat="0" applyFill="0" applyBorder="0" applyAlignment="0" applyProtection="0"/>
    <xf numFmtId="205" fontId="60" fillId="63" borderId="0" applyNumberFormat="0" applyBorder="0" applyAlignment="0" applyProtection="0"/>
    <xf numFmtId="0" fontId="60" fillId="64" borderId="0" applyNumberFormat="0" applyBorder="0" applyAlignment="0" applyProtection="0"/>
    <xf numFmtId="0" fontId="60" fillId="64" borderId="0" applyNumberFormat="0" applyBorder="0" applyAlignment="0" applyProtection="0"/>
    <xf numFmtId="0" fontId="94" fillId="64" borderId="0" applyNumberFormat="0" applyBorder="0" applyAlignment="0" applyProtection="0"/>
    <xf numFmtId="0" fontId="94" fillId="64" borderId="0" applyNumberFormat="0" applyBorder="0" applyAlignment="0" applyProtection="0"/>
    <xf numFmtId="205" fontId="60" fillId="65" borderId="0" applyNumberFormat="0" applyBorder="0" applyAlignment="0" applyProtection="0"/>
    <xf numFmtId="0" fontId="60" fillId="66" borderId="0" applyNumberFormat="0" applyBorder="0" applyAlignment="0" applyProtection="0"/>
    <xf numFmtId="0" fontId="60" fillId="66" borderId="0" applyNumberFormat="0" applyBorder="0" applyAlignment="0" applyProtection="0"/>
    <xf numFmtId="205" fontId="60" fillId="67" borderId="0" applyNumberFormat="0" applyBorder="0" applyAlignment="0" applyProtection="0"/>
    <xf numFmtId="0" fontId="60" fillId="68" borderId="0" applyNumberFormat="0" applyBorder="0" applyAlignment="0" applyProtection="0"/>
    <xf numFmtId="0" fontId="60" fillId="68" borderId="0" applyNumberFormat="0" applyBorder="0" applyAlignment="0" applyProtection="0"/>
    <xf numFmtId="0" fontId="94" fillId="68" borderId="0" applyNumberFormat="0" applyBorder="0" applyAlignment="0" applyProtection="0"/>
    <xf numFmtId="0" fontId="94" fillId="68" borderId="0" applyNumberFormat="0" applyBorder="0" applyAlignment="0" applyProtection="0"/>
    <xf numFmtId="187" fontId="89" fillId="0" borderId="0" applyFill="0" applyBorder="0" applyAlignment="0"/>
    <xf numFmtId="208" fontId="89" fillId="0" borderId="0" applyFill="0" applyBorder="0" applyAlignment="0"/>
    <xf numFmtId="187" fontId="89" fillId="0" borderId="0" applyFill="0" applyBorder="0" applyAlignment="0"/>
    <xf numFmtId="209" fontId="89" fillId="0" borderId="0" applyFill="0" applyBorder="0" applyAlignment="0"/>
    <xf numFmtId="208" fontId="89" fillId="0" borderId="0" applyFill="0" applyBorder="0" applyAlignment="0"/>
    <xf numFmtId="205" fontId="38" fillId="0" borderId="0" applyNumberFormat="0" applyAlignment="0">
      <alignment horizontal="left"/>
    </xf>
    <xf numFmtId="212" fontId="9" fillId="0" borderId="0" applyFont="0" applyFill="0" applyBorder="0" applyAlignment="0" applyProtection="0"/>
    <xf numFmtId="212" fontId="9" fillId="0" borderId="0" applyFont="0" applyFill="0" applyBorder="0" applyAlignment="0" applyProtection="0"/>
    <xf numFmtId="212" fontId="9" fillId="0" borderId="0" applyFont="0" applyFill="0" applyBorder="0" applyAlignment="0" applyProtection="0"/>
    <xf numFmtId="0" fontId="14" fillId="0" borderId="0" applyNumberFormat="0" applyFill="0" applyBorder="0" applyAlignment="0" applyProtection="0"/>
    <xf numFmtId="205" fontId="61" fillId="0" borderId="0" applyNumberFormat="0" applyFill="0" applyBorder="0" applyAlignment="0" applyProtection="0"/>
    <xf numFmtId="168" fontId="9" fillId="0" borderId="0">
      <protection locked="0"/>
    </xf>
    <xf numFmtId="168" fontId="9" fillId="0" borderId="0">
      <protection locked="0"/>
    </xf>
    <xf numFmtId="168" fontId="9" fillId="0" borderId="0">
      <protection locked="0"/>
    </xf>
    <xf numFmtId="197" fontId="7" fillId="0" borderId="0">
      <alignment horizontal="right"/>
    </xf>
    <xf numFmtId="197" fontId="7" fillId="0" borderId="0">
      <alignment horizontal="right"/>
    </xf>
    <xf numFmtId="197" fontId="7" fillId="0" borderId="0">
      <alignment horizontal="right"/>
    </xf>
    <xf numFmtId="197" fontId="7" fillId="0" borderId="0">
      <alignment horizontal="right"/>
    </xf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205" fontId="62" fillId="10" borderId="0" applyNumberFormat="0" applyBorder="0" applyAlignment="0" applyProtection="0"/>
    <xf numFmtId="38" fontId="33" fillId="62" borderId="0" applyNumberFormat="0" applyBorder="0" applyAlignment="0" applyProtection="0"/>
    <xf numFmtId="38" fontId="33" fillId="62" borderId="0" applyNumberFormat="0" applyBorder="0" applyAlignment="0" applyProtection="0"/>
    <xf numFmtId="38" fontId="33" fillId="62" borderId="0" applyNumberFormat="0" applyBorder="0" applyAlignment="0" applyProtection="0"/>
    <xf numFmtId="38" fontId="33" fillId="62" borderId="0" applyNumberFormat="0" applyBorder="0" applyAlignment="0" applyProtection="0"/>
    <xf numFmtId="38" fontId="33" fillId="23" borderId="0" applyNumberFormat="0" applyBorder="0" applyAlignment="0" applyProtection="0"/>
    <xf numFmtId="38" fontId="33" fillId="62" borderId="0" applyNumberFormat="0" applyBorder="0" applyAlignment="0" applyProtection="0"/>
    <xf numFmtId="38" fontId="33" fillId="23" borderId="0" applyNumberFormat="0" applyBorder="0" applyAlignment="0" applyProtection="0"/>
    <xf numFmtId="38" fontId="33" fillId="23" borderId="0" applyNumberFormat="0" applyBorder="0" applyAlignment="0" applyProtection="0"/>
    <xf numFmtId="38" fontId="33" fillId="62" borderId="0" applyNumberFormat="0" applyBorder="0" applyAlignment="0" applyProtection="0"/>
    <xf numFmtId="205" fontId="63" fillId="0" borderId="0" applyNumberFormat="0" applyFill="0" applyBorder="0" applyAlignment="0" applyProtection="0"/>
    <xf numFmtId="205" fontId="39" fillId="0" borderId="11" applyNumberFormat="0" applyAlignment="0" applyProtection="0">
      <alignment horizontal="left" vertical="center"/>
    </xf>
    <xf numFmtId="205" fontId="39" fillId="0" borderId="2">
      <alignment horizontal="left" vertical="center"/>
    </xf>
    <xf numFmtId="213" fontId="95" fillId="61" borderId="0">
      <alignment horizontal="left" vertical="top"/>
    </xf>
    <xf numFmtId="0" fontId="49" fillId="57" borderId="2">
      <alignment horizontal="left" vertical="top" wrapText="1"/>
    </xf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21" fillId="0" borderId="12" applyNumberFormat="0" applyFill="0" applyAlignment="0" applyProtection="0"/>
    <xf numFmtId="205" fontId="64" fillId="0" borderId="13" applyNumberFormat="0" applyFill="0" applyAlignment="0" applyProtection="0"/>
    <xf numFmtId="0" fontId="17" fillId="0" borderId="14" applyNumberFormat="0" applyFill="0" applyAlignment="0" applyProtection="0"/>
    <xf numFmtId="0" fontId="17" fillId="0" borderId="14" applyNumberFormat="0" applyFill="0" applyAlignment="0" applyProtection="0"/>
    <xf numFmtId="0" fontId="17" fillId="0" borderId="14" applyNumberFormat="0" applyFill="0" applyAlignment="0" applyProtection="0"/>
    <xf numFmtId="205" fontId="65" fillId="0" borderId="15" applyNumberFormat="0" applyFill="0" applyAlignment="0" applyProtection="0"/>
    <xf numFmtId="0" fontId="18" fillId="0" borderId="16" applyNumberFormat="0" applyFill="0" applyAlignment="0" applyProtection="0"/>
    <xf numFmtId="0" fontId="18" fillId="0" borderId="16" applyNumberFormat="0" applyFill="0" applyAlignment="0" applyProtection="0"/>
    <xf numFmtId="0" fontId="18" fillId="0" borderId="16" applyNumberFormat="0" applyFill="0" applyAlignment="0" applyProtection="0"/>
    <xf numFmtId="205" fontId="66" fillId="0" borderId="17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205" fontId="66" fillId="0" borderId="0" applyNumberFormat="0" applyFill="0" applyBorder="0" applyAlignment="0" applyProtection="0"/>
    <xf numFmtId="200" fontId="9" fillId="0" borderId="0">
      <protection locked="0"/>
    </xf>
    <xf numFmtId="200" fontId="9" fillId="0" borderId="0">
      <protection locked="0"/>
    </xf>
    <xf numFmtId="200" fontId="9" fillId="0" borderId="0">
      <protection locked="0"/>
    </xf>
    <xf numFmtId="200" fontId="9" fillId="0" borderId="0">
      <protection locked="0"/>
    </xf>
    <xf numFmtId="200" fontId="9" fillId="0" borderId="0">
      <protection locked="0"/>
    </xf>
    <xf numFmtId="200" fontId="9" fillId="0" borderId="0">
      <protection locked="0"/>
    </xf>
    <xf numFmtId="200" fontId="9" fillId="0" borderId="0">
      <protection locked="0"/>
    </xf>
    <xf numFmtId="205" fontId="67" fillId="0" borderId="18" applyNumberFormat="0" applyFill="0" applyAlignment="0" applyProtection="0"/>
    <xf numFmtId="0" fontId="28" fillId="61" borderId="0">
      <alignment horizontal="left" wrapText="1"/>
    </xf>
    <xf numFmtId="10" fontId="33" fillId="61" borderId="19" applyNumberFormat="0" applyBorder="0" applyAlignment="0" applyProtection="0"/>
    <xf numFmtId="10" fontId="33" fillId="61" borderId="19" applyNumberFormat="0" applyBorder="0" applyAlignment="0" applyProtection="0"/>
    <xf numFmtId="10" fontId="33" fillId="61" borderId="19" applyNumberFormat="0" applyBorder="0" applyAlignment="0" applyProtection="0"/>
    <xf numFmtId="10" fontId="33" fillId="61" borderId="19" applyNumberFormat="0" applyBorder="0" applyAlignment="0" applyProtection="0"/>
    <xf numFmtId="10" fontId="33" fillId="69" borderId="19" applyNumberFormat="0" applyBorder="0" applyAlignment="0" applyProtection="0"/>
    <xf numFmtId="10" fontId="33" fillId="61" borderId="19" applyNumberFormat="0" applyBorder="0" applyAlignment="0" applyProtection="0"/>
    <xf numFmtId="10" fontId="33" fillId="69" borderId="19" applyNumberFormat="0" applyBorder="0" applyAlignment="0" applyProtection="0"/>
    <xf numFmtId="10" fontId="33" fillId="69" borderId="19" applyNumberFormat="0" applyBorder="0" applyAlignment="0" applyProtection="0"/>
    <xf numFmtId="10" fontId="33" fillId="61" borderId="19" applyNumberFormat="0" applyBorder="0" applyAlignment="0" applyProtection="0"/>
    <xf numFmtId="0" fontId="19" fillId="15" borderId="6" applyNumberFormat="0" applyAlignment="0" applyProtection="0"/>
    <xf numFmtId="0" fontId="19" fillId="15" borderId="6" applyNumberFormat="0" applyAlignment="0" applyProtection="0"/>
    <xf numFmtId="0" fontId="19" fillId="1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38" fontId="96" fillId="0" borderId="0"/>
    <xf numFmtId="38" fontId="97" fillId="0" borderId="0"/>
    <xf numFmtId="38" fontId="98" fillId="0" borderId="0"/>
    <xf numFmtId="38" fontId="99" fillId="0" borderId="0"/>
    <xf numFmtId="0" fontId="7" fillId="0" borderId="0"/>
    <xf numFmtId="0" fontId="7" fillId="0" borderId="0"/>
    <xf numFmtId="0" fontId="7" fillId="0" borderId="0"/>
    <xf numFmtId="205" fontId="40" fillId="0" borderId="0" applyNumberFormat="0" applyFont="0" applyFill="0" applyBorder="0" applyProtection="0">
      <alignment horizontal="left" vertical="center"/>
    </xf>
    <xf numFmtId="187" fontId="89" fillId="0" borderId="0" applyFill="0" applyBorder="0" applyAlignment="0"/>
    <xf numFmtId="208" fontId="89" fillId="0" borderId="0" applyFill="0" applyBorder="0" applyAlignment="0"/>
    <xf numFmtId="187" fontId="89" fillId="0" borderId="0" applyFill="0" applyBorder="0" applyAlignment="0"/>
    <xf numFmtId="209" fontId="89" fillId="0" borderId="0" applyFill="0" applyBorder="0" applyAlignment="0"/>
    <xf numFmtId="208" fontId="89" fillId="0" borderId="0" applyFill="0" applyBorder="0" applyAlignment="0"/>
    <xf numFmtId="0" fontId="20" fillId="0" borderId="20" applyNumberFormat="0" applyFill="0" applyAlignment="0" applyProtection="0"/>
    <xf numFmtId="0" fontId="20" fillId="0" borderId="20" applyNumberFormat="0" applyFill="0" applyAlignment="0" applyProtection="0"/>
    <xf numFmtId="0" fontId="20" fillId="0" borderId="20" applyNumberFormat="0" applyFill="0" applyAlignment="0" applyProtection="0"/>
    <xf numFmtId="205" fontId="69" fillId="0" borderId="21" applyNumberFormat="0" applyFill="0" applyAlignment="0" applyProtection="0"/>
    <xf numFmtId="38" fontId="41" fillId="0" borderId="0" applyFont="0" applyFill="0" applyBorder="0" applyAlignment="0" applyProtection="0"/>
    <xf numFmtId="40" fontId="41" fillId="0" borderId="0" applyFont="0" applyFill="0" applyBorder="0" applyAlignment="0" applyProtection="0"/>
    <xf numFmtId="6" fontId="41" fillId="0" borderId="0" applyFont="0" applyFill="0" applyBorder="0" applyAlignment="0" applyProtection="0"/>
    <xf numFmtId="8" fontId="41" fillId="0" borderId="0" applyFont="0" applyFill="0" applyBorder="0" applyAlignment="0" applyProtection="0"/>
    <xf numFmtId="188" fontId="42" fillId="0" borderId="0" applyFont="0" applyFill="0" applyBorder="0" applyAlignment="0" applyProtection="0"/>
    <xf numFmtId="189" fontId="42" fillId="0" borderId="0" applyFont="0" applyFill="0" applyBorder="0" applyAlignment="0" applyProtection="0"/>
    <xf numFmtId="14" fontId="9" fillId="0" borderId="0" applyFill="0" applyBorder="0" applyProtection="0"/>
    <xf numFmtId="14" fontId="9" fillId="0" borderId="0" applyFill="0" applyBorder="0" applyProtection="0"/>
    <xf numFmtId="14" fontId="9" fillId="0" borderId="0" applyFill="0" applyBorder="0" applyProtection="0"/>
    <xf numFmtId="14" fontId="9" fillId="0" borderId="0" applyFill="0" applyBorder="0" applyProtection="0"/>
    <xf numFmtId="198" fontId="9" fillId="0" borderId="0" applyFill="0" applyBorder="0"/>
    <xf numFmtId="198" fontId="9" fillId="0" borderId="0" applyFill="0" applyBorder="0"/>
    <xf numFmtId="198" fontId="9" fillId="0" borderId="0" applyFill="0" applyBorder="0"/>
    <xf numFmtId="199" fontId="9" fillId="0" borderId="0" applyFill="0" applyBorder="0"/>
    <xf numFmtId="199" fontId="9" fillId="0" borderId="0" applyFill="0" applyBorder="0"/>
    <xf numFmtId="199" fontId="9" fillId="0" borderId="0" applyFill="0" applyBorder="0"/>
    <xf numFmtId="199" fontId="9" fillId="0" borderId="0" applyFill="0" applyBorder="0"/>
    <xf numFmtId="198" fontId="9" fillId="0" borderId="0" applyFill="0" applyBorder="0"/>
    <xf numFmtId="10" fontId="9" fillId="0" borderId="0" applyFill="0" applyBorder="0" applyProtection="0"/>
    <xf numFmtId="10" fontId="9" fillId="0" borderId="0" applyFill="0" applyBorder="0" applyProtection="0"/>
    <xf numFmtId="10" fontId="9" fillId="0" borderId="0" applyFill="0" applyBorder="0" applyProtection="0"/>
    <xf numFmtId="10" fontId="9" fillId="0" borderId="0" applyFill="0" applyBorder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205" fontId="70" fillId="70" borderId="0" applyNumberFormat="0" applyBorder="0" applyAlignment="0" applyProtection="0"/>
    <xf numFmtId="37" fontId="34" fillId="0" borderId="0"/>
    <xf numFmtId="37" fontId="34" fillId="0" borderId="0"/>
    <xf numFmtId="37" fontId="34" fillId="0" borderId="0"/>
    <xf numFmtId="37" fontId="34" fillId="0" borderId="0"/>
    <xf numFmtId="182" fontId="32" fillId="0" borderId="0"/>
    <xf numFmtId="214" fontId="6" fillId="0" borderId="0"/>
    <xf numFmtId="214" fontId="46" fillId="0" borderId="0"/>
    <xf numFmtId="214" fontId="46" fillId="0" borderId="0"/>
    <xf numFmtId="215" fontId="100" fillId="0" borderId="0"/>
    <xf numFmtId="214" fontId="6" fillId="0" borderId="0"/>
    <xf numFmtId="216" fontId="6" fillId="0" borderId="0"/>
    <xf numFmtId="205" fontId="36" fillId="0" borderId="0"/>
    <xf numFmtId="205" fontId="9" fillId="0" borderId="0"/>
    <xf numFmtId="205" fontId="26" fillId="0" borderId="0"/>
    <xf numFmtId="205" fontId="26" fillId="0" borderId="0"/>
    <xf numFmtId="206" fontId="26" fillId="0" borderId="0"/>
    <xf numFmtId="205" fontId="7" fillId="0" borderId="0"/>
    <xf numFmtId="205" fontId="123" fillId="0" borderId="0"/>
    <xf numFmtId="0" fontId="124" fillId="0" borderId="0"/>
    <xf numFmtId="205" fontId="3" fillId="0" borderId="0"/>
    <xf numFmtId="0" fontId="3" fillId="0" borderId="0"/>
    <xf numFmtId="205" fontId="75" fillId="0" borderId="0"/>
    <xf numFmtId="0" fontId="75" fillId="0" borderId="0"/>
    <xf numFmtId="205" fontId="75" fillId="0" borderId="0"/>
    <xf numFmtId="205" fontId="123" fillId="0" borderId="0"/>
    <xf numFmtId="205" fontId="123" fillId="0" borderId="0"/>
    <xf numFmtId="0" fontId="123" fillId="0" borderId="0"/>
    <xf numFmtId="0" fontId="123" fillId="0" borderId="0"/>
    <xf numFmtId="0" fontId="125" fillId="0" borderId="0"/>
    <xf numFmtId="205" fontId="26" fillId="0" borderId="0"/>
    <xf numFmtId="205" fontId="3" fillId="0" borderId="0"/>
    <xf numFmtId="205" fontId="3" fillId="0" borderId="0"/>
    <xf numFmtId="0" fontId="3" fillId="0" borderId="0"/>
    <xf numFmtId="0" fontId="3" fillId="0" borderId="0"/>
    <xf numFmtId="205" fontId="50" fillId="0" borderId="0"/>
    <xf numFmtId="205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205" fontId="50" fillId="0" borderId="0"/>
    <xf numFmtId="206" fontId="50" fillId="0" borderId="0"/>
    <xf numFmtId="0" fontId="12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124" fillId="0" borderId="0"/>
    <xf numFmtId="0" fontId="9" fillId="0" borderId="0"/>
    <xf numFmtId="205" fontId="50" fillId="0" borderId="0"/>
    <xf numFmtId="205" fontId="50" fillId="0" borderId="0"/>
    <xf numFmtId="205" fontId="9" fillId="0" borderId="0"/>
    <xf numFmtId="204" fontId="50" fillId="0" borderId="0"/>
    <xf numFmtId="204" fontId="50" fillId="0" borderId="0"/>
    <xf numFmtId="204" fontId="50" fillId="0" borderId="0"/>
    <xf numFmtId="0" fontId="26" fillId="0" borderId="0"/>
    <xf numFmtId="204" fontId="50" fillId="0" borderId="0"/>
    <xf numFmtId="0" fontId="124" fillId="0" borderId="0"/>
    <xf numFmtId="0" fontId="9" fillId="0" borderId="0"/>
    <xf numFmtId="205" fontId="26" fillId="0" borderId="0"/>
    <xf numFmtId="204" fontId="50" fillId="0" borderId="0"/>
    <xf numFmtId="206" fontId="50" fillId="0" borderId="0"/>
    <xf numFmtId="206" fontId="50" fillId="0" borderId="0"/>
    <xf numFmtId="0" fontId="75" fillId="0" borderId="0"/>
    <xf numFmtId="0" fontId="75" fillId="0" borderId="0"/>
    <xf numFmtId="205" fontId="9" fillId="0" borderId="0"/>
    <xf numFmtId="0" fontId="9" fillId="0" borderId="0"/>
    <xf numFmtId="0" fontId="9" fillId="0" borderId="0"/>
    <xf numFmtId="205" fontId="9" fillId="0" borderId="0"/>
    <xf numFmtId="0" fontId="9" fillId="0" borderId="0"/>
    <xf numFmtId="0" fontId="31" fillId="0" borderId="0"/>
    <xf numFmtId="0" fontId="75" fillId="0" borderId="0"/>
    <xf numFmtId="0" fontId="75" fillId="0" borderId="0"/>
    <xf numFmtId="0" fontId="82" fillId="0" borderId="0"/>
    <xf numFmtId="0" fontId="85" fillId="0" borderId="0"/>
    <xf numFmtId="0" fontId="85" fillId="0" borderId="0"/>
    <xf numFmtId="0" fontId="125" fillId="0" borderId="0"/>
    <xf numFmtId="0" fontId="126" fillId="0" borderId="0"/>
    <xf numFmtId="0" fontId="85" fillId="0" borderId="0"/>
    <xf numFmtId="0" fontId="75" fillId="0" borderId="0"/>
    <xf numFmtId="0" fontId="75" fillId="0" borderId="0"/>
    <xf numFmtId="0" fontId="7" fillId="0" borderId="0"/>
    <xf numFmtId="205" fontId="26" fillId="0" borderId="0"/>
    <xf numFmtId="205" fontId="9" fillId="0" borderId="0"/>
    <xf numFmtId="205" fontId="9" fillId="0" borderId="0"/>
    <xf numFmtId="0" fontId="46" fillId="0" borderId="0"/>
    <xf numFmtId="0" fontId="46" fillId="0" borderId="0"/>
    <xf numFmtId="205" fontId="26" fillId="0" borderId="0"/>
    <xf numFmtId="205" fontId="26" fillId="0" borderId="0"/>
    <xf numFmtId="205" fontId="26" fillId="0" borderId="0"/>
    <xf numFmtId="205" fontId="26" fillId="0" borderId="0"/>
    <xf numFmtId="205" fontId="26" fillId="0" borderId="0"/>
    <xf numFmtId="205" fontId="26" fillId="0" borderId="0"/>
    <xf numFmtId="205" fontId="9" fillId="0" borderId="0"/>
    <xf numFmtId="205" fontId="9" fillId="0" borderId="0"/>
    <xf numFmtId="204" fontId="9" fillId="0" borderId="0"/>
    <xf numFmtId="0" fontId="3" fillId="0" borderId="0"/>
    <xf numFmtId="0" fontId="7" fillId="0" borderId="0"/>
    <xf numFmtId="205" fontId="3" fillId="0" borderId="0"/>
    <xf numFmtId="205" fontId="3" fillId="0" borderId="0"/>
    <xf numFmtId="0" fontId="3" fillId="0" borderId="0"/>
    <xf numFmtId="0" fontId="7" fillId="0" borderId="0"/>
    <xf numFmtId="205" fontId="3" fillId="0" borderId="0"/>
    <xf numFmtId="205" fontId="26" fillId="0" borderId="0"/>
    <xf numFmtId="182" fontId="26" fillId="0" borderId="0"/>
    <xf numFmtId="205" fontId="26" fillId="0" borderId="0"/>
    <xf numFmtId="182" fontId="26" fillId="0" borderId="0"/>
    <xf numFmtId="205" fontId="50" fillId="0" borderId="0"/>
    <xf numFmtId="0" fontId="9" fillId="0" borderId="0"/>
    <xf numFmtId="0" fontId="9" fillId="0" borderId="0"/>
    <xf numFmtId="0" fontId="9" fillId="0" borderId="0"/>
    <xf numFmtId="205" fontId="3" fillId="0" borderId="0"/>
    <xf numFmtId="0" fontId="85" fillId="0" borderId="0">
      <alignment vertical="top"/>
    </xf>
    <xf numFmtId="0" fontId="124" fillId="0" borderId="0"/>
    <xf numFmtId="0" fontId="85" fillId="0" borderId="0">
      <alignment vertical="top"/>
    </xf>
    <xf numFmtId="0" fontId="7" fillId="0" borderId="0"/>
    <xf numFmtId="0" fontId="6" fillId="72" borderId="22" applyNumberFormat="0" applyAlignment="0" applyProtection="0"/>
    <xf numFmtId="0" fontId="46" fillId="72" borderId="22" applyNumberFormat="0" applyAlignment="0" applyProtection="0"/>
    <xf numFmtId="0" fontId="46" fillId="72" borderId="22" applyNumberFormat="0" applyAlignment="0" applyProtection="0"/>
    <xf numFmtId="0" fontId="6" fillId="72" borderId="22" applyNumberForma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0" fontId="81" fillId="0" borderId="0">
      <alignment vertical="top"/>
    </xf>
    <xf numFmtId="0" fontId="22" fillId="58" borderId="23" applyNumberFormat="0" applyAlignment="0" applyProtection="0"/>
    <xf numFmtId="0" fontId="22" fillId="58" borderId="23" applyNumberFormat="0" applyAlignment="0" applyProtection="0"/>
    <xf numFmtId="0" fontId="22" fillId="58" borderId="23" applyNumberFormat="0" applyAlignment="0" applyProtection="0"/>
    <xf numFmtId="205" fontId="71" fillId="4" borderId="24" applyNumberFormat="0" applyAlignment="0" applyProtection="0"/>
    <xf numFmtId="0" fontId="83" fillId="0" borderId="25" applyNumberFormat="0" applyAlignment="0" applyProtection="0"/>
    <xf numFmtId="0" fontId="40" fillId="73" borderId="0" applyNumberFormat="0" applyFont="0" applyBorder="0" applyAlignment="0" applyProtection="0"/>
    <xf numFmtId="0" fontId="33" fillId="74" borderId="26" applyNumberFormat="0" applyFont="0" applyBorder="0" applyAlignment="0" applyProtection="0">
      <alignment horizontal="center"/>
    </xf>
    <xf numFmtId="0" fontId="33" fillId="57" borderId="26" applyNumberFormat="0" applyFont="0" applyBorder="0" applyAlignment="0" applyProtection="0">
      <alignment horizontal="center"/>
    </xf>
    <xf numFmtId="0" fontId="40" fillId="0" borderId="27" applyNumberFormat="0" applyAlignment="0" applyProtection="0"/>
    <xf numFmtId="0" fontId="40" fillId="0" borderId="28" applyNumberFormat="0" applyAlignment="0" applyProtection="0"/>
    <xf numFmtId="0" fontId="83" fillId="0" borderId="29" applyNumberFormat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84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41" fillId="0" borderId="30" applyNumberFormat="0" applyBorder="0"/>
    <xf numFmtId="187" fontId="89" fillId="0" borderId="0" applyFill="0" applyBorder="0" applyAlignment="0"/>
    <xf numFmtId="208" fontId="89" fillId="0" borderId="0" applyFill="0" applyBorder="0" applyAlignment="0"/>
    <xf numFmtId="187" fontId="89" fillId="0" borderId="0" applyFill="0" applyBorder="0" applyAlignment="0"/>
    <xf numFmtId="209" fontId="89" fillId="0" borderId="0" applyFill="0" applyBorder="0" applyAlignment="0"/>
    <xf numFmtId="208" fontId="89" fillId="0" borderId="0" applyFill="0" applyBorder="0" applyAlignment="0"/>
    <xf numFmtId="37" fontId="47" fillId="0" borderId="0"/>
    <xf numFmtId="1" fontId="9" fillId="0" borderId="26" applyNumberFormat="0" applyFill="0" applyAlignment="0" applyProtection="0">
      <alignment horizontal="center" vertical="center"/>
    </xf>
    <xf numFmtId="1" fontId="9" fillId="0" borderId="26" applyNumberFormat="0" applyFill="0" applyAlignment="0" applyProtection="0">
      <alignment horizontal="center" vertical="center"/>
    </xf>
    <xf numFmtId="1" fontId="9" fillId="0" borderId="26" applyNumberFormat="0" applyFill="0" applyAlignment="0" applyProtection="0">
      <alignment horizontal="center" vertical="center"/>
    </xf>
    <xf numFmtId="1" fontId="9" fillId="0" borderId="26" applyNumberFormat="0" applyFill="0" applyAlignment="0" applyProtection="0">
      <alignment horizontal="center" vertical="center"/>
    </xf>
    <xf numFmtId="1" fontId="9" fillId="0" borderId="26" applyNumberFormat="0" applyFill="0" applyAlignment="0" applyProtection="0">
      <alignment horizontal="center" vertical="center"/>
    </xf>
    <xf numFmtId="1" fontId="9" fillId="0" borderId="26" applyNumberFormat="0" applyFill="0" applyAlignment="0" applyProtection="0">
      <alignment horizontal="center" vertical="center"/>
    </xf>
    <xf numFmtId="190" fontId="9" fillId="0" borderId="0" applyNumberFormat="0" applyFill="0" applyBorder="0" applyAlignment="0" applyProtection="0">
      <alignment horizontal="left"/>
    </xf>
    <xf numFmtId="190" fontId="9" fillId="0" borderId="0" applyNumberFormat="0" applyFill="0" applyBorder="0" applyAlignment="0" applyProtection="0">
      <alignment horizontal="left"/>
    </xf>
    <xf numFmtId="190" fontId="9" fillId="0" borderId="0" applyNumberFormat="0" applyFill="0" applyBorder="0" applyAlignment="0" applyProtection="0">
      <alignment horizontal="left"/>
    </xf>
    <xf numFmtId="190" fontId="9" fillId="0" borderId="0" applyNumberFormat="0" applyFill="0" applyBorder="0" applyAlignment="0" applyProtection="0">
      <alignment horizontal="left"/>
    </xf>
    <xf numFmtId="190" fontId="9" fillId="0" borderId="0" applyNumberFormat="0" applyFill="0" applyBorder="0" applyAlignment="0" applyProtection="0">
      <alignment horizontal="left"/>
    </xf>
    <xf numFmtId="190" fontId="9" fillId="0" borderId="0" applyNumberFormat="0" applyFill="0" applyBorder="0" applyAlignment="0" applyProtection="0">
      <alignment horizontal="left"/>
    </xf>
    <xf numFmtId="38" fontId="40" fillId="0" borderId="0" applyNumberFormat="0" applyFont="0" applyFill="0" applyBorder="0" applyAlignment="0"/>
    <xf numFmtId="205" fontId="72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0"/>
    <xf numFmtId="217" fontId="103" fillId="0" borderId="0">
      <alignment horizontal="left"/>
      <protection locked="0"/>
    </xf>
    <xf numFmtId="14" fontId="103" fillId="0" borderId="31">
      <alignment horizontal="center"/>
      <protection locked="0"/>
    </xf>
    <xf numFmtId="0" fontId="103" fillId="0" borderId="32">
      <alignment horizontal="center"/>
      <protection locked="0"/>
    </xf>
    <xf numFmtId="0" fontId="103" fillId="0" borderId="3">
      <alignment horizontal="left"/>
      <protection locked="0"/>
    </xf>
    <xf numFmtId="205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205" fontId="30" fillId="0" borderId="0" applyNumberFormat="0" applyFont="0" applyBorder="0"/>
    <xf numFmtId="0" fontId="29" fillId="61" borderId="0">
      <alignment wrapText="1"/>
    </xf>
    <xf numFmtId="40" fontId="43" fillId="0" borderId="0" applyBorder="0">
      <alignment horizontal="right"/>
    </xf>
    <xf numFmtId="4" fontId="104" fillId="0" borderId="0">
      <alignment horizontal="left"/>
    </xf>
    <xf numFmtId="49" fontId="85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31">
      <alignment horizontal="center"/>
    </xf>
    <xf numFmtId="0" fontId="9" fillId="0" borderId="31">
      <alignment horizontal="center"/>
    </xf>
    <xf numFmtId="0" fontId="9" fillId="0" borderId="31">
      <alignment horizontal="center"/>
    </xf>
    <xf numFmtId="0" fontId="9" fillId="0" borderId="31">
      <alignment horizontal="center"/>
    </xf>
    <xf numFmtId="218" fontId="84" fillId="0" borderId="0" applyFont="0" applyFill="0" applyBorder="0" applyAlignment="0" applyProtection="0">
      <alignment vertical="center"/>
    </xf>
    <xf numFmtId="0" fontId="105" fillId="0" borderId="0">
      <alignment horizontal="center" vertical="top"/>
    </xf>
    <xf numFmtId="0" fontId="23" fillId="0" borderId="0" applyNumberFormat="0" applyFill="0" applyBorder="0" applyAlignment="0" applyProtection="0"/>
    <xf numFmtId="205" fontId="73" fillId="0" borderId="0" applyNumberFormat="0" applyFill="0" applyBorder="0" applyAlignment="0" applyProtection="0"/>
    <xf numFmtId="0" fontId="24" fillId="0" borderId="33" applyNumberFormat="0" applyFill="0" applyAlignment="0" applyProtection="0"/>
    <xf numFmtId="0" fontId="24" fillId="0" borderId="33" applyNumberFormat="0" applyFill="0" applyAlignment="0" applyProtection="0"/>
    <xf numFmtId="0" fontId="24" fillId="0" borderId="33" applyNumberFormat="0" applyFill="0" applyAlignment="0" applyProtection="0"/>
    <xf numFmtId="205" fontId="71" fillId="0" borderId="34" applyNumberFormat="0" applyFill="0" applyAlignment="0" applyProtection="0"/>
    <xf numFmtId="0" fontId="106" fillId="0" borderId="0">
      <alignment horizontal="left" vertical="center"/>
    </xf>
    <xf numFmtId="49" fontId="107" fillId="0" borderId="0"/>
    <xf numFmtId="0" fontId="108" fillId="0" borderId="0">
      <alignment horizontal="left"/>
    </xf>
    <xf numFmtId="0" fontId="81" fillId="0" borderId="0">
      <alignment vertical="top" wrapText="1"/>
    </xf>
    <xf numFmtId="219" fontId="86" fillId="0" borderId="0">
      <alignment horizontal="left" wrapText="1"/>
    </xf>
    <xf numFmtId="37" fontId="33" fillId="70" borderId="0" applyNumberFormat="0" applyBorder="0" applyAlignment="0" applyProtection="0"/>
    <xf numFmtId="37" fontId="33" fillId="70" borderId="0" applyNumberFormat="0" applyBorder="0" applyAlignment="0" applyProtection="0"/>
    <xf numFmtId="37" fontId="33" fillId="70" borderId="0" applyNumberFormat="0" applyBorder="0" applyAlignment="0" applyProtection="0"/>
    <xf numFmtId="37" fontId="33" fillId="0" borderId="0"/>
    <xf numFmtId="37" fontId="33" fillId="0" borderId="0"/>
    <xf numFmtId="37" fontId="33" fillId="0" borderId="0"/>
    <xf numFmtId="37" fontId="33" fillId="75" borderId="0" applyNumberFormat="0" applyBorder="0" applyAlignment="0" applyProtection="0"/>
    <xf numFmtId="3" fontId="74" fillId="0" borderId="18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205" fontId="69" fillId="0" borderId="0" applyNumberFormat="0" applyFill="0" applyBorder="0" applyAlignment="0" applyProtection="0"/>
    <xf numFmtId="205" fontId="42" fillId="0" borderId="0" applyNumberFormat="0" applyFont="0" applyFill="0" applyBorder="0" applyProtection="0">
      <alignment horizontal="center" vertical="center" wrapText="1"/>
    </xf>
    <xf numFmtId="205" fontId="9" fillId="0" borderId="0" applyFont="0" applyFill="0" applyBorder="0" applyAlignment="0" applyProtection="0"/>
    <xf numFmtId="205" fontId="9" fillId="0" borderId="0" applyFont="0" applyFill="0" applyBorder="0" applyAlignment="0" applyProtection="0"/>
    <xf numFmtId="217" fontId="103" fillId="0" borderId="31">
      <alignment horizontal="right"/>
      <protection locked="0"/>
    </xf>
    <xf numFmtId="220" fontId="103" fillId="0" borderId="31">
      <alignment horizontal="right"/>
      <protection locked="0"/>
    </xf>
    <xf numFmtId="217" fontId="103" fillId="0" borderId="31">
      <alignment horizontal="right"/>
    </xf>
    <xf numFmtId="220" fontId="103" fillId="0" borderId="31">
      <alignment horizontal="right"/>
    </xf>
    <xf numFmtId="221" fontId="103" fillId="0" borderId="31">
      <alignment horizontal="right"/>
    </xf>
    <xf numFmtId="217" fontId="103" fillId="0" borderId="31">
      <alignment horizontal="right"/>
    </xf>
    <xf numFmtId="220" fontId="103" fillId="0" borderId="31">
      <alignment horizontal="right"/>
    </xf>
    <xf numFmtId="217" fontId="103" fillId="0" borderId="35">
      <alignment horizontal="right"/>
    </xf>
    <xf numFmtId="220" fontId="103" fillId="0" borderId="35">
      <alignment horizontal="right"/>
    </xf>
    <xf numFmtId="41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222" fontId="9" fillId="0" borderId="0" applyFont="0" applyFill="0" applyBorder="0" applyAlignment="0" applyProtection="0"/>
    <xf numFmtId="222" fontId="9" fillId="0" borderId="0" applyFont="0" applyFill="0" applyBorder="0" applyAlignment="0" applyProtection="0"/>
    <xf numFmtId="222" fontId="9" fillId="0" borderId="0" applyFont="0" applyFill="0" applyBorder="0" applyAlignment="0" applyProtection="0"/>
    <xf numFmtId="43" fontId="109" fillId="0" borderId="0" applyFill="0" applyBorder="0" applyAlignment="0" applyProtection="0"/>
    <xf numFmtId="173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205" fontId="78" fillId="0" borderId="0" applyNumberFormat="0" applyFill="0" applyBorder="0" applyAlignment="0" applyProtection="0">
      <alignment vertical="top"/>
      <protection locked="0"/>
    </xf>
    <xf numFmtId="0" fontId="13" fillId="59" borderId="7" applyNumberFormat="0" applyAlignment="0" applyProtection="0"/>
    <xf numFmtId="0" fontId="20" fillId="0" borderId="20" applyNumberFormat="0" applyFill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110" fillId="5" borderId="0" applyNumberFormat="0" applyBorder="0" applyAlignment="0" applyProtection="0"/>
    <xf numFmtId="0" fontId="22" fillId="4" borderId="23" applyNumberFormat="0" applyAlignment="0" applyProtection="0"/>
    <xf numFmtId="0" fontId="12" fillId="4" borderId="6" applyNumberFormat="0" applyAlignment="0" applyProtection="0"/>
    <xf numFmtId="0" fontId="2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5" fillId="8" borderId="0" applyNumberFormat="0" applyBorder="0" applyAlignment="0" applyProtection="0"/>
    <xf numFmtId="0" fontId="112" fillId="0" borderId="0" applyNumberFormat="0" applyFill="0" applyBorder="0" applyAlignment="0" applyProtection="0">
      <alignment vertical="top"/>
      <protection locked="0"/>
    </xf>
    <xf numFmtId="9" fontId="113" fillId="0" borderId="0" applyFont="0" applyFill="0" applyBorder="0" applyAlignment="0" applyProtection="0"/>
    <xf numFmtId="0" fontId="9" fillId="0" borderId="0"/>
    <xf numFmtId="0" fontId="55" fillId="0" borderId="0"/>
    <xf numFmtId="0" fontId="19" fillId="14" borderId="6" applyNumberFormat="0" applyAlignment="0" applyProtection="0"/>
    <xf numFmtId="0" fontId="21" fillId="69" borderId="0" applyNumberFormat="0" applyBorder="0" applyAlignment="0" applyProtection="0"/>
    <xf numFmtId="0" fontId="24" fillId="0" borderId="36" applyNumberFormat="0" applyFill="0" applyAlignment="0" applyProtection="0"/>
    <xf numFmtId="0" fontId="114" fillId="0" borderId="0" applyFont="0" applyFill="0" applyBorder="0" applyAlignment="0" applyProtection="0"/>
    <xf numFmtId="0" fontId="114" fillId="0" borderId="0" applyFont="0" applyFill="0" applyBorder="0" applyAlignment="0" applyProtection="0"/>
    <xf numFmtId="0" fontId="114" fillId="0" borderId="0" applyFont="0" applyFill="0" applyBorder="0" applyAlignment="0" applyProtection="0"/>
    <xf numFmtId="0" fontId="114" fillId="0" borderId="0" applyFont="0" applyFill="0" applyBorder="0" applyAlignment="0" applyProtection="0"/>
    <xf numFmtId="0" fontId="114" fillId="0" borderId="0" applyFont="0" applyFill="0" applyBorder="0" applyAlignment="0" applyProtection="0"/>
    <xf numFmtId="0" fontId="113" fillId="0" borderId="0"/>
    <xf numFmtId="0" fontId="10" fillId="29" borderId="0" applyNumberFormat="0" applyBorder="0" applyAlignment="0" applyProtection="0"/>
    <xf numFmtId="0" fontId="10" fillId="76" borderId="0" applyNumberFormat="0" applyBorder="0" applyAlignment="0" applyProtection="0"/>
    <xf numFmtId="0" fontId="10" fillId="2" borderId="0" applyNumberFormat="0" applyBorder="0" applyAlignment="0" applyProtection="0"/>
    <xf numFmtId="0" fontId="10" fillId="77" borderId="0" applyNumberFormat="0" applyBorder="0" applyAlignment="0" applyProtection="0"/>
    <xf numFmtId="0" fontId="10" fillId="29" borderId="0" applyNumberFormat="0" applyBorder="0" applyAlignment="0" applyProtection="0"/>
    <xf numFmtId="0" fontId="10" fillId="20" borderId="0" applyNumberFormat="0" applyBorder="0" applyAlignment="0" applyProtection="0"/>
    <xf numFmtId="0" fontId="45" fillId="70" borderId="22" applyNumberFormat="0" applyFont="0" applyAlignment="0" applyProtection="0"/>
    <xf numFmtId="0" fontId="45" fillId="70" borderId="22" applyNumberFormat="0" applyFont="0" applyAlignment="0" applyProtection="0"/>
    <xf numFmtId="0" fontId="45" fillId="70" borderId="22" applyNumberFormat="0" applyFont="0" applyAlignment="0" applyProtection="0"/>
    <xf numFmtId="0" fontId="115" fillId="0" borderId="37" applyNumberFormat="0" applyFill="0" applyAlignment="0" applyProtection="0"/>
    <xf numFmtId="0" fontId="116" fillId="0" borderId="14" applyNumberFormat="0" applyFill="0" applyAlignment="0" applyProtection="0"/>
    <xf numFmtId="0" fontId="117" fillId="0" borderId="38" applyNumberFormat="0" applyFill="0" applyAlignment="0" applyProtection="0"/>
    <xf numFmtId="0" fontId="117" fillId="0" borderId="0" applyNumberFormat="0" applyFill="0" applyBorder="0" applyAlignment="0" applyProtection="0"/>
    <xf numFmtId="186" fontId="9" fillId="0" borderId="0" applyFont="0" applyFill="0" applyBorder="0" applyAlignment="0" applyProtection="0"/>
    <xf numFmtId="187" fontId="9" fillId="0" borderId="0" applyFont="0" applyFill="0" applyBorder="0" applyAlignment="0" applyProtection="0"/>
    <xf numFmtId="0" fontId="118" fillId="0" borderId="0"/>
    <xf numFmtId="0" fontId="40" fillId="0" borderId="0"/>
    <xf numFmtId="41" fontId="48" fillId="0" borderId="0" applyFont="0" applyFill="0" applyBorder="0" applyAlignment="0" applyProtection="0"/>
    <xf numFmtId="41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119" fillId="0" borderId="0"/>
    <xf numFmtId="41" fontId="3" fillId="0" borderId="0" applyFont="0" applyFill="0" applyBorder="0" applyAlignment="0" applyProtection="0"/>
    <xf numFmtId="0" fontId="120" fillId="0" borderId="0"/>
    <xf numFmtId="186" fontId="44" fillId="0" borderId="0" applyFont="0" applyFill="0" applyBorder="0" applyAlignment="0" applyProtection="0"/>
    <xf numFmtId="187" fontId="44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127" fillId="0" borderId="0"/>
    <xf numFmtId="4" fontId="127" fillId="0" borderId="0" applyFont="0" applyFill="0" applyBorder="0" applyAlignment="0" applyProtection="0"/>
    <xf numFmtId="40" fontId="46" fillId="0" borderId="0" applyFont="0" applyFill="0" applyBorder="0" applyAlignment="0" applyProtection="0"/>
    <xf numFmtId="0" fontId="127" fillId="0" borderId="0" applyNumberForma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217" fontId="103" fillId="0" borderId="40">
      <alignment horizontal="right"/>
    </xf>
    <xf numFmtId="220" fontId="103" fillId="0" borderId="40">
      <alignment horizontal="right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28" fillId="0" borderId="0"/>
    <xf numFmtId="43" fontId="128" fillId="0" borderId="0" applyFont="0" applyFill="0" applyBorder="0" applyAlignment="0" applyProtection="0"/>
    <xf numFmtId="220" fontId="103" fillId="0" borderId="35">
      <alignment horizontal="right"/>
    </xf>
    <xf numFmtId="217" fontId="103" fillId="0" borderId="35">
      <alignment horizontal="right"/>
    </xf>
    <xf numFmtId="0" fontId="12" fillId="58" borderId="6" applyNumberFormat="0" applyAlignment="0" applyProtection="0"/>
    <xf numFmtId="0" fontId="12" fillId="58" borderId="6" applyNumberFormat="0" applyAlignment="0" applyProtection="0"/>
    <xf numFmtId="0" fontId="12" fillId="58" borderId="6" applyNumberFormat="0" applyAlignment="0" applyProtection="0"/>
    <xf numFmtId="205" fontId="57" fillId="4" borderId="6" applyNumberFormat="0" applyAlignment="0" applyProtection="0"/>
    <xf numFmtId="0" fontId="19" fillId="15" borderId="6" applyNumberFormat="0" applyAlignment="0" applyProtection="0"/>
    <xf numFmtId="0" fontId="19" fillId="15" borderId="6" applyNumberFormat="0" applyAlignment="0" applyProtection="0"/>
    <xf numFmtId="0" fontId="19" fillId="1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0" fontId="6" fillId="72" borderId="22" applyNumberFormat="0" applyAlignment="0" applyProtection="0"/>
    <xf numFmtId="0" fontId="46" fillId="72" borderId="22" applyNumberFormat="0" applyAlignment="0" applyProtection="0"/>
    <xf numFmtId="0" fontId="46" fillId="72" borderId="22" applyNumberForma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0" fontId="22" fillId="58" borderId="23" applyNumberFormat="0" applyAlignment="0" applyProtection="0"/>
    <xf numFmtId="0" fontId="22" fillId="58" borderId="23" applyNumberFormat="0" applyAlignment="0" applyProtection="0"/>
    <xf numFmtId="0" fontId="22" fillId="58" borderId="23" applyNumberFormat="0" applyAlignment="0" applyProtection="0"/>
    <xf numFmtId="205" fontId="71" fillId="4" borderId="24" applyNumberFormat="0" applyAlignment="0" applyProtection="0"/>
    <xf numFmtId="0" fontId="24" fillId="0" borderId="33" applyNumberFormat="0" applyFill="0" applyAlignment="0" applyProtection="0"/>
    <xf numFmtId="0" fontId="24" fillId="0" borderId="33" applyNumberFormat="0" applyFill="0" applyAlignment="0" applyProtection="0"/>
    <xf numFmtId="0" fontId="24" fillId="0" borderId="33" applyNumberFormat="0" applyFill="0" applyAlignment="0" applyProtection="0"/>
    <xf numFmtId="205" fontId="71" fillId="0" borderId="34" applyNumberFormat="0" applyFill="0" applyAlignment="0" applyProtection="0"/>
    <xf numFmtId="0" fontId="22" fillId="4" borderId="23" applyNumberFormat="0" applyAlignment="0" applyProtection="0"/>
    <xf numFmtId="0" fontId="12" fillId="4" borderId="6" applyNumberFormat="0" applyAlignment="0" applyProtection="0"/>
    <xf numFmtId="0" fontId="19" fillId="14" borderId="6" applyNumberFormat="0" applyAlignment="0" applyProtection="0"/>
    <xf numFmtId="0" fontId="24" fillId="0" borderId="36" applyNumberFormat="0" applyFill="0" applyAlignment="0" applyProtection="0"/>
    <xf numFmtId="0" fontId="45" fillId="70" borderId="22" applyNumberFormat="0" applyFont="0" applyAlignment="0" applyProtection="0"/>
    <xf numFmtId="0" fontId="45" fillId="70" borderId="22" applyNumberFormat="0" applyFont="0" applyAlignment="0" applyProtection="0"/>
    <xf numFmtId="0" fontId="45" fillId="70" borderId="22" applyNumberFormat="0" applyFont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129" fillId="0" borderId="0" applyFont="0" applyFill="0" applyBorder="0" applyAlignment="0" applyProtection="0"/>
    <xf numFmtId="224" fontId="131" fillId="0" borderId="0"/>
    <xf numFmtId="0" fontId="131" fillId="0" borderId="0"/>
    <xf numFmtId="0" fontId="132" fillId="0" borderId="0"/>
    <xf numFmtId="43" fontId="1" fillId="0" borderId="0" applyFont="0" applyFill="0" applyBorder="0" applyAlignment="0" applyProtection="0"/>
    <xf numFmtId="224" fontId="1" fillId="0" borderId="0"/>
    <xf numFmtId="224" fontId="6" fillId="0" borderId="0"/>
    <xf numFmtId="224" fontId="3" fillId="0" borderId="0"/>
    <xf numFmtId="224" fontId="6" fillId="0" borderId="0"/>
    <xf numFmtId="0" fontId="6" fillId="0" borderId="0"/>
    <xf numFmtId="0" fontId="3" fillId="0" borderId="0"/>
    <xf numFmtId="224" fontId="3" fillId="0" borderId="0"/>
  </cellStyleXfs>
  <cellXfs count="122">
    <xf numFmtId="0" fontId="0" fillId="0" borderId="0" xfId="0"/>
    <xf numFmtId="167" fontId="130" fillId="0" borderId="3" xfId="1" applyNumberFormat="1" applyFont="1" applyFill="1" applyBorder="1" applyAlignment="1"/>
    <xf numFmtId="167" fontId="130" fillId="0" borderId="0" xfId="1" applyNumberFormat="1" applyFont="1" applyFill="1" applyBorder="1" applyAlignment="1"/>
    <xf numFmtId="167" fontId="130" fillId="0" borderId="0" xfId="1" applyNumberFormat="1" applyFont="1" applyFill="1" applyAlignment="1" applyProtection="1"/>
    <xf numFmtId="167" fontId="130" fillId="0" borderId="2" xfId="1" applyNumberFormat="1" applyFont="1" applyFill="1" applyBorder="1" applyAlignment="1" applyProtection="1"/>
    <xf numFmtId="167" fontId="130" fillId="0" borderId="0" xfId="1" quotePrefix="1" applyNumberFormat="1" applyFont="1" applyFill="1" applyAlignment="1" applyProtection="1"/>
    <xf numFmtId="167" fontId="130" fillId="0" borderId="3" xfId="1" applyNumberFormat="1" applyFont="1" applyFill="1" applyBorder="1" applyAlignment="1" applyProtection="1"/>
    <xf numFmtId="167" fontId="130" fillId="0" borderId="0" xfId="1" applyNumberFormat="1" applyFont="1" applyFill="1" applyAlignment="1"/>
    <xf numFmtId="167" fontId="130" fillId="0" borderId="1" xfId="1" applyNumberFormat="1" applyFont="1" applyFill="1" applyBorder="1" applyAlignment="1" applyProtection="1"/>
    <xf numFmtId="167" fontId="130" fillId="0" borderId="0" xfId="1" applyNumberFormat="1" applyFont="1" applyFill="1" applyBorder="1" applyAlignment="1" applyProtection="1"/>
    <xf numFmtId="167" fontId="130" fillId="0" borderId="1" xfId="1" applyNumberFormat="1" applyFont="1" applyFill="1" applyBorder="1" applyAlignment="1"/>
    <xf numFmtId="167" fontId="130" fillId="0" borderId="4" xfId="1" applyNumberFormat="1" applyFont="1" applyFill="1" applyBorder="1" applyAlignment="1" applyProtection="1"/>
    <xf numFmtId="165" fontId="130" fillId="0" borderId="0" xfId="1" applyFont="1" applyFill="1" applyAlignment="1"/>
    <xf numFmtId="40" fontId="130" fillId="0" borderId="0" xfId="1241" applyFont="1" applyFill="1" applyAlignment="1"/>
    <xf numFmtId="39" fontId="130" fillId="0" borderId="0" xfId="1242" applyNumberFormat="1" applyFont="1" applyFill="1" applyAlignment="1"/>
    <xf numFmtId="166" fontId="130" fillId="0" borderId="0" xfId="1" applyNumberFormat="1" applyFont="1" applyFill="1" applyAlignment="1">
      <alignment horizontal="centerContinuous"/>
    </xf>
    <xf numFmtId="166" fontId="130" fillId="0" borderId="0" xfId="1" applyNumberFormat="1" applyFont="1" applyFill="1" applyAlignment="1">
      <alignment horizontal="center"/>
    </xf>
    <xf numFmtId="166" fontId="130" fillId="0" borderId="0" xfId="1" applyNumberFormat="1" applyFont="1" applyFill="1" applyAlignment="1">
      <alignment horizontal="right"/>
    </xf>
    <xf numFmtId="166" fontId="130" fillId="0" borderId="0" xfId="1" applyNumberFormat="1" applyFont="1" applyFill="1" applyBorder="1" applyAlignment="1">
      <alignment horizontal="centerContinuous"/>
    </xf>
    <xf numFmtId="166" fontId="130" fillId="0" borderId="0" xfId="1" applyNumberFormat="1" applyFont="1" applyFill="1" applyAlignment="1"/>
    <xf numFmtId="165" fontId="130" fillId="0" borderId="0" xfId="1" applyFont="1" applyFill="1" applyBorder="1" applyAlignment="1"/>
    <xf numFmtId="166" fontId="130" fillId="0" borderId="0" xfId="1" applyNumberFormat="1" applyFont="1" applyFill="1" applyBorder="1" applyAlignment="1"/>
    <xf numFmtId="167" fontId="130" fillId="0" borderId="0" xfId="1" applyNumberFormat="1" applyFont="1" applyFill="1" applyBorder="1" applyAlignment="1">
      <alignment horizontal="center"/>
    </xf>
    <xf numFmtId="166" fontId="130" fillId="0" borderId="0" xfId="1" applyNumberFormat="1" applyFont="1" applyFill="1" applyBorder="1" applyAlignment="1">
      <alignment horizontal="right"/>
    </xf>
    <xf numFmtId="10" fontId="130" fillId="0" borderId="0" xfId="1298" quotePrefix="1" applyNumberFormat="1" applyFont="1" applyFill="1" applyBorder="1" applyAlignment="1" applyProtection="1">
      <alignment horizontal="center"/>
    </xf>
    <xf numFmtId="166" fontId="130" fillId="0" borderId="0" xfId="1" applyNumberFormat="1" applyFont="1" applyFill="1" applyBorder="1" applyAlignment="1" applyProtection="1"/>
    <xf numFmtId="167" fontId="130" fillId="0" borderId="0" xfId="1" quotePrefix="1" applyNumberFormat="1" applyFont="1" applyFill="1" applyBorder="1" applyAlignment="1" applyProtection="1"/>
    <xf numFmtId="167" fontId="130" fillId="0" borderId="0" xfId="1" applyNumberFormat="1" applyFont="1" applyFill="1" applyBorder="1" applyAlignment="1">
      <alignment wrapText="1"/>
    </xf>
    <xf numFmtId="167" fontId="134" fillId="0" borderId="0" xfId="1" applyNumberFormat="1" applyFont="1" applyFill="1" applyAlignment="1">
      <alignment horizontal="center"/>
    </xf>
    <xf numFmtId="167" fontId="130" fillId="0" borderId="0" xfId="1" applyNumberFormat="1" applyFont="1" applyFill="1" applyAlignment="1">
      <alignment wrapText="1"/>
    </xf>
    <xf numFmtId="167" fontId="130" fillId="0" borderId="0" xfId="1" applyNumberFormat="1" applyFont="1" applyFill="1" applyBorder="1" applyAlignment="1">
      <alignment horizontal="right"/>
    </xf>
    <xf numFmtId="167" fontId="130" fillId="0" borderId="39" xfId="1" applyNumberFormat="1" applyFont="1" applyFill="1" applyBorder="1" applyAlignment="1"/>
    <xf numFmtId="167" fontId="130" fillId="0" borderId="1" xfId="1" applyNumberFormat="1" applyFont="1" applyFill="1" applyBorder="1" applyAlignment="1">
      <alignment horizontal="center"/>
    </xf>
    <xf numFmtId="225" fontId="130" fillId="0" borderId="3" xfId="1" applyNumberFormat="1" applyFont="1" applyFill="1" applyBorder="1" applyAlignment="1"/>
    <xf numFmtId="225" fontId="134" fillId="0" borderId="0" xfId="1" applyNumberFormat="1" applyFont="1" applyFill="1" applyBorder="1" applyAlignment="1">
      <alignment horizontal="center"/>
    </xf>
    <xf numFmtId="225" fontId="134" fillId="0" borderId="0" xfId="1" applyNumberFormat="1" applyFont="1" applyFill="1" applyAlignment="1">
      <alignment horizontal="center"/>
    </xf>
    <xf numFmtId="167" fontId="130" fillId="0" borderId="0" xfId="1302" applyNumberFormat="1" applyFont="1" applyFill="1" applyAlignment="1"/>
    <xf numFmtId="167" fontId="130" fillId="0" borderId="0" xfId="1302" applyNumberFormat="1" applyFont="1" applyFill="1" applyAlignment="1" applyProtection="1"/>
    <xf numFmtId="167" fontId="130" fillId="0" borderId="1" xfId="1302" applyNumberFormat="1" applyFont="1" applyFill="1" applyBorder="1" applyAlignment="1"/>
    <xf numFmtId="167" fontId="130" fillId="0" borderId="3" xfId="1302" applyNumberFormat="1" applyFont="1" applyFill="1" applyBorder="1" applyAlignment="1"/>
    <xf numFmtId="167" fontId="130" fillId="0" borderId="0" xfId="1298" quotePrefix="1" applyNumberFormat="1" applyFont="1" applyFill="1" applyBorder="1" applyAlignment="1" applyProtection="1">
      <alignment horizontal="center"/>
    </xf>
    <xf numFmtId="166" fontId="130" fillId="0" borderId="1" xfId="1" applyNumberFormat="1" applyFont="1" applyFill="1" applyBorder="1" applyAlignment="1">
      <alignment horizontal="center"/>
    </xf>
    <xf numFmtId="166" fontId="130" fillId="0" borderId="0" xfId="1" applyNumberFormat="1" applyFont="1" applyFill="1" applyBorder="1" applyAlignment="1">
      <alignment horizontal="center"/>
    </xf>
    <xf numFmtId="38" fontId="133" fillId="0" borderId="0" xfId="1239" applyNumberFormat="1" applyFont="1" applyAlignment="1">
      <alignment horizontal="left"/>
    </xf>
    <xf numFmtId="40" fontId="130" fillId="0" borderId="0" xfId="0" applyNumberFormat="1" applyFont="1"/>
    <xf numFmtId="0" fontId="130" fillId="0" borderId="0" xfId="3" quotePrefix="1" applyNumberFormat="1" applyFont="1" applyAlignment="1">
      <alignment horizontal="center"/>
    </xf>
    <xf numFmtId="40" fontId="133" fillId="0" borderId="0" xfId="3" applyNumberFormat="1" applyFont="1"/>
    <xf numFmtId="40" fontId="133" fillId="0" borderId="0" xfId="0" applyNumberFormat="1" applyFont="1"/>
    <xf numFmtId="40" fontId="133" fillId="0" borderId="0" xfId="3" applyNumberFormat="1" applyFont="1" applyAlignment="1">
      <alignment horizontal="left"/>
    </xf>
    <xf numFmtId="38" fontId="133" fillId="0" borderId="0" xfId="3" applyNumberFormat="1" applyFont="1" applyAlignment="1">
      <alignment horizontal="left"/>
    </xf>
    <xf numFmtId="0" fontId="133" fillId="0" borderId="0" xfId="1299" applyNumberFormat="1" applyFont="1" applyAlignment="1">
      <alignment horizontal="left"/>
    </xf>
    <xf numFmtId="38" fontId="133" fillId="0" borderId="0" xfId="3" applyNumberFormat="1" applyFont="1" applyAlignment="1">
      <alignment horizontal="center"/>
    </xf>
    <xf numFmtId="0" fontId="130" fillId="0" borderId="0" xfId="1299" applyNumberFormat="1" applyFont="1"/>
    <xf numFmtId="0" fontId="130" fillId="0" borderId="0" xfId="1299" applyNumberFormat="1" applyFont="1" applyAlignment="1">
      <alignment horizontal="left"/>
    </xf>
    <xf numFmtId="224" fontId="130" fillId="0" borderId="0" xfId="1304" applyFont="1"/>
    <xf numFmtId="38" fontId="130" fillId="0" borderId="1" xfId="3" applyNumberFormat="1" applyFont="1" applyBorder="1" applyAlignment="1">
      <alignment horizontal="center"/>
    </xf>
    <xf numFmtId="40" fontId="130" fillId="0" borderId="0" xfId="3" applyNumberFormat="1" applyFont="1" applyAlignment="1">
      <alignment horizontal="left"/>
    </xf>
    <xf numFmtId="0" fontId="130" fillId="0" borderId="1" xfId="1306" applyNumberFormat="1" applyFont="1" applyBorder="1" applyAlignment="1">
      <alignment horizontal="center"/>
    </xf>
    <xf numFmtId="37" fontId="130" fillId="0" borderId="0" xfId="1306" applyNumberFormat="1" applyFont="1"/>
    <xf numFmtId="0" fontId="130" fillId="0" borderId="0" xfId="1306" applyNumberFormat="1" applyFont="1" applyAlignment="1">
      <alignment horizontal="center"/>
    </xf>
    <xf numFmtId="37" fontId="133" fillId="0" borderId="0" xfId="3" applyNumberFormat="1" applyFont="1"/>
    <xf numFmtId="38" fontId="130" fillId="0" borderId="0" xfId="0" applyNumberFormat="1" applyFont="1"/>
    <xf numFmtId="40" fontId="130" fillId="0" borderId="0" xfId="3" applyNumberFormat="1" applyFont="1"/>
    <xf numFmtId="167" fontId="130" fillId="0" borderId="0" xfId="3" applyNumberFormat="1" applyFont="1"/>
    <xf numFmtId="40" fontId="130" fillId="0" borderId="0" xfId="3" quotePrefix="1" applyNumberFormat="1" applyFont="1"/>
    <xf numFmtId="0" fontId="130" fillId="0" borderId="0" xfId="0" applyFont="1"/>
    <xf numFmtId="38" fontId="130" fillId="0" borderId="0" xfId="3" applyNumberFormat="1" applyFont="1"/>
    <xf numFmtId="167" fontId="130" fillId="0" borderId="0" xfId="0" applyNumberFormat="1" applyFont="1"/>
    <xf numFmtId="0" fontId="133" fillId="0" borderId="0" xfId="0" applyFont="1"/>
    <xf numFmtId="0" fontId="133" fillId="0" borderId="0" xfId="2" applyFont="1" applyAlignment="1">
      <alignment horizontal="centerContinuous"/>
    </xf>
    <xf numFmtId="0" fontId="130" fillId="0" borderId="0" xfId="2" applyFont="1" applyAlignment="1">
      <alignment horizontal="centerContinuous"/>
    </xf>
    <xf numFmtId="0" fontId="130" fillId="0" borderId="0" xfId="2" applyFont="1"/>
    <xf numFmtId="40" fontId="130" fillId="0" borderId="0" xfId="1308" applyNumberFormat="1" applyFont="1" applyAlignment="1">
      <alignment horizontal="center"/>
    </xf>
    <xf numFmtId="0" fontId="130" fillId="0" borderId="0" xfId="1308" applyFont="1" applyAlignment="1">
      <alignment horizontal="center"/>
    </xf>
    <xf numFmtId="0" fontId="130" fillId="0" borderId="0" xfId="1307" applyFont="1" applyAlignment="1">
      <alignment horizontal="center"/>
    </xf>
    <xf numFmtId="0" fontId="130" fillId="0" borderId="1" xfId="2" applyFont="1" applyBorder="1" applyAlignment="1">
      <alignment horizontal="centerContinuous"/>
    </xf>
    <xf numFmtId="40" fontId="130" fillId="0" borderId="1" xfId="1308" applyNumberFormat="1" applyFont="1" applyBorder="1" applyAlignment="1">
      <alignment horizontal="center"/>
    </xf>
    <xf numFmtId="0" fontId="130" fillId="0" borderId="1" xfId="1307" applyFont="1" applyBorder="1" applyAlignment="1">
      <alignment horizontal="center"/>
    </xf>
    <xf numFmtId="0" fontId="133" fillId="0" borderId="0" xfId="2" applyFont="1"/>
    <xf numFmtId="0" fontId="130" fillId="0" borderId="0" xfId="2" applyFont="1" applyAlignment="1">
      <alignment horizontal="center"/>
    </xf>
    <xf numFmtId="0" fontId="136" fillId="0" borderId="0" xfId="0" applyFont="1"/>
    <xf numFmtId="43" fontId="130" fillId="0" borderId="0" xfId="3" quotePrefix="1" applyNumberFormat="1" applyFont="1" applyAlignment="1">
      <alignment horizontal="center"/>
    </xf>
    <xf numFmtId="224" fontId="130" fillId="0" borderId="4" xfId="1304" applyFont="1" applyBorder="1"/>
    <xf numFmtId="0" fontId="130" fillId="0" borderId="0" xfId="1239" applyFont="1"/>
    <xf numFmtId="166" fontId="130" fillId="0" borderId="0" xfId="1" applyNumberFormat="1" applyFont="1" applyFill="1"/>
    <xf numFmtId="0" fontId="133" fillId="0" borderId="0" xfId="3" applyNumberFormat="1" applyFont="1" applyAlignment="1">
      <alignment horizontal="left"/>
    </xf>
    <xf numFmtId="0" fontId="29" fillId="0" borderId="0" xfId="0" applyFont="1"/>
    <xf numFmtId="0" fontId="130" fillId="0" borderId="1" xfId="3" applyNumberFormat="1" applyFont="1" applyBorder="1" applyAlignment="1">
      <alignment horizontal="center"/>
    </xf>
    <xf numFmtId="0" fontId="130" fillId="0" borderId="0" xfId="3" applyNumberFormat="1" applyFont="1" applyAlignment="1">
      <alignment horizontal="center"/>
    </xf>
    <xf numFmtId="0" fontId="135" fillId="0" borderId="0" xfId="0" applyFont="1"/>
    <xf numFmtId="0" fontId="130" fillId="0" borderId="0" xfId="1238" applyFont="1"/>
    <xf numFmtId="0" fontId="133" fillId="0" borderId="0" xfId="1304" applyNumberFormat="1" applyFont="1" applyAlignment="1">
      <alignment horizontal="left"/>
    </xf>
    <xf numFmtId="0" fontId="130" fillId="0" borderId="0" xfId="1306" applyNumberFormat="1" applyFont="1" applyAlignment="1">
      <alignment horizontal="left"/>
    </xf>
    <xf numFmtId="0" fontId="130" fillId="0" borderId="0" xfId="1299" applyNumberFormat="1" applyFont="1" applyAlignment="1">
      <alignment horizontal="center"/>
    </xf>
    <xf numFmtId="0" fontId="134" fillId="0" borderId="0" xfId="1299" applyNumberFormat="1" applyFont="1" applyAlignment="1">
      <alignment horizontal="center"/>
    </xf>
    <xf numFmtId="0" fontId="130" fillId="0" borderId="0" xfId="0" applyFont="1" applyAlignment="1">
      <alignment horizontal="center"/>
    </xf>
    <xf numFmtId="37" fontId="133" fillId="0" borderId="0" xfId="1239" applyNumberFormat="1" applyFont="1" applyAlignment="1">
      <alignment horizontal="right"/>
    </xf>
    <xf numFmtId="37" fontId="130" fillId="0" borderId="0" xfId="1239" applyNumberFormat="1" applyFont="1"/>
    <xf numFmtId="0" fontId="130" fillId="0" borderId="0" xfId="1239" applyFont="1" applyAlignment="1">
      <alignment horizontal="right"/>
    </xf>
    <xf numFmtId="37" fontId="130" fillId="0" borderId="0" xfId="1239" applyNumberFormat="1" applyFont="1" applyAlignment="1">
      <alignment horizontal="centerContinuous"/>
    </xf>
    <xf numFmtId="1" fontId="130" fillId="0" borderId="0" xfId="1306" applyNumberFormat="1" applyFont="1" applyAlignment="1">
      <alignment horizontal="center"/>
    </xf>
    <xf numFmtId="0" fontId="133" fillId="0" borderId="0" xfId="1239" applyFont="1"/>
    <xf numFmtId="0" fontId="130" fillId="0" borderId="0" xfId="1239" applyFont="1" applyAlignment="1">
      <alignment horizontal="left"/>
    </xf>
    <xf numFmtId="167" fontId="130" fillId="0" borderId="0" xfId="1239" applyNumberFormat="1" applyFont="1"/>
    <xf numFmtId="223" fontId="130" fillId="0" borderId="0" xfId="1239" applyNumberFormat="1" applyFont="1"/>
    <xf numFmtId="40" fontId="133" fillId="0" borderId="0" xfId="917" applyNumberFormat="1" applyFont="1"/>
    <xf numFmtId="40" fontId="133" fillId="0" borderId="0" xfId="1309" applyNumberFormat="1" applyFont="1"/>
    <xf numFmtId="223" fontId="130" fillId="0" borderId="0" xfId="1239" applyNumberFormat="1" applyFont="1" applyAlignment="1">
      <alignment horizontal="left"/>
    </xf>
    <xf numFmtId="40" fontId="130" fillId="0" borderId="0" xfId="917" applyNumberFormat="1" applyFont="1"/>
    <xf numFmtId="0" fontId="130" fillId="0" borderId="0" xfId="0" quotePrefix="1" applyFont="1"/>
    <xf numFmtId="40" fontId="130" fillId="0" borderId="0" xfId="1239" applyNumberFormat="1" applyFont="1"/>
    <xf numFmtId="0" fontId="130" fillId="0" borderId="0" xfId="1239" quotePrefix="1" applyFont="1"/>
    <xf numFmtId="167" fontId="130" fillId="0" borderId="39" xfId="1302" applyNumberFormat="1" applyFont="1" applyFill="1" applyBorder="1" applyAlignment="1"/>
    <xf numFmtId="43" fontId="130" fillId="0" borderId="0" xfId="1239" applyNumberFormat="1" applyFont="1"/>
    <xf numFmtId="165" fontId="130" fillId="0" borderId="0" xfId="1" applyFont="1"/>
    <xf numFmtId="40" fontId="130" fillId="0" borderId="1" xfId="3" applyNumberFormat="1" applyFont="1" applyBorder="1" applyAlignment="1">
      <alignment horizontal="center"/>
    </xf>
    <xf numFmtId="224" fontId="130" fillId="0" borderId="1" xfId="1304" applyFont="1" applyBorder="1" applyAlignment="1">
      <alignment horizontal="center"/>
    </xf>
    <xf numFmtId="224" fontId="130" fillId="0" borderId="2" xfId="1304" applyFont="1" applyBorder="1" applyAlignment="1">
      <alignment horizontal="center"/>
    </xf>
    <xf numFmtId="166" fontId="130" fillId="0" borderId="1" xfId="1" applyNumberFormat="1" applyFont="1" applyFill="1" applyBorder="1" applyAlignment="1">
      <alignment horizontal="center"/>
    </xf>
    <xf numFmtId="166" fontId="130" fillId="0" borderId="41" xfId="1" applyNumberFormat="1" applyFont="1" applyFill="1" applyBorder="1" applyAlignment="1">
      <alignment horizontal="center"/>
    </xf>
    <xf numFmtId="166" fontId="130" fillId="0" borderId="0" xfId="1" applyNumberFormat="1" applyFont="1" applyFill="1" applyBorder="1" applyAlignment="1">
      <alignment horizontal="center"/>
    </xf>
    <xf numFmtId="166" fontId="130" fillId="0" borderId="2" xfId="1" applyNumberFormat="1" applyFont="1" applyFill="1" applyBorder="1" applyAlignment="1">
      <alignment horizontal="center"/>
    </xf>
  </cellXfs>
  <cellStyles count="1310">
    <cellStyle name="_x0007_" xfId="7" xr:uid="{00000000-0005-0000-0000-000000000000}"/>
    <cellStyle name="_x0007_ 2" xfId="8" xr:uid="{00000000-0005-0000-0000-000001000000}"/>
    <cellStyle name="_x0007_ 2 2" xfId="9" xr:uid="{00000000-0005-0000-0000-000002000000}"/>
    <cellStyle name="_x0007_ 2 3" xfId="10" xr:uid="{00000000-0005-0000-0000-000003000000}"/>
    <cellStyle name="_x0007_ 2 4" xfId="11" xr:uid="{00000000-0005-0000-0000-000004000000}"/>
    <cellStyle name="_x0007_ 2_A" xfId="12" xr:uid="{00000000-0005-0000-0000-000005000000}"/>
    <cellStyle name="_x0007_ 3" xfId="13" xr:uid="{00000000-0005-0000-0000-000006000000}"/>
    <cellStyle name="_x0007_ 4" xfId="14" xr:uid="{00000000-0005-0000-0000-000007000000}"/>
    <cellStyle name="_x0007_ 5" xfId="15" xr:uid="{00000000-0005-0000-0000-000008000000}"/>
    <cellStyle name="_x0007_ 6" xfId="16" xr:uid="{00000000-0005-0000-0000-000009000000}"/>
    <cellStyle name="_x0007_ 7" xfId="17" xr:uid="{00000000-0005-0000-0000-00000A000000}"/>
    <cellStyle name="_x0007_ 8" xfId="18" xr:uid="{00000000-0005-0000-0000-00000B000000}"/>
    <cellStyle name="??" xfId="19" xr:uid="{00000000-0005-0000-0000-00000C000000}"/>
    <cellStyle name="?? [0.00]_ADMAG" xfId="20" xr:uid="{00000000-0005-0000-0000-00000D000000}"/>
    <cellStyle name="?? [0]_??" xfId="21" xr:uid="{00000000-0005-0000-0000-00000E000000}"/>
    <cellStyle name="?? 2" xfId="22" xr:uid="{00000000-0005-0000-0000-00000F000000}"/>
    <cellStyle name="?? 3" xfId="23" xr:uid="{00000000-0005-0000-0000-000010000000}"/>
    <cellStyle name="?? 4" xfId="24" xr:uid="{00000000-0005-0000-0000-000011000000}"/>
    <cellStyle name="?? 5" xfId="25" xr:uid="{00000000-0005-0000-0000-000012000000}"/>
    <cellStyle name="?? 6" xfId="26" xr:uid="{00000000-0005-0000-0000-000013000000}"/>
    <cellStyle name="???" xfId="27" xr:uid="{00000000-0005-0000-0000-000014000000}"/>
    <cellStyle name="???? [0.00]_ADMAG" xfId="28" xr:uid="{00000000-0005-0000-0000-000015000000}"/>
    <cellStyle name="????[0]_????" xfId="29" xr:uid="{00000000-0005-0000-0000-000016000000}"/>
    <cellStyle name="????_ADMAG" xfId="30" xr:uid="{00000000-0005-0000-0000-000017000000}"/>
    <cellStyle name="???[0]_liz-ss" xfId="31" xr:uid="{00000000-0005-0000-0000-000018000000}"/>
    <cellStyle name="???_liz-ss" xfId="32" xr:uid="{00000000-0005-0000-0000-000019000000}"/>
    <cellStyle name="??_?.????" xfId="33" xr:uid="{00000000-0005-0000-0000-00001A000000}"/>
    <cellStyle name="_________________ [0]_TAX" xfId="34" xr:uid="{00000000-0005-0000-0000-00001B000000}"/>
    <cellStyle name="_________________ [0]_TAX 2" xfId="35" xr:uid="{00000000-0005-0000-0000-00001C000000}"/>
    <cellStyle name="_________________ [0]_TAX 3" xfId="36" xr:uid="{00000000-0005-0000-0000-00001D000000}"/>
    <cellStyle name="_________________ [0]_TAX_PP_TOP YE07" xfId="37" xr:uid="{00000000-0005-0000-0000-00001E000000}"/>
    <cellStyle name="_________________ [0]_TAX_PP_TOP YE07 2" xfId="38" xr:uid="{00000000-0005-0000-0000-00001F000000}"/>
    <cellStyle name="_________________ [0]_TAX_Top Q106_PP-Yu1-24Oct" xfId="39" xr:uid="{00000000-0005-0000-0000-000020000000}"/>
    <cellStyle name="_________________ [0]_TAX_Top Q106_PP-Yu1-24Oct 2" xfId="40" xr:uid="{00000000-0005-0000-0000-000021000000}"/>
    <cellStyle name="_________________ [0]_TAX_Top Q206_PPby P'Yu1-24Oct06" xfId="41" xr:uid="{00000000-0005-0000-0000-000022000000}"/>
    <cellStyle name="_________________ [0]_TAX_Top Q206_PPby P'Yu1-24Oct06 2" xfId="42" xr:uid="{00000000-0005-0000-0000-000023000000}"/>
    <cellStyle name="_________________ [0]_TAX_Top_Thermotech" xfId="43" xr:uid="{00000000-0005-0000-0000-000024000000}"/>
    <cellStyle name="_________________ [0]_TAX_Top_Thermotech 2" xfId="44" xr:uid="{00000000-0005-0000-0000-000025000000}"/>
    <cellStyle name="_________________ [0]_TAX_Vouch_U_PL 2006" xfId="45" xr:uid="{00000000-0005-0000-0000-000026000000}"/>
    <cellStyle name="_________________ [0]_TAX_Vouch_U_PL 2006 2" xfId="46" xr:uid="{00000000-0005-0000-0000-000027000000}"/>
    <cellStyle name="___________________ [0]_TAX" xfId="47" xr:uid="{00000000-0005-0000-0000-000028000000}"/>
    <cellStyle name="___________________ [0]_TAX 2" xfId="48" xr:uid="{00000000-0005-0000-0000-000029000000}"/>
    <cellStyle name="___________________ [0]_TAX 3" xfId="49" xr:uid="{00000000-0005-0000-0000-00002A000000}"/>
    <cellStyle name="___________________ [0]_TAX_PP_TOP YE07" xfId="50" xr:uid="{00000000-0005-0000-0000-00002B000000}"/>
    <cellStyle name="___________________ [0]_TAX_PP_TOP YE07 2" xfId="51" xr:uid="{00000000-0005-0000-0000-00002C000000}"/>
    <cellStyle name="___________________ [0]_TAX_Top Q106_PP-Yu1-24Oct" xfId="52" xr:uid="{00000000-0005-0000-0000-00002D000000}"/>
    <cellStyle name="___________________ [0]_TAX_Top Q106_PP-Yu1-24Oct 2" xfId="53" xr:uid="{00000000-0005-0000-0000-00002E000000}"/>
    <cellStyle name="___________________ [0]_TAX_Top Q206_PPby P'Yu1-24Oct06" xfId="54" xr:uid="{00000000-0005-0000-0000-00002F000000}"/>
    <cellStyle name="___________________ [0]_TAX_Top Q206_PPby P'Yu1-24Oct06 2" xfId="55" xr:uid="{00000000-0005-0000-0000-000030000000}"/>
    <cellStyle name="___________________ [0]_TAX_Top_Thermotech" xfId="56" xr:uid="{00000000-0005-0000-0000-000031000000}"/>
    <cellStyle name="___________________ [0]_TAX_Top_Thermotech 2" xfId="57" xr:uid="{00000000-0005-0000-0000-000032000000}"/>
    <cellStyle name="___________________ [0]_TAX_Vouch_U_PL 2006" xfId="58" xr:uid="{00000000-0005-0000-0000-000033000000}"/>
    <cellStyle name="___________________ [0]_TAX_Vouch_U_PL 2006 2" xfId="59" xr:uid="{00000000-0005-0000-0000-000034000000}"/>
    <cellStyle name="___________________ [0]_TAX_WP Q209-STHAI" xfId="60" xr:uid="{00000000-0005-0000-0000-000035000000}"/>
    <cellStyle name="___________________ [0]_TAX_Year End_2008" xfId="61" xr:uid="{00000000-0005-0000-0000-000036000000}"/>
    <cellStyle name="____________________TAX" xfId="62" xr:uid="{00000000-0005-0000-0000-000037000000}"/>
    <cellStyle name="____________________TAX 2" xfId="63" xr:uid="{00000000-0005-0000-0000-000038000000}"/>
    <cellStyle name="____________________TAX 3" xfId="64" xr:uid="{00000000-0005-0000-0000-000039000000}"/>
    <cellStyle name="____________________TAX_PP_TOP YE07" xfId="65" xr:uid="{00000000-0005-0000-0000-00003A000000}"/>
    <cellStyle name="____________________TAX_PP_TOP YE07 2" xfId="66" xr:uid="{00000000-0005-0000-0000-00003B000000}"/>
    <cellStyle name="____________________TAX_Top Q106_PP-Yu1-24Oct" xfId="67" xr:uid="{00000000-0005-0000-0000-00003C000000}"/>
    <cellStyle name="____________________TAX_Top Q106_PP-Yu1-24Oct 2" xfId="68" xr:uid="{00000000-0005-0000-0000-00003D000000}"/>
    <cellStyle name="____________________TAX_Top Q206_PPby P'Yu1-24Oct06" xfId="69" xr:uid="{00000000-0005-0000-0000-00003E000000}"/>
    <cellStyle name="____________________TAX_Top Q206_PPby P'Yu1-24Oct06 2" xfId="70" xr:uid="{00000000-0005-0000-0000-00003F000000}"/>
    <cellStyle name="____________________TAX_Top_Thermotech" xfId="71" xr:uid="{00000000-0005-0000-0000-000040000000}"/>
    <cellStyle name="____________________TAX_Top_Thermotech 2" xfId="72" xr:uid="{00000000-0005-0000-0000-000041000000}"/>
    <cellStyle name="____________________TAX_Vouch_U_PL 2006" xfId="73" xr:uid="{00000000-0005-0000-0000-000042000000}"/>
    <cellStyle name="____________________TAX_Vouch_U_PL 2006 2" xfId="74" xr:uid="{00000000-0005-0000-0000-000043000000}"/>
    <cellStyle name="____________________TAX_WP Q209-STHAI" xfId="75" xr:uid="{00000000-0005-0000-0000-000044000000}"/>
    <cellStyle name="____________________TAX_Year End_2008" xfId="76" xr:uid="{00000000-0005-0000-0000-000045000000}"/>
    <cellStyle name="__________________TAX" xfId="77" xr:uid="{00000000-0005-0000-0000-000046000000}"/>
    <cellStyle name="__________________TAX 2" xfId="78" xr:uid="{00000000-0005-0000-0000-000047000000}"/>
    <cellStyle name="__________________TAX 3" xfId="79" xr:uid="{00000000-0005-0000-0000-000048000000}"/>
    <cellStyle name="__________________TAX_PP_TOP YE07" xfId="80" xr:uid="{00000000-0005-0000-0000-000049000000}"/>
    <cellStyle name="__________________TAX_PP_TOP YE07 2" xfId="81" xr:uid="{00000000-0005-0000-0000-00004A000000}"/>
    <cellStyle name="__________________TAX_Top Q106_PP-Yu1-24Oct" xfId="82" xr:uid="{00000000-0005-0000-0000-00004B000000}"/>
    <cellStyle name="__________________TAX_Top Q106_PP-Yu1-24Oct 2" xfId="83" xr:uid="{00000000-0005-0000-0000-00004C000000}"/>
    <cellStyle name="__________________TAX_Top Q206_PPby P'Yu1-24Oct06" xfId="84" xr:uid="{00000000-0005-0000-0000-00004D000000}"/>
    <cellStyle name="__________________TAX_Top Q206_PPby P'Yu1-24Oct06 2" xfId="85" xr:uid="{00000000-0005-0000-0000-00004E000000}"/>
    <cellStyle name="__________________TAX_Top_Thermotech" xfId="86" xr:uid="{00000000-0005-0000-0000-00004F000000}"/>
    <cellStyle name="__________________TAX_Top_Thermotech 2" xfId="87" xr:uid="{00000000-0005-0000-0000-000050000000}"/>
    <cellStyle name="__________________TAX_Vouch_U_PL 2006" xfId="88" xr:uid="{00000000-0005-0000-0000-000051000000}"/>
    <cellStyle name="__________________TAX_Vouch_U_PL 2006 2" xfId="89" xr:uid="{00000000-0005-0000-0000-000052000000}"/>
    <cellStyle name="_____TAX" xfId="90" xr:uid="{00000000-0005-0000-0000-000053000000}"/>
    <cellStyle name="_____TAX 2" xfId="91" xr:uid="{00000000-0005-0000-0000-000054000000}"/>
    <cellStyle name="_____TAX 2_POV-Top FS final" xfId="92" xr:uid="{00000000-0005-0000-0000-000055000000}"/>
    <cellStyle name="_____TAX 3" xfId="93" xr:uid="{00000000-0005-0000-0000-000056000000}"/>
    <cellStyle name="_____TAX 3_POV-Top FS final" xfId="94" xr:uid="{00000000-0005-0000-0000-000057000000}"/>
    <cellStyle name="_____TAX_30.Salary_2008" xfId="95" xr:uid="{00000000-0005-0000-0000-000058000000}"/>
    <cellStyle name="_____TAX_30.Salary_2008 2" xfId="96" xr:uid="{00000000-0005-0000-0000-000059000000}"/>
    <cellStyle name="_____TAX_30.Salary_2008 3" xfId="97" xr:uid="{00000000-0005-0000-0000-00005A000000}"/>
    <cellStyle name="_____TAX_30.Salary_2008_Book2" xfId="98" xr:uid="{00000000-0005-0000-0000-00005B000000}"/>
    <cellStyle name="_____TAX_30.Salary_2008_EMC-Top FS 31032009" xfId="99" xr:uid="{00000000-0005-0000-0000-00005C000000}"/>
    <cellStyle name="_____TAX_30.Salary_2008_EMC-Top FS 31032009.1" xfId="100" xr:uid="{00000000-0005-0000-0000-00005D000000}"/>
    <cellStyle name="_____TAX_30.Salary_2008_EMC-Top FS 31032009New" xfId="101" xr:uid="{00000000-0005-0000-0000-00005E000000}"/>
    <cellStyle name="_____TAX_30.Salary_2008_EMC-Top FS 31122009" xfId="102" xr:uid="{00000000-0005-0000-0000-00005F000000}"/>
    <cellStyle name="_____TAX_30.Salary_2008_Knot_wacker_Q3'2009" xfId="103" xr:uid="{00000000-0005-0000-0000-000060000000}"/>
    <cellStyle name="_____TAX_30.Salary_2008_POV-Top FS final" xfId="104" xr:uid="{00000000-0005-0000-0000-000061000000}"/>
    <cellStyle name="_____TAX_30.Salary_2008_rayWacker-Top+WP" xfId="105" xr:uid="{00000000-0005-0000-0000-000062000000}"/>
    <cellStyle name="_____TAX_30.Salary_2008_Summary Agreement-Gate" xfId="106" xr:uid="{00000000-0005-0000-0000-000063000000}"/>
    <cellStyle name="_____TAX_30.Salary_2008_Wacker - Q3" xfId="107" xr:uid="{00000000-0005-0000-0000-000064000000}"/>
    <cellStyle name="_____TAX_30.Salary_2008_Wacker-Top FS_30062009" xfId="108" xr:uid="{00000000-0005-0000-0000-000065000000}"/>
    <cellStyle name="_____TAX_A" xfId="109" xr:uid="{00000000-0005-0000-0000-000066000000}"/>
    <cellStyle name="_____TAX_A_POV-Top FS final" xfId="110" xr:uid="{00000000-0005-0000-0000-000067000000}"/>
    <cellStyle name="_____TAX_BB Sum" xfId="111" xr:uid="{00000000-0005-0000-0000-000068000000}"/>
    <cellStyle name="_____TAX_BB Sum_POV-Top FS final" xfId="112" xr:uid="{00000000-0005-0000-0000-000069000000}"/>
    <cellStyle name="_____TAX_BB-1" xfId="113" xr:uid="{00000000-0005-0000-0000-00006A000000}"/>
    <cellStyle name="_____TAX_BB-1_POV-Top FS final" xfId="114" xr:uid="{00000000-0005-0000-0000-00006B000000}"/>
    <cellStyle name="_____TAX_CF018_Summary Confirmation" xfId="115" xr:uid="{00000000-0005-0000-0000-00006C000000}"/>
    <cellStyle name="_____TAX_CF018_Summary Confirmation 2" xfId="116" xr:uid="{00000000-0005-0000-0000-00006D000000}"/>
    <cellStyle name="_____TAX_CF018_Summary Confirmation 3" xfId="117" xr:uid="{00000000-0005-0000-0000-00006E000000}"/>
    <cellStyle name="_____TAX_CF018_Summary Confirmation_Book2" xfId="118" xr:uid="{00000000-0005-0000-0000-00006F000000}"/>
    <cellStyle name="_____TAX_CF018_Summary Confirmation_EMC-Top FS 31032009" xfId="119" xr:uid="{00000000-0005-0000-0000-000070000000}"/>
    <cellStyle name="_____TAX_CF018_Summary Confirmation_EMC-Top FS 31032009.1" xfId="120" xr:uid="{00000000-0005-0000-0000-000071000000}"/>
    <cellStyle name="_____TAX_CF018_Summary Confirmation_EMC-Top FS 31032009New" xfId="121" xr:uid="{00000000-0005-0000-0000-000072000000}"/>
    <cellStyle name="_____TAX_CF018_Summary Confirmation_EMC-Top FS 31122009" xfId="122" xr:uid="{00000000-0005-0000-0000-000073000000}"/>
    <cellStyle name="_____TAX_CF018_Summary Confirmation_Exp.U" xfId="123" xr:uid="{00000000-0005-0000-0000-000074000000}"/>
    <cellStyle name="_____TAX_CF018_Summary Confirmation_Knot_wacker_Q3'2009" xfId="124" xr:uid="{00000000-0005-0000-0000-000075000000}"/>
    <cellStyle name="_____TAX_CF018_Summary Confirmation_LKTFeb2009" xfId="125" xr:uid="{00000000-0005-0000-0000-000076000000}"/>
    <cellStyle name="_____TAX_CF018_Summary Confirmation_POV-Top FS final" xfId="126" xr:uid="{00000000-0005-0000-0000-000077000000}"/>
    <cellStyle name="_____TAX_CF018_Summary Confirmation_rayWacker-Top+WP" xfId="127" xr:uid="{00000000-0005-0000-0000-000078000000}"/>
    <cellStyle name="_____TAX_CF018_Summary Confirmation_Summary Agreement-Gate" xfId="128" xr:uid="{00000000-0005-0000-0000-000079000000}"/>
    <cellStyle name="_____TAX_CF018_Summary Confirmation_WAC0108-Top FS 31122008_v20090114-SUT" xfId="129" xr:uid="{00000000-0005-0000-0000-00007A000000}"/>
    <cellStyle name="_____TAX_CF018_Summary Confirmation_Wacker - Q3" xfId="130" xr:uid="{00000000-0005-0000-0000-00007B000000}"/>
    <cellStyle name="_____TAX_CF018_Summary Confirmation_Wacker-Top FS_30062009" xfId="131" xr:uid="{00000000-0005-0000-0000-00007C000000}"/>
    <cellStyle name="_____TAX_Exp.U" xfId="132" xr:uid="{00000000-0005-0000-0000-00007D000000}"/>
    <cellStyle name="_____TAX_Fixed asset siam year.08" xfId="133" xr:uid="{00000000-0005-0000-0000-00007E000000}"/>
    <cellStyle name="_____TAX_IDC (Thailand)-Top FS Y2008_07012009" xfId="134" xr:uid="{00000000-0005-0000-0000-00007F000000}"/>
    <cellStyle name="_____TAX_IDC (Thailand)-Top FS Y2008_07012009 2" xfId="135" xr:uid="{00000000-0005-0000-0000-000080000000}"/>
    <cellStyle name="_____TAX_IDC (Thailand)-Top FS Y2008_07012009 3" xfId="136" xr:uid="{00000000-0005-0000-0000-000081000000}"/>
    <cellStyle name="_____TAX_IDC (Thailand)-Top FS Y2008_07012009_Book2" xfId="137" xr:uid="{00000000-0005-0000-0000-000082000000}"/>
    <cellStyle name="_____TAX_IDC (Thailand)-Top FS Y2008_07012009_EMC-Top FS 31032009" xfId="138" xr:uid="{00000000-0005-0000-0000-000083000000}"/>
    <cellStyle name="_____TAX_IDC (Thailand)-Top FS Y2008_07012009_EMC-Top FS 31032009.1" xfId="139" xr:uid="{00000000-0005-0000-0000-000084000000}"/>
    <cellStyle name="_____TAX_IDC (Thailand)-Top FS Y2008_07012009_EMC-Top FS 31032009New" xfId="140" xr:uid="{00000000-0005-0000-0000-000085000000}"/>
    <cellStyle name="_____TAX_IDC (Thailand)-Top FS Y2008_07012009_EMC-Top FS 31122009" xfId="141" xr:uid="{00000000-0005-0000-0000-000086000000}"/>
    <cellStyle name="_____TAX_IDC (Thailand)-Top FS Y2008_07012009_Exp.U" xfId="142" xr:uid="{00000000-0005-0000-0000-000087000000}"/>
    <cellStyle name="_____TAX_IDC (Thailand)-Top FS Y2008_07012009_Knot_wacker_Q3'2009" xfId="143" xr:uid="{00000000-0005-0000-0000-000088000000}"/>
    <cellStyle name="_____TAX_IDC (Thailand)-Top FS Y2008_07012009_LKTFeb2009" xfId="144" xr:uid="{00000000-0005-0000-0000-000089000000}"/>
    <cellStyle name="_____TAX_IDC (Thailand)-Top FS Y2008_07012009_POV-Top FS final" xfId="145" xr:uid="{00000000-0005-0000-0000-00008A000000}"/>
    <cellStyle name="_____TAX_IDC (Thailand)-Top FS Y2008_07012009_rayWacker-Top+WP" xfId="146" xr:uid="{00000000-0005-0000-0000-00008B000000}"/>
    <cellStyle name="_____TAX_IDC (Thailand)-Top FS Y2008_07012009_Summary Agreement-Gate" xfId="147" xr:uid="{00000000-0005-0000-0000-00008C000000}"/>
    <cellStyle name="_____TAX_IDC (Thailand)-Top FS Y2008_07012009_Wacker - Q3" xfId="148" xr:uid="{00000000-0005-0000-0000-00008D000000}"/>
    <cellStyle name="_____TAX_IDC (Thailand)-Top FS Y2008_07012009_Wacker-Top FS_30062009" xfId="149" xr:uid="{00000000-0005-0000-0000-00008E000000}"/>
    <cellStyle name="_____TAX_KK, cut off purchase" xfId="150" xr:uid="{00000000-0005-0000-0000-00008F000000}"/>
    <cellStyle name="_____TAX_KKcut off purchase_knot" xfId="151" xr:uid="{00000000-0005-0000-0000-000090000000}"/>
    <cellStyle name="_____TAX_Knot_LA2008" xfId="152" xr:uid="{00000000-0005-0000-0000-000091000000}"/>
    <cellStyle name="_____TAX_L-1" xfId="153" xr:uid="{00000000-0005-0000-0000-000092000000}"/>
    <cellStyle name="_____TAX_L-1,L-2_2008" xfId="154" xr:uid="{00000000-0005-0000-0000-000093000000}"/>
    <cellStyle name="_____TAX_L-1,L-2_2008 2" xfId="155" xr:uid="{00000000-0005-0000-0000-000094000000}"/>
    <cellStyle name="_____TAX_L-1,L-2_2008 3" xfId="156" xr:uid="{00000000-0005-0000-0000-000095000000}"/>
    <cellStyle name="_____TAX_L-1,L-2_2008_Book2" xfId="157" xr:uid="{00000000-0005-0000-0000-000096000000}"/>
    <cellStyle name="_____TAX_L-1,L-2_2008_EMC-Top FS 31032009" xfId="158" xr:uid="{00000000-0005-0000-0000-000097000000}"/>
    <cellStyle name="_____TAX_L-1,L-2_2008_EMC-Top FS 31032009.1" xfId="159" xr:uid="{00000000-0005-0000-0000-000098000000}"/>
    <cellStyle name="_____TAX_L-1,L-2_2008_EMC-Top FS 31032009New" xfId="160" xr:uid="{00000000-0005-0000-0000-000099000000}"/>
    <cellStyle name="_____TAX_L-1,L-2_2008_EMC-Top FS 31122009" xfId="161" xr:uid="{00000000-0005-0000-0000-00009A000000}"/>
    <cellStyle name="_____TAX_L-1,L-2_2008_Knot_wacker_Q3'2009" xfId="162" xr:uid="{00000000-0005-0000-0000-00009B000000}"/>
    <cellStyle name="_____TAX_L-1,L-2_2008_POV-Top FS final" xfId="163" xr:uid="{00000000-0005-0000-0000-00009C000000}"/>
    <cellStyle name="_____TAX_L-1,L-2_2008_rayWacker-Top+WP" xfId="164" xr:uid="{00000000-0005-0000-0000-00009D000000}"/>
    <cellStyle name="_____TAX_L-1,L-2_2008_Summary Agreement-Gate" xfId="165" xr:uid="{00000000-0005-0000-0000-00009E000000}"/>
    <cellStyle name="_____TAX_L-1,L-2_2008_Wacker - Q3" xfId="166" xr:uid="{00000000-0005-0000-0000-00009F000000}"/>
    <cellStyle name="_____TAX_L-1,L-2_2008_Wacker-Top FS_30062009" xfId="167" xr:uid="{00000000-0005-0000-0000-0000A0000000}"/>
    <cellStyle name="_____TAX_L-1_POV-Top FS final" xfId="168" xr:uid="{00000000-0005-0000-0000-0000A1000000}"/>
    <cellStyle name="_____TAX_LKTFeb2009" xfId="169" xr:uid="{00000000-0005-0000-0000-0000A2000000}"/>
    <cellStyle name="_____TAX_Revise_U_19.04.09" xfId="170" xr:uid="{00000000-0005-0000-0000-0000A3000000}"/>
    <cellStyle name="_____TAX_Revised_TOP-LA_2008" xfId="171" xr:uid="{00000000-0005-0000-0000-0000A4000000}"/>
    <cellStyle name="_____TAX_Revised_U" xfId="172" xr:uid="{00000000-0005-0000-0000-0000A5000000}"/>
    <cellStyle name="_____TAX_section B and cut off 10 Furama" xfId="173" xr:uid="{00000000-0005-0000-0000-0000A6000000}"/>
    <cellStyle name="_____TAX_TOP_FURAMA(SATHORN)_31DEC08_V120209" xfId="174" xr:uid="{00000000-0005-0000-0000-0000A7000000}"/>
    <cellStyle name="_____TAX_TOP_FURAMA(SATHORN)_31DEC08_V190209_amp" xfId="175" xr:uid="{00000000-0005-0000-0000-0000A8000000}"/>
    <cellStyle name="_____TAX_Top_PL2008 Q3(TAO)" xfId="176" xr:uid="{00000000-0005-0000-0000-0000A9000000}"/>
    <cellStyle name="_____TAX_Top_PL2008 Q3(TAO) 2" xfId="177" xr:uid="{00000000-0005-0000-0000-0000AA000000}"/>
    <cellStyle name="_____TAX_Top_PL2008 Q3(TAO) 3" xfId="178" xr:uid="{00000000-0005-0000-0000-0000AB000000}"/>
    <cellStyle name="_____TAX_Top_PL2008 Q3(TAO)_Book2" xfId="179" xr:uid="{00000000-0005-0000-0000-0000AC000000}"/>
    <cellStyle name="_____TAX_Top_PL2008 Q3(TAO)_EMC-Top FS 31032009" xfId="180" xr:uid="{00000000-0005-0000-0000-0000AD000000}"/>
    <cellStyle name="_____TAX_Top_PL2008 Q3(TAO)_EMC-Top FS 31032009.1" xfId="181" xr:uid="{00000000-0005-0000-0000-0000AE000000}"/>
    <cellStyle name="_____TAX_Top_PL2008 Q3(TAO)_EMC-Top FS 31032009New" xfId="182" xr:uid="{00000000-0005-0000-0000-0000AF000000}"/>
    <cellStyle name="_____TAX_Top_PL2008 Q3(TAO)_EMC-Top FS 31122009" xfId="183" xr:uid="{00000000-0005-0000-0000-0000B0000000}"/>
    <cellStyle name="_____TAX_Top_PL2008 Q3(TAO)_Exp.U" xfId="184" xr:uid="{00000000-0005-0000-0000-0000B1000000}"/>
    <cellStyle name="_____TAX_Top_PL2008 Q3(TAO)_Knot_wacker_Q3'2009" xfId="185" xr:uid="{00000000-0005-0000-0000-0000B2000000}"/>
    <cellStyle name="_____TAX_Top_PL2008 Q3(TAO)_LKTFeb2009" xfId="186" xr:uid="{00000000-0005-0000-0000-0000B3000000}"/>
    <cellStyle name="_____TAX_Top_PL2008 Q3(TAO)_POV-Top FS final" xfId="187" xr:uid="{00000000-0005-0000-0000-0000B4000000}"/>
    <cellStyle name="_____TAX_Top_PL2008 Q3(TAO)_rayWacker-Top+WP" xfId="188" xr:uid="{00000000-0005-0000-0000-0000B5000000}"/>
    <cellStyle name="_____TAX_Top_PL2008 Q3(TAO)_Summary Agreement-Gate" xfId="189" xr:uid="{00000000-0005-0000-0000-0000B6000000}"/>
    <cellStyle name="_____TAX_Top_PL2008 Q3(TAO)_WAC0108-Top FS 31122008_v20090114-SUT" xfId="190" xr:uid="{00000000-0005-0000-0000-0000B7000000}"/>
    <cellStyle name="_____TAX_Top_PL2008 Q3(TAO)_Wacker - Q3" xfId="191" xr:uid="{00000000-0005-0000-0000-0000B8000000}"/>
    <cellStyle name="_____TAX_Top_PL2008 Q3(TAO)_Wacker-Top FS_30062009" xfId="192" xr:uid="{00000000-0005-0000-0000-0000B9000000}"/>
    <cellStyle name="_____TAX_Top_TAS V20090225" xfId="193" xr:uid="{00000000-0005-0000-0000-0000BA000000}"/>
    <cellStyle name="_____TAX_Top_TAS V20090225_POV-Top FS final" xfId="194" xr:uid="{00000000-0005-0000-0000-0000BB000000}"/>
    <cellStyle name="_____TAX_Top31122007 natt" xfId="195" xr:uid="{00000000-0005-0000-0000-0000BC000000}"/>
    <cellStyle name="_____TAX_WP-AOM" xfId="196" xr:uid="{00000000-0005-0000-0000-0000BD000000}"/>
    <cellStyle name="_____TAX_WP-NAN" xfId="197" xr:uid="{00000000-0005-0000-0000-0000BE000000}"/>
    <cellStyle name="_x0007__30 Magic" xfId="198" xr:uid="{00000000-0005-0000-0000-0000BF000000}"/>
    <cellStyle name="_x0007__30.Salary_2008" xfId="199" xr:uid="{00000000-0005-0000-0000-0000C0000000}"/>
    <cellStyle name="_x0007__30.Salary_2008 2" xfId="200" xr:uid="{00000000-0005-0000-0000-0000C1000000}"/>
    <cellStyle name="_x0007__30.Salary_2008 3" xfId="201" xr:uid="{00000000-0005-0000-0000-0000C2000000}"/>
    <cellStyle name="_x0007__30.Salary_2008_Book2" xfId="202" xr:uid="{00000000-0005-0000-0000-0000C3000000}"/>
    <cellStyle name="_x0007__30.Salary_2008_EMC-Top FS 31032009" xfId="203" xr:uid="{00000000-0005-0000-0000-0000C4000000}"/>
    <cellStyle name="_x0007__30.Salary_2008_EMC-Top FS 31032009.1" xfId="204" xr:uid="{00000000-0005-0000-0000-0000C5000000}"/>
    <cellStyle name="_x0007__30.Salary_2008_EMC-Top FS 31032009New" xfId="205" xr:uid="{00000000-0005-0000-0000-0000C6000000}"/>
    <cellStyle name="_x0007__30.Salary_2008_EMC-Top FS 31122009" xfId="206" xr:uid="{00000000-0005-0000-0000-0000C7000000}"/>
    <cellStyle name="_x0007__30.Salary_2008_Knot_wacker_Q3'2009" xfId="207" xr:uid="{00000000-0005-0000-0000-0000C8000000}"/>
    <cellStyle name="_x0007__30.Salary_2008_POV-Top FS final" xfId="208" xr:uid="{00000000-0005-0000-0000-0000C9000000}"/>
    <cellStyle name="_x0007__30.Salary_2008_rayWacker-Top+WP" xfId="209" xr:uid="{00000000-0005-0000-0000-0000CA000000}"/>
    <cellStyle name="_x0007__30.Salary_2008_Summary Agreement-Gate" xfId="210" xr:uid="{00000000-0005-0000-0000-0000CB000000}"/>
    <cellStyle name="_x0007__30.Salary_2008_Wacker - Q3" xfId="211" xr:uid="{00000000-0005-0000-0000-0000CC000000}"/>
    <cellStyle name="_x0007__30.Salary_2008_Wacker-Top FS_30062009" xfId="212" xr:uid="{00000000-0005-0000-0000-0000CD000000}"/>
    <cellStyle name="_x0007__Adjust_TOP-BCI_2008" xfId="213" xr:uid="{00000000-0005-0000-0000-0000CE000000}"/>
    <cellStyle name="_x0007__AF014_Summary of PAJE and PRJE" xfId="214" xr:uid="{00000000-0005-0000-0000-0000CF000000}"/>
    <cellStyle name="_x0007__ALE (T)-AR,AP Confirm" xfId="215" xr:uid="{00000000-0005-0000-0000-0000D0000000}"/>
    <cellStyle name="_x0007__ALE (T)-AR,AP Confirm 2" xfId="216" xr:uid="{00000000-0005-0000-0000-0000D1000000}"/>
    <cellStyle name="_x0007__ALE (T)-AR,AP Confirm 3" xfId="217" xr:uid="{00000000-0005-0000-0000-0000D2000000}"/>
    <cellStyle name="_x0007__ALE (T)-AR,AP Confirm_Knot_wacker_Q3'2009" xfId="218" xr:uid="{00000000-0005-0000-0000-0000D3000000}"/>
    <cellStyle name="_x0007__ALE (T)-AR,AP Confirm_rayWacker-Top+WP" xfId="219" xr:uid="{00000000-0005-0000-0000-0000D4000000}"/>
    <cellStyle name="_x0007__ALE (T)-AR,AP Confirm_Wacker - Q3" xfId="220" xr:uid="{00000000-0005-0000-0000-0000D5000000}"/>
    <cellStyle name="_x0007__BB-1" xfId="221" xr:uid="{00000000-0005-0000-0000-0000D6000000}"/>
    <cellStyle name="_x0007__BB-1 import LA2008" xfId="222" xr:uid="{00000000-0005-0000-0000-0000D7000000}"/>
    <cellStyle name="_x0007__BB-1_POV-Top FS final" xfId="223" xr:uid="{00000000-0005-0000-0000-0000D8000000}"/>
    <cellStyle name="_x0007__BB-2" xfId="224" xr:uid="{00000000-0005-0000-0000-0000D9000000}"/>
    <cellStyle name="_x0007__BB-2008 LA" xfId="225" xr:uid="{00000000-0005-0000-0000-0000DA000000}"/>
    <cellStyle name="_x0007__Exp.U" xfId="226" xr:uid="{00000000-0005-0000-0000-0000DB000000}"/>
    <cellStyle name="_x0007__Fixed asset siam year.08" xfId="227" xr:uid="{00000000-0005-0000-0000-0000DC000000}"/>
    <cellStyle name="_x0007__Knot_wacker_Q3'2009" xfId="228" xr:uid="{00000000-0005-0000-0000-0000DD000000}"/>
    <cellStyle name="_x0007__LKTFeb2009" xfId="229" xr:uid="{00000000-0005-0000-0000-0000DE000000}"/>
    <cellStyle name="_x0007__phing fill" xfId="230" xr:uid="{00000000-0005-0000-0000-0000DF000000}"/>
    <cellStyle name="_x0007__phing fill 2" xfId="231" xr:uid="{00000000-0005-0000-0000-0000E0000000}"/>
    <cellStyle name="_x0007__phing fill 3" xfId="232" xr:uid="{00000000-0005-0000-0000-0000E1000000}"/>
    <cellStyle name="_x0007__phing fill_Knot_wacker_Q3'2009" xfId="233" xr:uid="{00000000-0005-0000-0000-0000E2000000}"/>
    <cellStyle name="_x0007__phing fill_rayWacker-Top+WP" xfId="234" xr:uid="{00000000-0005-0000-0000-0000E3000000}"/>
    <cellStyle name="_x0007__phing fill_Wacker - Q3" xfId="235" xr:uid="{00000000-0005-0000-0000-0000E4000000}"/>
    <cellStyle name="_x0007__Post Date Cheque_LA" xfId="236" xr:uid="{00000000-0005-0000-0000-0000E5000000}"/>
    <cellStyle name="_x0007__rayWacker-Top+WP" xfId="237" xr:uid="{00000000-0005-0000-0000-0000E6000000}"/>
    <cellStyle name="_x0007__Reconcile Balance" xfId="238" xr:uid="{00000000-0005-0000-0000-0000E7000000}"/>
    <cellStyle name="_x0007__Reconcile Balance 2" xfId="239" xr:uid="{00000000-0005-0000-0000-0000E8000000}"/>
    <cellStyle name="_x0007__Reconcile Balance 3" xfId="240" xr:uid="{00000000-0005-0000-0000-0000E9000000}"/>
    <cellStyle name="_x0007__Reconcile Balance_Book2" xfId="241" xr:uid="{00000000-0005-0000-0000-0000EA000000}"/>
    <cellStyle name="_x0007__Reconcile Balance_EMC-Top FS 31032009" xfId="242" xr:uid="{00000000-0005-0000-0000-0000EB000000}"/>
    <cellStyle name="_x0007__Reconcile Balance_EMC-Top FS 31032009.1" xfId="243" xr:uid="{00000000-0005-0000-0000-0000EC000000}"/>
    <cellStyle name="_x0007__Reconcile Balance_EMC-Top FS 31032009New" xfId="244" xr:uid="{00000000-0005-0000-0000-0000ED000000}"/>
    <cellStyle name="_x0007__Reconcile Balance_EMC-Top FS 31122009" xfId="245" xr:uid="{00000000-0005-0000-0000-0000EE000000}"/>
    <cellStyle name="_x0007__Reconcile Balance_Exp.U" xfId="246" xr:uid="{00000000-0005-0000-0000-0000EF000000}"/>
    <cellStyle name="_x0007__Reconcile Balance_Knot_wacker_Q3'2009" xfId="247" xr:uid="{00000000-0005-0000-0000-0000F0000000}"/>
    <cellStyle name="_x0007__Reconcile Balance_LKTFeb2009" xfId="248" xr:uid="{00000000-0005-0000-0000-0000F1000000}"/>
    <cellStyle name="_x0007__Reconcile Balance_POV-Top FS final" xfId="249" xr:uid="{00000000-0005-0000-0000-0000F2000000}"/>
    <cellStyle name="_x0007__Reconcile Balance_rayWacker-Top+WP" xfId="250" xr:uid="{00000000-0005-0000-0000-0000F3000000}"/>
    <cellStyle name="_x0007__Reconcile Balance_Summary Agreement-Gate" xfId="251" xr:uid="{00000000-0005-0000-0000-0000F4000000}"/>
    <cellStyle name="_x0007__Reconcile Balance_Wacker - Q3" xfId="252" xr:uid="{00000000-0005-0000-0000-0000F5000000}"/>
    <cellStyle name="_x0007__Reconcile Balance_Wacker-Top FS_30062009" xfId="253" xr:uid="{00000000-0005-0000-0000-0000F6000000}"/>
    <cellStyle name="_x0007__section B and cut off 10 Furama" xfId="254" xr:uid="{00000000-0005-0000-0000-0000F7000000}"/>
    <cellStyle name="_x0007__Siam Phitiwat WP-2008-12" xfId="255" xr:uid="{00000000-0005-0000-0000-0000F8000000}"/>
    <cellStyle name="_x0007__Siam-Phitiwat-WP-Q1-2007_SUT" xfId="256" xr:uid="{00000000-0005-0000-0000-0000F9000000}"/>
    <cellStyle name="_x0007__TB2007 after ADJ." xfId="257" xr:uid="{00000000-0005-0000-0000-0000FA000000}"/>
    <cellStyle name="_x0007__Test-30-Knot" xfId="258" xr:uid="{00000000-0005-0000-0000-0000FB000000}"/>
    <cellStyle name="_x0007__Test-30-Knot 2" xfId="259" xr:uid="{00000000-0005-0000-0000-0000FC000000}"/>
    <cellStyle name="_x0007__Test-30-Knot 3" xfId="260" xr:uid="{00000000-0005-0000-0000-0000FD000000}"/>
    <cellStyle name="_x0007__Test-30-Knot_Knot_wacker_Q3'2009" xfId="261" xr:uid="{00000000-0005-0000-0000-0000FE000000}"/>
    <cellStyle name="_x0007__Test-30-Knot_rayWacker-Top+WP" xfId="262" xr:uid="{00000000-0005-0000-0000-0000FF000000}"/>
    <cellStyle name="_x0007__Test-30-Knot_Wacker - Q3" xfId="263" xr:uid="{00000000-0005-0000-0000-000000010000}"/>
    <cellStyle name="_x0007__TGR Estate-Top FS Y2008(31.08.08)" xfId="264" xr:uid="{00000000-0005-0000-0000-000001010000}"/>
    <cellStyle name="_x0007__TGR Estate-Top FS Y2008(31.08.08) 2" xfId="265" xr:uid="{00000000-0005-0000-0000-000002010000}"/>
    <cellStyle name="_x0007__TGR Estate-Top FS Y2008(31.08.08) 3" xfId="266" xr:uid="{00000000-0005-0000-0000-000003010000}"/>
    <cellStyle name="_x0007__TGR Estate-Top FS Y2008(31.08.08)_Book2" xfId="267" xr:uid="{00000000-0005-0000-0000-000004010000}"/>
    <cellStyle name="_x0007__TGR Estate-Top FS Y2008(31.08.08)_EMC-Top FS 31032009" xfId="268" xr:uid="{00000000-0005-0000-0000-000005010000}"/>
    <cellStyle name="_x0007__TGR Estate-Top FS Y2008(31.08.08)_EMC-Top FS 31032009.1" xfId="269" xr:uid="{00000000-0005-0000-0000-000006010000}"/>
    <cellStyle name="_x0007__TGR Estate-Top FS Y2008(31.08.08)_EMC-Top FS 31032009New" xfId="270" xr:uid="{00000000-0005-0000-0000-000007010000}"/>
    <cellStyle name="_x0007__TGR Estate-Top FS Y2008(31.08.08)_EMC-Top FS 31122009" xfId="271" xr:uid="{00000000-0005-0000-0000-000008010000}"/>
    <cellStyle name="_x0007__TGR Estate-Top FS Y2008(31.08.08)_Exp.U" xfId="272" xr:uid="{00000000-0005-0000-0000-000009010000}"/>
    <cellStyle name="_x0007__TGR Estate-Top FS Y2008(31.08.08)_Knot_wacker_Q3'2009" xfId="273" xr:uid="{00000000-0005-0000-0000-00000A010000}"/>
    <cellStyle name="_x0007__TGR Estate-Top FS Y2008(31.08.08)_LKTFeb2009" xfId="274" xr:uid="{00000000-0005-0000-0000-00000B010000}"/>
    <cellStyle name="_x0007__TGR Estate-Top FS Y2008(31.08.08)_POV-Top FS final" xfId="275" xr:uid="{00000000-0005-0000-0000-00000C010000}"/>
    <cellStyle name="_x0007__TGR Estate-Top FS Y2008(31.08.08)_rayWacker-Top+WP" xfId="276" xr:uid="{00000000-0005-0000-0000-00000D010000}"/>
    <cellStyle name="_x0007__TGR Estate-Top FS Y2008(31.08.08)_Summary Agreement-Gate" xfId="277" xr:uid="{00000000-0005-0000-0000-00000E010000}"/>
    <cellStyle name="_x0007__TGR Estate-Top FS Y2008(31.08.08)_Wacker - Q3" xfId="278" xr:uid="{00000000-0005-0000-0000-00000F010000}"/>
    <cellStyle name="_x0007__TGR Estate-Top FS Y2008(31.08.08)_Wacker-Top FS_30062009" xfId="279" xr:uid="{00000000-0005-0000-0000-000010010000}"/>
    <cellStyle name="_x0007__TGR Estate-Top FS Y2008(31.08.08)-1" xfId="280" xr:uid="{00000000-0005-0000-0000-000011010000}"/>
    <cellStyle name="_x0007__TGR Estate-Top FS Y2008(31.08.08)-1 2" xfId="281" xr:uid="{00000000-0005-0000-0000-000012010000}"/>
    <cellStyle name="_x0007__TGR Estate-Top FS Y2008(31.08.08)-1 3" xfId="282" xr:uid="{00000000-0005-0000-0000-000013010000}"/>
    <cellStyle name="_x0007__TGR Estate-Top FS Y2008(31.08.08)-1_Book2" xfId="283" xr:uid="{00000000-0005-0000-0000-000014010000}"/>
    <cellStyle name="_x0007__TGR Estate-Top FS Y2008(31.08.08)-1_EMC-Top FS 31032009" xfId="284" xr:uid="{00000000-0005-0000-0000-000015010000}"/>
    <cellStyle name="_x0007__TGR Estate-Top FS Y2008(31.08.08)-1_EMC-Top FS 31032009.1" xfId="285" xr:uid="{00000000-0005-0000-0000-000016010000}"/>
    <cellStyle name="_x0007__TGR Estate-Top FS Y2008(31.08.08)-1_EMC-Top FS 31032009New" xfId="286" xr:uid="{00000000-0005-0000-0000-000017010000}"/>
    <cellStyle name="_x0007__TGR Estate-Top FS Y2008(31.08.08)-1_EMC-Top FS 31122009" xfId="287" xr:uid="{00000000-0005-0000-0000-000018010000}"/>
    <cellStyle name="_x0007__TGR Estate-Top FS Y2008(31.08.08)-1_Knot_wacker_Q3'2009" xfId="288" xr:uid="{00000000-0005-0000-0000-000019010000}"/>
    <cellStyle name="_x0007__TGR Estate-Top FS Y2008(31.08.08)-1_POV-Top FS final" xfId="289" xr:uid="{00000000-0005-0000-0000-00001A010000}"/>
    <cellStyle name="_x0007__TGR Estate-Top FS Y2008(31.08.08)-1_rayWacker-Top+WP" xfId="290" xr:uid="{00000000-0005-0000-0000-00001B010000}"/>
    <cellStyle name="_x0007__TGR Estate-Top FS Y2008(31.08.08)-1_Summary Agreement-Gate" xfId="291" xr:uid="{00000000-0005-0000-0000-00001C010000}"/>
    <cellStyle name="_x0007__TGR Estate-Top FS Y2008(31.08.08)-1_Wacker - Q3" xfId="292" xr:uid="{00000000-0005-0000-0000-00001D010000}"/>
    <cellStyle name="_x0007__TGR Estate-Top FS Y2008(31.08.08)-1_Wacker-Top FS_30062009" xfId="293" xr:uid="{00000000-0005-0000-0000-00001E010000}"/>
    <cellStyle name="_x0007__Top Magic Lagoon 2007(24.10.07)" xfId="294" xr:uid="{00000000-0005-0000-0000-00001F010000}"/>
    <cellStyle name="_x0007__TOP_FURAMA(SATHORN)_31DEC08_V120209" xfId="295" xr:uid="{00000000-0005-0000-0000-000020010000}"/>
    <cellStyle name="_x0007__Top_TAS2007_Duan" xfId="296" xr:uid="{00000000-0005-0000-0000-000021010000}"/>
    <cellStyle name="_x0007__Top_TAS2007_Yee" xfId="297" xr:uid="{00000000-0005-0000-0000-000022010000}"/>
    <cellStyle name="_x0007__Top_TAS2007_Yee(24.03.08)byYEE" xfId="298" xr:uid="{00000000-0005-0000-0000-000023010000}"/>
    <cellStyle name="_x0007__Top_Wacker Q2'08_V20080705" xfId="299" xr:uid="{00000000-0005-0000-0000-000024010000}"/>
    <cellStyle name="_x0007__Top_Wacker Q2'08_V20080705 2" xfId="300" xr:uid="{00000000-0005-0000-0000-000025010000}"/>
    <cellStyle name="_x0007__Top_Wacker Q2'08_V20080705 3" xfId="301" xr:uid="{00000000-0005-0000-0000-000026010000}"/>
    <cellStyle name="_x0007__Top_Wacker Q2'08_V20080705_Knot_wacker_Q3'2009" xfId="302" xr:uid="{00000000-0005-0000-0000-000027010000}"/>
    <cellStyle name="_x0007__Top_Wacker Q2'08_V20080705_rayWacker-Top+WP" xfId="303" xr:uid="{00000000-0005-0000-0000-000028010000}"/>
    <cellStyle name="_x0007__Top_Wacker Q2'08_V20080705_Wacker - Q3" xfId="304" xr:uid="{00000000-0005-0000-0000-000029010000}"/>
    <cellStyle name="_x0007__Top07_Warnerbykay-SUT-20080104" xfId="305" xr:uid="{00000000-0005-0000-0000-00002A010000}"/>
    <cellStyle name="_x0007__Top07_Warnerbykay-SUT-20080104 2" xfId="306" xr:uid="{00000000-0005-0000-0000-00002B010000}"/>
    <cellStyle name="_x0007__Top07_Warnerbykay-SUT-20080104 3" xfId="307" xr:uid="{00000000-0005-0000-0000-00002C010000}"/>
    <cellStyle name="_x0007__Top07_Warnerbykay-SUT-20080104_Knot_wacker_Q3'2009" xfId="308" xr:uid="{00000000-0005-0000-0000-00002D010000}"/>
    <cellStyle name="_x0007__Top07_Warnerbykay-SUT-20080104_rayWacker-Top+WP" xfId="309" xr:uid="{00000000-0005-0000-0000-00002E010000}"/>
    <cellStyle name="_x0007__Top07_Warnerbykay-SUT-20080104_Wacker - Q3" xfId="310" xr:uid="{00000000-0005-0000-0000-00002F010000}"/>
    <cellStyle name="_x0007__Top-ALE(T) 31032008_v20080929" xfId="311" xr:uid="{00000000-0005-0000-0000-000030010000}"/>
    <cellStyle name="_x0007__Top-ALE(T) 31032008_v20080929 2" xfId="312" xr:uid="{00000000-0005-0000-0000-000031010000}"/>
    <cellStyle name="_x0007__Top-ALE(T) 31032008_v20080929 3" xfId="313" xr:uid="{00000000-0005-0000-0000-000032010000}"/>
    <cellStyle name="_x0007__Top-ALE(T) 31032008_v20080929_Book2" xfId="314" xr:uid="{00000000-0005-0000-0000-000033010000}"/>
    <cellStyle name="_x0007__Top-ALE(T) 31032008_v20080929_EMC-Top FS 31032009" xfId="315" xr:uid="{00000000-0005-0000-0000-000034010000}"/>
    <cellStyle name="_x0007__Top-ALE(T) 31032008_v20080929_EMC-Top FS 31032009.1" xfId="316" xr:uid="{00000000-0005-0000-0000-000035010000}"/>
    <cellStyle name="_x0007__Top-ALE(T) 31032008_v20080929_EMC-Top FS 31032009New" xfId="317" xr:uid="{00000000-0005-0000-0000-000036010000}"/>
    <cellStyle name="_x0007__Top-ALE(T) 31032008_v20080929_EMC-Top FS 31122009" xfId="318" xr:uid="{00000000-0005-0000-0000-000037010000}"/>
    <cellStyle name="_x0007__Top-ALE(T) 31032008_v20080929_Exp.U" xfId="319" xr:uid="{00000000-0005-0000-0000-000038010000}"/>
    <cellStyle name="_x0007__Top-ALE(T) 31032008_v20080929_Knot_wacker_Q3'2009" xfId="320" xr:uid="{00000000-0005-0000-0000-000039010000}"/>
    <cellStyle name="_x0007__Top-ALE(T) 31032008_v20080929_LKTFeb2009" xfId="321" xr:uid="{00000000-0005-0000-0000-00003A010000}"/>
    <cellStyle name="_x0007__Top-ALE(T) 31032008_v20080929_POV-Top FS final" xfId="322" xr:uid="{00000000-0005-0000-0000-00003B010000}"/>
    <cellStyle name="_x0007__Top-ALE(T) 31032008_v20080929_rayWacker-Top+WP" xfId="323" xr:uid="{00000000-0005-0000-0000-00003C010000}"/>
    <cellStyle name="_x0007__Top-ALE(T) 31032008_v20080929_Summary Agreement-Gate" xfId="324" xr:uid="{00000000-0005-0000-0000-00003D010000}"/>
    <cellStyle name="_x0007__Top-ALE(T) 31032008_v20080929_Wacker - Q3" xfId="325" xr:uid="{00000000-0005-0000-0000-00003E010000}"/>
    <cellStyle name="_x0007__Top-ALE(T) 31032008_v20080929_Wacker-Top FS_30062009" xfId="326" xr:uid="{00000000-0005-0000-0000-00003F010000}"/>
    <cellStyle name="_x0007__trial balance sep 2007" xfId="327" xr:uid="{00000000-0005-0000-0000-000040010000}"/>
    <cellStyle name="_x0007__Vouch-30-wacker" xfId="328" xr:uid="{00000000-0005-0000-0000-000041010000}"/>
    <cellStyle name="_x0007__Vouch-30-wacker 2" xfId="329" xr:uid="{00000000-0005-0000-0000-000042010000}"/>
    <cellStyle name="_x0007__Vouch-30-wacker 3" xfId="330" xr:uid="{00000000-0005-0000-0000-000043010000}"/>
    <cellStyle name="_x0007__Vouch-30-wacker_Knot_wacker_Q3'2009" xfId="331" xr:uid="{00000000-0005-0000-0000-000044010000}"/>
    <cellStyle name="_x0007__Vouch-30-wacker_rayWacker-Top+WP" xfId="332" xr:uid="{00000000-0005-0000-0000-000045010000}"/>
    <cellStyle name="_x0007__Vouch-30-wacker_Wacker - Q3" xfId="333" xr:uid="{00000000-0005-0000-0000-000046010000}"/>
    <cellStyle name="_x0007__Wacker - Q3" xfId="334" xr:uid="{00000000-0005-0000-0000-000047010000}"/>
    <cellStyle name="_x0007__WP 30-9-08_IDC_17112008" xfId="335" xr:uid="{00000000-0005-0000-0000-000048010000}"/>
    <cellStyle name="_x0007__WP 30-9-08_IDC_17112008 2" xfId="336" xr:uid="{00000000-0005-0000-0000-000049010000}"/>
    <cellStyle name="_x0007__WP 30-9-08_IDC_17112008 3" xfId="337" xr:uid="{00000000-0005-0000-0000-00004A010000}"/>
    <cellStyle name="_x0007__WP 30-9-08_IDC_17112008_Book2" xfId="338" xr:uid="{00000000-0005-0000-0000-00004B010000}"/>
    <cellStyle name="_x0007__WP 30-9-08_IDC_17112008_EMC-Top FS 31032009" xfId="339" xr:uid="{00000000-0005-0000-0000-00004C010000}"/>
    <cellStyle name="_x0007__WP 30-9-08_IDC_17112008_EMC-Top FS 31032009.1" xfId="340" xr:uid="{00000000-0005-0000-0000-00004D010000}"/>
    <cellStyle name="_x0007__WP 30-9-08_IDC_17112008_EMC-Top FS 31032009New" xfId="341" xr:uid="{00000000-0005-0000-0000-00004E010000}"/>
    <cellStyle name="_x0007__WP 30-9-08_IDC_17112008_EMC-Top FS 31122009" xfId="342" xr:uid="{00000000-0005-0000-0000-00004F010000}"/>
    <cellStyle name="_x0007__WP 30-9-08_IDC_17112008_Exp.U" xfId="343" xr:uid="{00000000-0005-0000-0000-000050010000}"/>
    <cellStyle name="_x0007__WP 30-9-08_IDC_17112008_Knot_wacker_Q3'2009" xfId="344" xr:uid="{00000000-0005-0000-0000-000051010000}"/>
    <cellStyle name="_x0007__WP 30-9-08_IDC_17112008_LKTFeb2009" xfId="345" xr:uid="{00000000-0005-0000-0000-000052010000}"/>
    <cellStyle name="_x0007__WP 30-9-08_IDC_17112008_POV-Top FS final" xfId="346" xr:uid="{00000000-0005-0000-0000-000053010000}"/>
    <cellStyle name="_x0007__WP 30-9-08_IDC_17112008_rayWacker-Top+WP" xfId="347" xr:uid="{00000000-0005-0000-0000-000054010000}"/>
    <cellStyle name="_x0007__WP 30-9-08_IDC_17112008_Summary Agreement-Gate" xfId="348" xr:uid="{00000000-0005-0000-0000-000055010000}"/>
    <cellStyle name="_x0007__WP 30-9-08_IDC_17112008_Wacker - Q3" xfId="349" xr:uid="{00000000-0005-0000-0000-000056010000}"/>
    <cellStyle name="_x0007__WP 30-9-08_IDC_17112008_Wacker-Top FS_30062009" xfId="350" xr:uid="{00000000-0005-0000-0000-000057010000}"/>
    <cellStyle name="_x0007__WP 31-12-08_KTS_V20090129_aomsent" xfId="351" xr:uid="{00000000-0005-0000-0000-000058010000}"/>
    <cellStyle name="_x0007__WP Q109-STHAI_V20090507-Ben-SUT-5-bank" xfId="352" xr:uid="{00000000-0005-0000-0000-000059010000}"/>
    <cellStyle name="_x0007__WP Q209-STHAI" xfId="353" xr:uid="{00000000-0005-0000-0000-00005A010000}"/>
    <cellStyle name="_x0007__WP.fixed asset-BCI08" xfId="354" xr:uid="{00000000-0005-0000-0000-00005B010000}"/>
    <cellStyle name="_x0007__WP_DM2007_ V2_Duan_Update31-01-08 " xfId="355" xr:uid="{00000000-0005-0000-0000-00005C010000}"/>
    <cellStyle name="_x0007__WP_Duan_Top_TAS2007_25-03-08" xfId="356" xr:uid="{00000000-0005-0000-0000-00005D010000}"/>
    <cellStyle name="_x0007__รายตัว-12 (2)" xfId="357" xr:uid="{00000000-0005-0000-0000-00005E010000}"/>
    <cellStyle name="’??? [0.00]_TMCA Spreadsheet(body)" xfId="358" xr:uid="{00000000-0005-0000-0000-00005F010000}"/>
    <cellStyle name="’???_TMCA Spreadsheet(body)" xfId="359" xr:uid="{00000000-0005-0000-0000-000060010000}"/>
    <cellStyle name="•W?_TMCA Spreadsheet(body)" xfId="360" xr:uid="{00000000-0005-0000-0000-000061010000}"/>
    <cellStyle name="20% - Accent1 2" xfId="361" xr:uid="{00000000-0005-0000-0000-000062010000}"/>
    <cellStyle name="20% - Accent1 3" xfId="362" xr:uid="{00000000-0005-0000-0000-000063010000}"/>
    <cellStyle name="20% - Accent2 2" xfId="363" xr:uid="{00000000-0005-0000-0000-000064010000}"/>
    <cellStyle name="20% - Accent2 3" xfId="364" xr:uid="{00000000-0005-0000-0000-000065010000}"/>
    <cellStyle name="20% - Accent3 2" xfId="365" xr:uid="{00000000-0005-0000-0000-000066010000}"/>
    <cellStyle name="20% - Accent3 3" xfId="366" xr:uid="{00000000-0005-0000-0000-000067010000}"/>
    <cellStyle name="20% - Accent4 2" xfId="367" xr:uid="{00000000-0005-0000-0000-000068010000}"/>
    <cellStyle name="20% - Accent4 3" xfId="368" xr:uid="{00000000-0005-0000-0000-000069010000}"/>
    <cellStyle name="20% - Accent5 2" xfId="369" xr:uid="{00000000-0005-0000-0000-00006A010000}"/>
    <cellStyle name="20% - Accent5 3" xfId="370" xr:uid="{00000000-0005-0000-0000-00006B010000}"/>
    <cellStyle name="20% - Accent6 2" xfId="371" xr:uid="{00000000-0005-0000-0000-00006C010000}"/>
    <cellStyle name="20% - Accent6 3" xfId="372" xr:uid="{00000000-0005-0000-0000-00006D010000}"/>
    <cellStyle name="20% - ส่วนที่ถูกเน้น1" xfId="373" xr:uid="{00000000-0005-0000-0000-00006E010000}"/>
    <cellStyle name="20% - ส่วนที่ถูกเน้น2" xfId="374" xr:uid="{00000000-0005-0000-0000-00006F010000}"/>
    <cellStyle name="20% - ส่วนที่ถูกเน้น3" xfId="375" xr:uid="{00000000-0005-0000-0000-000070010000}"/>
    <cellStyle name="20% - ส่วนที่ถูกเน้น4" xfId="376" xr:uid="{00000000-0005-0000-0000-000071010000}"/>
    <cellStyle name="20% - ส่วนที่ถูกเน้น5" xfId="377" xr:uid="{00000000-0005-0000-0000-000072010000}"/>
    <cellStyle name="20% - ส่วนที่ถูกเน้น6" xfId="378" xr:uid="{00000000-0005-0000-0000-000073010000}"/>
    <cellStyle name="40% - Accent1 2" xfId="379" xr:uid="{00000000-0005-0000-0000-000074010000}"/>
    <cellStyle name="40% - Accent1 3" xfId="380" xr:uid="{00000000-0005-0000-0000-000075010000}"/>
    <cellStyle name="40% - Accent2 2" xfId="381" xr:uid="{00000000-0005-0000-0000-000076010000}"/>
    <cellStyle name="40% - Accent2 3" xfId="382" xr:uid="{00000000-0005-0000-0000-000077010000}"/>
    <cellStyle name="40% - Accent3 2" xfId="383" xr:uid="{00000000-0005-0000-0000-000078010000}"/>
    <cellStyle name="40% - Accent3 3" xfId="384" xr:uid="{00000000-0005-0000-0000-000079010000}"/>
    <cellStyle name="40% - Accent4 2" xfId="385" xr:uid="{00000000-0005-0000-0000-00007A010000}"/>
    <cellStyle name="40% - Accent4 3" xfId="386" xr:uid="{00000000-0005-0000-0000-00007B010000}"/>
    <cellStyle name="40% - Accent5 2" xfId="387" xr:uid="{00000000-0005-0000-0000-00007C010000}"/>
    <cellStyle name="40% - Accent5 3" xfId="388" xr:uid="{00000000-0005-0000-0000-00007D010000}"/>
    <cellStyle name="40% - Accent6 2" xfId="389" xr:uid="{00000000-0005-0000-0000-00007E010000}"/>
    <cellStyle name="40% - Accent6 3" xfId="390" xr:uid="{00000000-0005-0000-0000-00007F010000}"/>
    <cellStyle name="40% - ส่วนที่ถูกเน้น1" xfId="391" xr:uid="{00000000-0005-0000-0000-000080010000}"/>
    <cellStyle name="40% - ส่วนที่ถูกเน้น2" xfId="392" xr:uid="{00000000-0005-0000-0000-000081010000}"/>
    <cellStyle name="40% - ส่วนที่ถูกเน้น3" xfId="393" xr:uid="{00000000-0005-0000-0000-000082010000}"/>
    <cellStyle name="40% - ส่วนที่ถูกเน้น4" xfId="394" xr:uid="{00000000-0005-0000-0000-000083010000}"/>
    <cellStyle name="40% - ส่วนที่ถูกเน้น5" xfId="395" xr:uid="{00000000-0005-0000-0000-000084010000}"/>
    <cellStyle name="40% - ส่วนที่ถูกเน้น6" xfId="396" xr:uid="{00000000-0005-0000-0000-000085010000}"/>
    <cellStyle name="60% - Accent1 2" xfId="397" xr:uid="{00000000-0005-0000-0000-000086010000}"/>
    <cellStyle name="60% - Accent1 3" xfId="398" xr:uid="{00000000-0005-0000-0000-000087010000}"/>
    <cellStyle name="60% - Accent2 2" xfId="399" xr:uid="{00000000-0005-0000-0000-000088010000}"/>
    <cellStyle name="60% - Accent2 3" xfId="400" xr:uid="{00000000-0005-0000-0000-000089010000}"/>
    <cellStyle name="60% - Accent3 2" xfId="401" xr:uid="{00000000-0005-0000-0000-00008A010000}"/>
    <cellStyle name="60% - Accent3 3" xfId="402" xr:uid="{00000000-0005-0000-0000-00008B010000}"/>
    <cellStyle name="60% - Accent4 2" xfId="403" xr:uid="{00000000-0005-0000-0000-00008C010000}"/>
    <cellStyle name="60% - Accent4 3" xfId="404" xr:uid="{00000000-0005-0000-0000-00008D010000}"/>
    <cellStyle name="60% - Accent5 2" xfId="405" xr:uid="{00000000-0005-0000-0000-00008E010000}"/>
    <cellStyle name="60% - Accent5 3" xfId="406" xr:uid="{00000000-0005-0000-0000-00008F010000}"/>
    <cellStyle name="60% - Accent6 2" xfId="407" xr:uid="{00000000-0005-0000-0000-000090010000}"/>
    <cellStyle name="60% - Accent6 3" xfId="408" xr:uid="{00000000-0005-0000-0000-000091010000}"/>
    <cellStyle name="60% - ส่วนที่ถูกเน้น1" xfId="409" xr:uid="{00000000-0005-0000-0000-000092010000}"/>
    <cellStyle name="60% - ส่วนที่ถูกเน้น2" xfId="410" xr:uid="{00000000-0005-0000-0000-000093010000}"/>
    <cellStyle name="60% - ส่วนที่ถูกเน้น3" xfId="411" xr:uid="{00000000-0005-0000-0000-000094010000}"/>
    <cellStyle name="60% - ส่วนที่ถูกเน้น4" xfId="412" xr:uid="{00000000-0005-0000-0000-000095010000}"/>
    <cellStyle name="60% - ส่วนที่ถูกเน้น5" xfId="413" xr:uid="{00000000-0005-0000-0000-000096010000}"/>
    <cellStyle name="60% - ส่วนที่ถูกเน้น6" xfId="414" xr:uid="{00000000-0005-0000-0000-000097010000}"/>
    <cellStyle name="75" xfId="415" xr:uid="{00000000-0005-0000-0000-000098010000}"/>
    <cellStyle name="Accent1 - 20%" xfId="416" xr:uid="{00000000-0005-0000-0000-000099010000}"/>
    <cellStyle name="Accent1 - 20% 2" xfId="417" xr:uid="{00000000-0005-0000-0000-00009A010000}"/>
    <cellStyle name="Accent1 - 20% 3" xfId="418" xr:uid="{00000000-0005-0000-0000-00009B010000}"/>
    <cellStyle name="Accent1 - 20% 4" xfId="419" xr:uid="{00000000-0005-0000-0000-00009C010000}"/>
    <cellStyle name="Accent1 - 20% 5" xfId="420" xr:uid="{00000000-0005-0000-0000-00009D010000}"/>
    <cellStyle name="Accent1 - 40%" xfId="421" xr:uid="{00000000-0005-0000-0000-00009E010000}"/>
    <cellStyle name="Accent1 - 40% 2" xfId="422" xr:uid="{00000000-0005-0000-0000-00009F010000}"/>
    <cellStyle name="Accent1 - 40% 3" xfId="423" xr:uid="{00000000-0005-0000-0000-0000A0010000}"/>
    <cellStyle name="Accent1 - 40% 4" xfId="424" xr:uid="{00000000-0005-0000-0000-0000A1010000}"/>
    <cellStyle name="Accent1 - 40% 5" xfId="425" xr:uid="{00000000-0005-0000-0000-0000A2010000}"/>
    <cellStyle name="Accent1 - 60%" xfId="426" xr:uid="{00000000-0005-0000-0000-0000A3010000}"/>
    <cellStyle name="Accent1 - 60% 2" xfId="427" xr:uid="{00000000-0005-0000-0000-0000A4010000}"/>
    <cellStyle name="Accent1 - 60% 3" xfId="428" xr:uid="{00000000-0005-0000-0000-0000A5010000}"/>
    <cellStyle name="Accent1 - 60% 4" xfId="429" xr:uid="{00000000-0005-0000-0000-0000A6010000}"/>
    <cellStyle name="Accent1 - 60% 5" xfId="430" xr:uid="{00000000-0005-0000-0000-0000A7010000}"/>
    <cellStyle name="Accent1 2" xfId="431" xr:uid="{00000000-0005-0000-0000-0000A8010000}"/>
    <cellStyle name="Accent1 2 2" xfId="432" xr:uid="{00000000-0005-0000-0000-0000A9010000}"/>
    <cellStyle name="Accent1 2 3" xfId="433" xr:uid="{00000000-0005-0000-0000-0000AA010000}"/>
    <cellStyle name="Accent1 3" xfId="434" xr:uid="{00000000-0005-0000-0000-0000AB010000}"/>
    <cellStyle name="Accent1 4" xfId="435" xr:uid="{00000000-0005-0000-0000-0000AC010000}"/>
    <cellStyle name="Accent1 5" xfId="436" xr:uid="{00000000-0005-0000-0000-0000AD010000}"/>
    <cellStyle name="Accent1 6" xfId="437" xr:uid="{00000000-0005-0000-0000-0000AE010000}"/>
    <cellStyle name="Accent1 7" xfId="438" xr:uid="{00000000-0005-0000-0000-0000AF010000}"/>
    <cellStyle name="Accent1 8" xfId="439" xr:uid="{00000000-0005-0000-0000-0000B0010000}"/>
    <cellStyle name="Accent1 9" xfId="440" xr:uid="{00000000-0005-0000-0000-0000B1010000}"/>
    <cellStyle name="Accent2 - 20%" xfId="441" xr:uid="{00000000-0005-0000-0000-0000B2010000}"/>
    <cellStyle name="Accent2 - 20% 2" xfId="442" xr:uid="{00000000-0005-0000-0000-0000B3010000}"/>
    <cellStyle name="Accent2 - 20% 3" xfId="443" xr:uid="{00000000-0005-0000-0000-0000B4010000}"/>
    <cellStyle name="Accent2 - 20% 4" xfId="444" xr:uid="{00000000-0005-0000-0000-0000B5010000}"/>
    <cellStyle name="Accent2 - 20% 5" xfId="445" xr:uid="{00000000-0005-0000-0000-0000B6010000}"/>
    <cellStyle name="Accent2 - 40%" xfId="446" xr:uid="{00000000-0005-0000-0000-0000B7010000}"/>
    <cellStyle name="Accent2 - 40% 2" xfId="447" xr:uid="{00000000-0005-0000-0000-0000B8010000}"/>
    <cellStyle name="Accent2 - 40% 3" xfId="448" xr:uid="{00000000-0005-0000-0000-0000B9010000}"/>
    <cellStyle name="Accent2 - 40% 4" xfId="449" xr:uid="{00000000-0005-0000-0000-0000BA010000}"/>
    <cellStyle name="Accent2 - 40% 5" xfId="450" xr:uid="{00000000-0005-0000-0000-0000BB010000}"/>
    <cellStyle name="Accent2 - 60%" xfId="451" xr:uid="{00000000-0005-0000-0000-0000BC010000}"/>
    <cellStyle name="Accent2 - 60% 2" xfId="452" xr:uid="{00000000-0005-0000-0000-0000BD010000}"/>
    <cellStyle name="Accent2 - 60% 3" xfId="453" xr:uid="{00000000-0005-0000-0000-0000BE010000}"/>
    <cellStyle name="Accent2 - 60% 4" xfId="454" xr:uid="{00000000-0005-0000-0000-0000BF010000}"/>
    <cellStyle name="Accent2 - 60% 5" xfId="455" xr:uid="{00000000-0005-0000-0000-0000C0010000}"/>
    <cellStyle name="Accent2 2" xfId="456" xr:uid="{00000000-0005-0000-0000-0000C1010000}"/>
    <cellStyle name="Accent2 2 2" xfId="457" xr:uid="{00000000-0005-0000-0000-0000C2010000}"/>
    <cellStyle name="Accent2 2 3" xfId="458" xr:uid="{00000000-0005-0000-0000-0000C3010000}"/>
    <cellStyle name="Accent2 3" xfId="459" xr:uid="{00000000-0005-0000-0000-0000C4010000}"/>
    <cellStyle name="Accent2 4" xfId="460" xr:uid="{00000000-0005-0000-0000-0000C5010000}"/>
    <cellStyle name="Accent2 5" xfId="461" xr:uid="{00000000-0005-0000-0000-0000C6010000}"/>
    <cellStyle name="Accent2 6" xfId="462" xr:uid="{00000000-0005-0000-0000-0000C7010000}"/>
    <cellStyle name="Accent2 7" xfId="463" xr:uid="{00000000-0005-0000-0000-0000C8010000}"/>
    <cellStyle name="Accent2 8" xfId="464" xr:uid="{00000000-0005-0000-0000-0000C9010000}"/>
    <cellStyle name="Accent2 9" xfId="465" xr:uid="{00000000-0005-0000-0000-0000CA010000}"/>
    <cellStyle name="Accent3 - 20%" xfId="466" xr:uid="{00000000-0005-0000-0000-0000CB010000}"/>
    <cellStyle name="Accent3 - 20% 2" xfId="467" xr:uid="{00000000-0005-0000-0000-0000CC010000}"/>
    <cellStyle name="Accent3 - 20% 3" xfId="468" xr:uid="{00000000-0005-0000-0000-0000CD010000}"/>
    <cellStyle name="Accent3 - 20% 4" xfId="469" xr:uid="{00000000-0005-0000-0000-0000CE010000}"/>
    <cellStyle name="Accent3 - 20% 5" xfId="470" xr:uid="{00000000-0005-0000-0000-0000CF010000}"/>
    <cellStyle name="Accent3 - 40%" xfId="471" xr:uid="{00000000-0005-0000-0000-0000D0010000}"/>
    <cellStyle name="Accent3 - 40% 2" xfId="472" xr:uid="{00000000-0005-0000-0000-0000D1010000}"/>
    <cellStyle name="Accent3 - 40% 3" xfId="473" xr:uid="{00000000-0005-0000-0000-0000D2010000}"/>
    <cellStyle name="Accent3 - 60%" xfId="474" xr:uid="{00000000-0005-0000-0000-0000D3010000}"/>
    <cellStyle name="Accent3 - 60% 2" xfId="475" xr:uid="{00000000-0005-0000-0000-0000D4010000}"/>
    <cellStyle name="Accent3 - 60% 3" xfId="476" xr:uid="{00000000-0005-0000-0000-0000D5010000}"/>
    <cellStyle name="Accent3 2" xfId="477" xr:uid="{00000000-0005-0000-0000-0000D6010000}"/>
    <cellStyle name="Accent3 2 2" xfId="478" xr:uid="{00000000-0005-0000-0000-0000D7010000}"/>
    <cellStyle name="Accent3 2 3" xfId="479" xr:uid="{00000000-0005-0000-0000-0000D8010000}"/>
    <cellStyle name="Accent3 3" xfId="480" xr:uid="{00000000-0005-0000-0000-0000D9010000}"/>
    <cellStyle name="Accent3 4" xfId="481" xr:uid="{00000000-0005-0000-0000-0000DA010000}"/>
    <cellStyle name="Accent3 5" xfId="482" xr:uid="{00000000-0005-0000-0000-0000DB010000}"/>
    <cellStyle name="Accent3 6" xfId="483" xr:uid="{00000000-0005-0000-0000-0000DC010000}"/>
    <cellStyle name="Accent3 7" xfId="484" xr:uid="{00000000-0005-0000-0000-0000DD010000}"/>
    <cellStyle name="Accent3 8" xfId="485" xr:uid="{00000000-0005-0000-0000-0000DE010000}"/>
    <cellStyle name="Accent3 9" xfId="486" xr:uid="{00000000-0005-0000-0000-0000DF010000}"/>
    <cellStyle name="Accent4 - 20%" xfId="487" xr:uid="{00000000-0005-0000-0000-0000E0010000}"/>
    <cellStyle name="Accent4 - 20% 2" xfId="488" xr:uid="{00000000-0005-0000-0000-0000E1010000}"/>
    <cellStyle name="Accent4 - 20% 3" xfId="489" xr:uid="{00000000-0005-0000-0000-0000E2010000}"/>
    <cellStyle name="Accent4 - 20% 4" xfId="490" xr:uid="{00000000-0005-0000-0000-0000E3010000}"/>
    <cellStyle name="Accent4 - 20% 5" xfId="491" xr:uid="{00000000-0005-0000-0000-0000E4010000}"/>
    <cellStyle name="Accent4 - 40%" xfId="492" xr:uid="{00000000-0005-0000-0000-0000E5010000}"/>
    <cellStyle name="Accent4 - 40% 2" xfId="493" xr:uid="{00000000-0005-0000-0000-0000E6010000}"/>
    <cellStyle name="Accent4 - 40% 3" xfId="494" xr:uid="{00000000-0005-0000-0000-0000E7010000}"/>
    <cellStyle name="Accent4 - 40% 4" xfId="495" xr:uid="{00000000-0005-0000-0000-0000E8010000}"/>
    <cellStyle name="Accent4 - 40% 5" xfId="496" xr:uid="{00000000-0005-0000-0000-0000E9010000}"/>
    <cellStyle name="Accent4 - 60%" xfId="497" xr:uid="{00000000-0005-0000-0000-0000EA010000}"/>
    <cellStyle name="Accent4 - 60% 2" xfId="498" xr:uid="{00000000-0005-0000-0000-0000EB010000}"/>
    <cellStyle name="Accent4 - 60% 3" xfId="499" xr:uid="{00000000-0005-0000-0000-0000EC010000}"/>
    <cellStyle name="Accent4 - 60% 4" xfId="500" xr:uid="{00000000-0005-0000-0000-0000ED010000}"/>
    <cellStyle name="Accent4 - 60% 5" xfId="501" xr:uid="{00000000-0005-0000-0000-0000EE010000}"/>
    <cellStyle name="Accent4 2" xfId="502" xr:uid="{00000000-0005-0000-0000-0000EF010000}"/>
    <cellStyle name="Accent4 2 2" xfId="503" xr:uid="{00000000-0005-0000-0000-0000F0010000}"/>
    <cellStyle name="Accent4 2 3" xfId="504" xr:uid="{00000000-0005-0000-0000-0000F1010000}"/>
    <cellStyle name="Accent4 3" xfId="505" xr:uid="{00000000-0005-0000-0000-0000F2010000}"/>
    <cellStyle name="Accent4 4" xfId="506" xr:uid="{00000000-0005-0000-0000-0000F3010000}"/>
    <cellStyle name="Accent4 5" xfId="507" xr:uid="{00000000-0005-0000-0000-0000F4010000}"/>
    <cellStyle name="Accent4 6" xfId="508" xr:uid="{00000000-0005-0000-0000-0000F5010000}"/>
    <cellStyle name="Accent4 7" xfId="509" xr:uid="{00000000-0005-0000-0000-0000F6010000}"/>
    <cellStyle name="Accent4 8" xfId="510" xr:uid="{00000000-0005-0000-0000-0000F7010000}"/>
    <cellStyle name="Accent4 9" xfId="511" xr:uid="{00000000-0005-0000-0000-0000F8010000}"/>
    <cellStyle name="Accent5 - 20%" xfId="512" xr:uid="{00000000-0005-0000-0000-0000F9010000}"/>
    <cellStyle name="Accent5 - 20% 2" xfId="513" xr:uid="{00000000-0005-0000-0000-0000FA010000}"/>
    <cellStyle name="Accent5 - 20% 3" xfId="514" xr:uid="{00000000-0005-0000-0000-0000FB010000}"/>
    <cellStyle name="Accent5 - 20% 4" xfId="515" xr:uid="{00000000-0005-0000-0000-0000FC010000}"/>
    <cellStyle name="Accent5 - 20% 5" xfId="516" xr:uid="{00000000-0005-0000-0000-0000FD010000}"/>
    <cellStyle name="Accent5 - 40%" xfId="517" xr:uid="{00000000-0005-0000-0000-0000FE010000}"/>
    <cellStyle name="Accent5 - 40% 2" xfId="518" xr:uid="{00000000-0005-0000-0000-0000FF010000}"/>
    <cellStyle name="Accent5 - 40% 3" xfId="519" xr:uid="{00000000-0005-0000-0000-000000020000}"/>
    <cellStyle name="Accent5 - 40% 4" xfId="520" xr:uid="{00000000-0005-0000-0000-000001020000}"/>
    <cellStyle name="Accent5 - 40% 5" xfId="521" xr:uid="{00000000-0005-0000-0000-000002020000}"/>
    <cellStyle name="Accent5 - 60%" xfId="522" xr:uid="{00000000-0005-0000-0000-000003020000}"/>
    <cellStyle name="Accent5 - 60% 2" xfId="523" xr:uid="{00000000-0005-0000-0000-000004020000}"/>
    <cellStyle name="Accent5 - 60% 3" xfId="524" xr:uid="{00000000-0005-0000-0000-000005020000}"/>
    <cellStyle name="Accent5 - 60% 4" xfId="525" xr:uid="{00000000-0005-0000-0000-000006020000}"/>
    <cellStyle name="Accent5 - 60% 5" xfId="526" xr:uid="{00000000-0005-0000-0000-000007020000}"/>
    <cellStyle name="Accent5 2" xfId="527" xr:uid="{00000000-0005-0000-0000-000008020000}"/>
    <cellStyle name="Accent5 2 2" xfId="528" xr:uid="{00000000-0005-0000-0000-000009020000}"/>
    <cellStyle name="Accent5 2 3" xfId="529" xr:uid="{00000000-0005-0000-0000-00000A020000}"/>
    <cellStyle name="Accent5 3" xfId="530" xr:uid="{00000000-0005-0000-0000-00000B020000}"/>
    <cellStyle name="Accent5 4" xfId="531" xr:uid="{00000000-0005-0000-0000-00000C020000}"/>
    <cellStyle name="Accent5 5" xfId="532" xr:uid="{00000000-0005-0000-0000-00000D020000}"/>
    <cellStyle name="Accent5 6" xfId="533" xr:uid="{00000000-0005-0000-0000-00000E020000}"/>
    <cellStyle name="Accent5 7" xfId="534" xr:uid="{00000000-0005-0000-0000-00000F020000}"/>
    <cellStyle name="Accent5 8" xfId="535" xr:uid="{00000000-0005-0000-0000-000010020000}"/>
    <cellStyle name="Accent5 9" xfId="536" xr:uid="{00000000-0005-0000-0000-000011020000}"/>
    <cellStyle name="Accent6 - 20%" xfId="537" xr:uid="{00000000-0005-0000-0000-000012020000}"/>
    <cellStyle name="Accent6 - 20% 2" xfId="538" xr:uid="{00000000-0005-0000-0000-000013020000}"/>
    <cellStyle name="Accent6 - 20% 3" xfId="539" xr:uid="{00000000-0005-0000-0000-000014020000}"/>
    <cellStyle name="Accent6 - 20% 4" xfId="540" xr:uid="{00000000-0005-0000-0000-000015020000}"/>
    <cellStyle name="Accent6 - 20% 5" xfId="541" xr:uid="{00000000-0005-0000-0000-000016020000}"/>
    <cellStyle name="Accent6 - 40%" xfId="542" xr:uid="{00000000-0005-0000-0000-000017020000}"/>
    <cellStyle name="Accent6 - 40% 2" xfId="543" xr:uid="{00000000-0005-0000-0000-000018020000}"/>
    <cellStyle name="Accent6 - 40% 3" xfId="544" xr:uid="{00000000-0005-0000-0000-000019020000}"/>
    <cellStyle name="Accent6 - 40% 4" xfId="545" xr:uid="{00000000-0005-0000-0000-00001A020000}"/>
    <cellStyle name="Accent6 - 40% 5" xfId="546" xr:uid="{00000000-0005-0000-0000-00001B020000}"/>
    <cellStyle name="Accent6 - 60%" xfId="547" xr:uid="{00000000-0005-0000-0000-00001C020000}"/>
    <cellStyle name="Accent6 - 60% 2" xfId="548" xr:uid="{00000000-0005-0000-0000-00001D020000}"/>
    <cellStyle name="Accent6 - 60% 3" xfId="549" xr:uid="{00000000-0005-0000-0000-00001E020000}"/>
    <cellStyle name="Accent6 - 60% 4" xfId="550" xr:uid="{00000000-0005-0000-0000-00001F020000}"/>
    <cellStyle name="Accent6 - 60% 5" xfId="551" xr:uid="{00000000-0005-0000-0000-000020020000}"/>
    <cellStyle name="Accent6 2" xfId="552" xr:uid="{00000000-0005-0000-0000-000021020000}"/>
    <cellStyle name="Accent6 2 2" xfId="553" xr:uid="{00000000-0005-0000-0000-000022020000}"/>
    <cellStyle name="Accent6 2 3" xfId="554" xr:uid="{00000000-0005-0000-0000-000023020000}"/>
    <cellStyle name="Accent6 3" xfId="555" xr:uid="{00000000-0005-0000-0000-000024020000}"/>
    <cellStyle name="Accent6 4" xfId="556" xr:uid="{00000000-0005-0000-0000-000025020000}"/>
    <cellStyle name="Accent6 5" xfId="557" xr:uid="{00000000-0005-0000-0000-000026020000}"/>
    <cellStyle name="Accent6 6" xfId="558" xr:uid="{00000000-0005-0000-0000-000027020000}"/>
    <cellStyle name="Accent6 7" xfId="559" xr:uid="{00000000-0005-0000-0000-000028020000}"/>
    <cellStyle name="Accent6 8" xfId="560" xr:uid="{00000000-0005-0000-0000-000029020000}"/>
    <cellStyle name="Accent6 9" xfId="561" xr:uid="{00000000-0005-0000-0000-00002A020000}"/>
    <cellStyle name="Actual Date" xfId="562" xr:uid="{00000000-0005-0000-0000-00002B020000}"/>
    <cellStyle name="Actual Date 2" xfId="563" xr:uid="{00000000-0005-0000-0000-00002C020000}"/>
    <cellStyle name="Actual Date_12 DM-BS detail DEC_07" xfId="564" xr:uid="{00000000-0005-0000-0000-00002D020000}"/>
    <cellStyle name="Bad 2" xfId="565" xr:uid="{00000000-0005-0000-0000-00002E020000}"/>
    <cellStyle name="Bad 2 2" xfId="566" xr:uid="{00000000-0005-0000-0000-00002F020000}"/>
    <cellStyle name="Bad 2 3" xfId="567" xr:uid="{00000000-0005-0000-0000-000030020000}"/>
    <cellStyle name="Bad 3" xfId="568" xr:uid="{00000000-0005-0000-0000-000031020000}"/>
    <cellStyle name="Calc Currency (0)" xfId="569" xr:uid="{00000000-0005-0000-0000-000032020000}"/>
    <cellStyle name="Calc Currency (0) 2" xfId="570" xr:uid="{00000000-0005-0000-0000-000033020000}"/>
    <cellStyle name="Calc Currency (0) 3" xfId="571" xr:uid="{00000000-0005-0000-0000-000034020000}"/>
    <cellStyle name="Calc Currency (0) 4" xfId="572" xr:uid="{00000000-0005-0000-0000-000035020000}"/>
    <cellStyle name="Calc Currency (0) 5" xfId="573" xr:uid="{00000000-0005-0000-0000-000036020000}"/>
    <cellStyle name="Calc Currency (0)_Knot_wacker_Q3'2009" xfId="574" xr:uid="{00000000-0005-0000-0000-000037020000}"/>
    <cellStyle name="Calc Currency (2)" xfId="575" xr:uid="{00000000-0005-0000-0000-000038020000}"/>
    <cellStyle name="Calc Percent (0)" xfId="576" xr:uid="{00000000-0005-0000-0000-000039020000}"/>
    <cellStyle name="Calc Percent (1)" xfId="577" xr:uid="{00000000-0005-0000-0000-00003A020000}"/>
    <cellStyle name="Calc Percent (1) 2" xfId="578" xr:uid="{00000000-0005-0000-0000-00003B020000}"/>
    <cellStyle name="Calc Percent (1) 3" xfId="579" xr:uid="{00000000-0005-0000-0000-00003C020000}"/>
    <cellStyle name="Calc Percent (1)_Knot_wacker_Q3'2009" xfId="580" xr:uid="{00000000-0005-0000-0000-00003D020000}"/>
    <cellStyle name="Calc Percent (2)" xfId="581" xr:uid="{00000000-0005-0000-0000-00003E020000}"/>
    <cellStyle name="Calc Percent (2) 2" xfId="582" xr:uid="{00000000-0005-0000-0000-00003F020000}"/>
    <cellStyle name="Calc Percent (2) 3" xfId="583" xr:uid="{00000000-0005-0000-0000-000040020000}"/>
    <cellStyle name="Calc Percent (2)_Knot_wacker_Q3'2009" xfId="584" xr:uid="{00000000-0005-0000-0000-000041020000}"/>
    <cellStyle name="Calc Units (0)" xfId="585" xr:uid="{00000000-0005-0000-0000-000042020000}"/>
    <cellStyle name="Calc Units (1)" xfId="586" xr:uid="{00000000-0005-0000-0000-000043020000}"/>
    <cellStyle name="Calc Units (2)" xfId="587" xr:uid="{00000000-0005-0000-0000-000044020000}"/>
    <cellStyle name="Calculation 2" xfId="588" xr:uid="{00000000-0005-0000-0000-000045020000}"/>
    <cellStyle name="Calculation 2 2" xfId="589" xr:uid="{00000000-0005-0000-0000-000046020000}"/>
    <cellStyle name="Calculation 2 2 2" xfId="1257" xr:uid="{00000000-0005-0000-0000-000047020000}"/>
    <cellStyle name="Calculation 2 3" xfId="590" xr:uid="{00000000-0005-0000-0000-000048020000}"/>
    <cellStyle name="Calculation 2 3 2" xfId="1258" xr:uid="{00000000-0005-0000-0000-000049020000}"/>
    <cellStyle name="Calculation 2 4" xfId="1256" xr:uid="{00000000-0005-0000-0000-00004A020000}"/>
    <cellStyle name="Calculation 3" xfId="591" xr:uid="{00000000-0005-0000-0000-00004B020000}"/>
    <cellStyle name="Calculation 3 2" xfId="1259" xr:uid="{00000000-0005-0000-0000-00004C020000}"/>
    <cellStyle name="Check Cell 2" xfId="592" xr:uid="{00000000-0005-0000-0000-00004D020000}"/>
    <cellStyle name="Check Cell 2 2" xfId="593" xr:uid="{00000000-0005-0000-0000-00004E020000}"/>
    <cellStyle name="Check Cell 2 3" xfId="594" xr:uid="{00000000-0005-0000-0000-00004F020000}"/>
    <cellStyle name="Check Cell 3" xfId="595" xr:uid="{00000000-0005-0000-0000-000050020000}"/>
    <cellStyle name="Column Heading" xfId="596" xr:uid="{00000000-0005-0000-0000-000051020000}"/>
    <cellStyle name="Column_Title" xfId="597" xr:uid="{00000000-0005-0000-0000-000052020000}"/>
    <cellStyle name="Comma" xfId="1" builtinId="3"/>
    <cellStyle name="Comma  - Style1" xfId="599" xr:uid="{00000000-0005-0000-0000-000054020000}"/>
    <cellStyle name="Comma  - Style2" xfId="600" xr:uid="{00000000-0005-0000-0000-000055020000}"/>
    <cellStyle name="Comma  - Style3" xfId="601" xr:uid="{00000000-0005-0000-0000-000056020000}"/>
    <cellStyle name="Comma  - Style4" xfId="602" xr:uid="{00000000-0005-0000-0000-000057020000}"/>
    <cellStyle name="Comma  - Style5" xfId="603" xr:uid="{00000000-0005-0000-0000-000058020000}"/>
    <cellStyle name="Comma  - Style6" xfId="604" xr:uid="{00000000-0005-0000-0000-000059020000}"/>
    <cellStyle name="Comma  - Style7" xfId="605" xr:uid="{00000000-0005-0000-0000-00005A020000}"/>
    <cellStyle name="Comma  - Style8" xfId="606" xr:uid="{00000000-0005-0000-0000-00005B020000}"/>
    <cellStyle name="Comma [00]" xfId="607" xr:uid="{00000000-0005-0000-0000-00005C020000}"/>
    <cellStyle name="Comma 10" xfId="608" xr:uid="{00000000-0005-0000-0000-00005D020000}"/>
    <cellStyle name="Comma 10 2" xfId="609" xr:uid="{00000000-0005-0000-0000-00005E020000}"/>
    <cellStyle name="Comma 10 3" xfId="610" xr:uid="{00000000-0005-0000-0000-00005F020000}"/>
    <cellStyle name="Comma 10 8" xfId="1302" xr:uid="{00000000-0005-0000-0000-000060020000}"/>
    <cellStyle name="Comma 11" xfId="611" xr:uid="{00000000-0005-0000-0000-000061020000}"/>
    <cellStyle name="Comma 11 2" xfId="612" xr:uid="{00000000-0005-0000-0000-000062020000}"/>
    <cellStyle name="Comma 12" xfId="613" xr:uid="{00000000-0005-0000-0000-000063020000}"/>
    <cellStyle name="Comma 13" xfId="614" xr:uid="{00000000-0005-0000-0000-000064020000}"/>
    <cellStyle name="Comma 13 2" xfId="615" xr:uid="{00000000-0005-0000-0000-000065020000}"/>
    <cellStyle name="Comma 14" xfId="616" xr:uid="{00000000-0005-0000-0000-000066020000}"/>
    <cellStyle name="Comma 15" xfId="617" xr:uid="{00000000-0005-0000-0000-000067020000}"/>
    <cellStyle name="Comma 16" xfId="618" xr:uid="{00000000-0005-0000-0000-000068020000}"/>
    <cellStyle name="Comma 16 2" xfId="619" xr:uid="{00000000-0005-0000-0000-000069020000}"/>
    <cellStyle name="Comma 16 3" xfId="620" xr:uid="{00000000-0005-0000-0000-00006A020000}"/>
    <cellStyle name="Comma 17" xfId="621" xr:uid="{00000000-0005-0000-0000-00006B020000}"/>
    <cellStyle name="Comma 17 2" xfId="622" xr:uid="{00000000-0005-0000-0000-00006C020000}"/>
    <cellStyle name="Comma 18" xfId="623" xr:uid="{00000000-0005-0000-0000-00006D020000}"/>
    <cellStyle name="Comma 18 2" xfId="624" xr:uid="{00000000-0005-0000-0000-00006E020000}"/>
    <cellStyle name="Comma 18 2 2" xfId="625" xr:uid="{00000000-0005-0000-0000-00006F020000}"/>
    <cellStyle name="Comma 18 3" xfId="626" xr:uid="{00000000-0005-0000-0000-000070020000}"/>
    <cellStyle name="Comma 19" xfId="627" xr:uid="{00000000-0005-0000-0000-000071020000}"/>
    <cellStyle name="Comma 2" xfId="628" xr:uid="{00000000-0005-0000-0000-000072020000}"/>
    <cellStyle name="Comma 2 10" xfId="1246" xr:uid="{00000000-0005-0000-0000-000073020000}"/>
    <cellStyle name="Comma 2 2" xfId="629" xr:uid="{00000000-0005-0000-0000-000074020000}"/>
    <cellStyle name="Comma 2 2 10" xfId="5" xr:uid="{00000000-0005-0000-0000-000075020000}"/>
    <cellStyle name="Comma 2 2 2" xfId="630" xr:uid="{00000000-0005-0000-0000-000076020000}"/>
    <cellStyle name="Comma 2 2 2 2" xfId="631" xr:uid="{00000000-0005-0000-0000-000077020000}"/>
    <cellStyle name="Comma 2 2 3" xfId="632" xr:uid="{00000000-0005-0000-0000-000078020000}"/>
    <cellStyle name="Comma 2 3" xfId="633" xr:uid="{00000000-0005-0000-0000-000079020000}"/>
    <cellStyle name="Comma 2 3 2" xfId="634" xr:uid="{00000000-0005-0000-0000-00007A020000}"/>
    <cellStyle name="Comma 2 3 3" xfId="635" xr:uid="{00000000-0005-0000-0000-00007B020000}"/>
    <cellStyle name="Comma 2 32" xfId="636" xr:uid="{00000000-0005-0000-0000-00007C020000}"/>
    <cellStyle name="Comma 2 4" xfId="637" xr:uid="{00000000-0005-0000-0000-00007D020000}"/>
    <cellStyle name="Comma 2 4 2" xfId="638" xr:uid="{00000000-0005-0000-0000-00007E020000}"/>
    <cellStyle name="Comma 2 5" xfId="639" xr:uid="{00000000-0005-0000-0000-00007F020000}"/>
    <cellStyle name="Comma 2 6" xfId="640" xr:uid="{00000000-0005-0000-0000-000080020000}"/>
    <cellStyle name="Comma 2 7" xfId="641" xr:uid="{00000000-0005-0000-0000-000081020000}"/>
    <cellStyle name="Comma 2 8" xfId="642" xr:uid="{00000000-0005-0000-0000-000082020000}"/>
    <cellStyle name="Comma 2 9" xfId="643" xr:uid="{00000000-0005-0000-0000-000083020000}"/>
    <cellStyle name="Comma 2_20081003_Wacker-Q3-2008-SUT-Work" xfId="644" xr:uid="{00000000-0005-0000-0000-000084020000}"/>
    <cellStyle name="Comma 20" xfId="645" xr:uid="{00000000-0005-0000-0000-000085020000}"/>
    <cellStyle name="Comma 20 2" xfId="646" xr:uid="{00000000-0005-0000-0000-000086020000}"/>
    <cellStyle name="Comma 21" xfId="647" xr:uid="{00000000-0005-0000-0000-000087020000}"/>
    <cellStyle name="Comma 21 2" xfId="648" xr:uid="{00000000-0005-0000-0000-000088020000}"/>
    <cellStyle name="Comma 22" xfId="649" xr:uid="{00000000-0005-0000-0000-000089020000}"/>
    <cellStyle name="Comma 23" xfId="650" xr:uid="{00000000-0005-0000-0000-00008A020000}"/>
    <cellStyle name="Comma 24" xfId="651" xr:uid="{00000000-0005-0000-0000-00008B020000}"/>
    <cellStyle name="Comma 25" xfId="652" xr:uid="{00000000-0005-0000-0000-00008C020000}"/>
    <cellStyle name="Comma 25 2" xfId="653" xr:uid="{00000000-0005-0000-0000-00008D020000}"/>
    <cellStyle name="Comma 26" xfId="654" xr:uid="{00000000-0005-0000-0000-00008E020000}"/>
    <cellStyle name="Comma 26 2" xfId="655" xr:uid="{00000000-0005-0000-0000-00008F020000}"/>
    <cellStyle name="Comma 27" xfId="656" xr:uid="{00000000-0005-0000-0000-000090020000}"/>
    <cellStyle name="Comma 28" xfId="657" xr:uid="{00000000-0005-0000-0000-000091020000}"/>
    <cellStyle name="Comma 28 2" xfId="658" xr:uid="{00000000-0005-0000-0000-000092020000}"/>
    <cellStyle name="Comma 29" xfId="659" xr:uid="{00000000-0005-0000-0000-000093020000}"/>
    <cellStyle name="Comma 29 2" xfId="660" xr:uid="{00000000-0005-0000-0000-000094020000}"/>
    <cellStyle name="Comma 3" xfId="661" xr:uid="{00000000-0005-0000-0000-000095020000}"/>
    <cellStyle name="Comma 3 2" xfId="662" xr:uid="{00000000-0005-0000-0000-000096020000}"/>
    <cellStyle name="Comma 3 3" xfId="663" xr:uid="{00000000-0005-0000-0000-000097020000}"/>
    <cellStyle name="Comma 3 4" xfId="664" xr:uid="{00000000-0005-0000-0000-000098020000}"/>
    <cellStyle name="Comma 3 5" xfId="665" xr:uid="{00000000-0005-0000-0000-000099020000}"/>
    <cellStyle name="Comma 3_BB Sum" xfId="666" xr:uid="{00000000-0005-0000-0000-00009A020000}"/>
    <cellStyle name="Comma 30" xfId="667" xr:uid="{00000000-0005-0000-0000-00009B020000}"/>
    <cellStyle name="Comma 30 2" xfId="668" xr:uid="{00000000-0005-0000-0000-00009C020000}"/>
    <cellStyle name="Comma 31" xfId="669" xr:uid="{00000000-0005-0000-0000-00009D020000}"/>
    <cellStyle name="Comma 32" xfId="670" xr:uid="{00000000-0005-0000-0000-00009E020000}"/>
    <cellStyle name="Comma 33" xfId="671" xr:uid="{00000000-0005-0000-0000-00009F020000}"/>
    <cellStyle name="Comma 33 2" xfId="672" xr:uid="{00000000-0005-0000-0000-0000A0020000}"/>
    <cellStyle name="Comma 33 3" xfId="673" xr:uid="{00000000-0005-0000-0000-0000A1020000}"/>
    <cellStyle name="Comma 34" xfId="674" xr:uid="{00000000-0005-0000-0000-0000A2020000}"/>
    <cellStyle name="Comma 35" xfId="675" xr:uid="{00000000-0005-0000-0000-0000A3020000}"/>
    <cellStyle name="Comma 35 2" xfId="676" xr:uid="{00000000-0005-0000-0000-0000A4020000}"/>
    <cellStyle name="Comma 36" xfId="677" xr:uid="{00000000-0005-0000-0000-0000A5020000}"/>
    <cellStyle name="Comma 36 2" xfId="678" xr:uid="{00000000-0005-0000-0000-0000A6020000}"/>
    <cellStyle name="Comma 36 3" xfId="679" xr:uid="{00000000-0005-0000-0000-0000A7020000}"/>
    <cellStyle name="Comma 37" xfId="680" xr:uid="{00000000-0005-0000-0000-0000A8020000}"/>
    <cellStyle name="Comma 38" xfId="681" xr:uid="{00000000-0005-0000-0000-0000A9020000}"/>
    <cellStyle name="Comma 39" xfId="682" xr:uid="{00000000-0005-0000-0000-0000AA020000}"/>
    <cellStyle name="Comma 39 2" xfId="683" xr:uid="{00000000-0005-0000-0000-0000AB020000}"/>
    <cellStyle name="Comma 4" xfId="684" xr:uid="{00000000-0005-0000-0000-0000AC020000}"/>
    <cellStyle name="Comma 4 2" xfId="685" xr:uid="{00000000-0005-0000-0000-0000AD020000}"/>
    <cellStyle name="Comma 4 2 2" xfId="686" xr:uid="{00000000-0005-0000-0000-0000AE020000}"/>
    <cellStyle name="Comma 4 2_POV-Top FS final" xfId="687" xr:uid="{00000000-0005-0000-0000-0000AF020000}"/>
    <cellStyle name="Comma 4_BB-1" xfId="688" xr:uid="{00000000-0005-0000-0000-0000B0020000}"/>
    <cellStyle name="Comma 40" xfId="689" xr:uid="{00000000-0005-0000-0000-0000B1020000}"/>
    <cellStyle name="Comma 41" xfId="690" xr:uid="{00000000-0005-0000-0000-0000B2020000}"/>
    <cellStyle name="Comma 42" xfId="691" xr:uid="{00000000-0005-0000-0000-0000B3020000}"/>
    <cellStyle name="Comma 42 2" xfId="692" xr:uid="{00000000-0005-0000-0000-0000B4020000}"/>
    <cellStyle name="Comma 43" xfId="693" xr:uid="{00000000-0005-0000-0000-0000B5020000}"/>
    <cellStyle name="Comma 44" xfId="694" xr:uid="{00000000-0005-0000-0000-0000B6020000}"/>
    <cellStyle name="Comma 44 2" xfId="695" xr:uid="{00000000-0005-0000-0000-0000B7020000}"/>
    <cellStyle name="Comma 45" xfId="696" xr:uid="{00000000-0005-0000-0000-0000B8020000}"/>
    <cellStyle name="Comma 46" xfId="697" xr:uid="{00000000-0005-0000-0000-0000B9020000}"/>
    <cellStyle name="Comma 47" xfId="698" xr:uid="{00000000-0005-0000-0000-0000BA020000}"/>
    <cellStyle name="Comma 48" xfId="699" xr:uid="{00000000-0005-0000-0000-0000BB020000}"/>
    <cellStyle name="Comma 49" xfId="700" xr:uid="{00000000-0005-0000-0000-0000BC020000}"/>
    <cellStyle name="Comma 5" xfId="701" xr:uid="{00000000-0005-0000-0000-0000BD020000}"/>
    <cellStyle name="Comma 5 2" xfId="702" xr:uid="{00000000-0005-0000-0000-0000BE020000}"/>
    <cellStyle name="Comma 5 3" xfId="703" xr:uid="{00000000-0005-0000-0000-0000BF020000}"/>
    <cellStyle name="Comma 5_POV-Top FS final" xfId="704" xr:uid="{00000000-0005-0000-0000-0000C0020000}"/>
    <cellStyle name="Comma 50" xfId="705" xr:uid="{00000000-0005-0000-0000-0000C1020000}"/>
    <cellStyle name="Comma 51" xfId="706" xr:uid="{00000000-0005-0000-0000-0000C2020000}"/>
    <cellStyle name="Comma 52" xfId="598" xr:uid="{00000000-0005-0000-0000-0000C3020000}"/>
    <cellStyle name="Comma 53" xfId="1237" xr:uid="{00000000-0005-0000-0000-0000C4020000}"/>
    <cellStyle name="Comma 54" xfId="1240" xr:uid="{00000000-0005-0000-0000-0000C5020000}"/>
    <cellStyle name="Comma 55" xfId="1253" xr:uid="{00000000-0005-0000-0000-0000C6020000}"/>
    <cellStyle name="Comma 56" xfId="1244" xr:uid="{00000000-0005-0000-0000-0000C7020000}"/>
    <cellStyle name="Comma 57" xfId="1250" xr:uid="{00000000-0005-0000-0000-0000C8020000}"/>
    <cellStyle name="Comma 58" xfId="1296" xr:uid="{00000000-0005-0000-0000-0000C9020000}"/>
    <cellStyle name="Comma 6" xfId="707" xr:uid="{00000000-0005-0000-0000-0000CA020000}"/>
    <cellStyle name="Comma 6 2" xfId="708" xr:uid="{00000000-0005-0000-0000-0000CB020000}"/>
    <cellStyle name="Comma 6 3" xfId="709" xr:uid="{00000000-0005-0000-0000-0000CC020000}"/>
    <cellStyle name="Comma 7" xfId="710" xr:uid="{00000000-0005-0000-0000-0000CD020000}"/>
    <cellStyle name="Comma 7 2" xfId="711" xr:uid="{00000000-0005-0000-0000-0000CE020000}"/>
    <cellStyle name="Comma 7_BB Sum" xfId="712" xr:uid="{00000000-0005-0000-0000-0000CF020000}"/>
    <cellStyle name="Comma 8" xfId="713" xr:uid="{00000000-0005-0000-0000-0000D0020000}"/>
    <cellStyle name="Comma 8 2" xfId="714" xr:uid="{00000000-0005-0000-0000-0000D1020000}"/>
    <cellStyle name="Comma 8 3" xfId="715" xr:uid="{00000000-0005-0000-0000-0000D2020000}"/>
    <cellStyle name="Comma 9" xfId="716" xr:uid="{00000000-0005-0000-0000-0000D3020000}"/>
    <cellStyle name="Comma 9 2" xfId="717" xr:uid="{00000000-0005-0000-0000-0000D4020000}"/>
    <cellStyle name="Comma 9 3" xfId="718" xr:uid="{00000000-0005-0000-0000-0000D5020000}"/>
    <cellStyle name="Comma 9_POV-Top FS final" xfId="719" xr:uid="{00000000-0005-0000-0000-0000D6020000}"/>
    <cellStyle name="comma zerodec" xfId="720" xr:uid="{00000000-0005-0000-0000-0000D7020000}"/>
    <cellStyle name="comma zerodec 2" xfId="721" xr:uid="{00000000-0005-0000-0000-0000D8020000}"/>
    <cellStyle name="comma zerodec 2 2" xfId="722" xr:uid="{00000000-0005-0000-0000-0000D9020000}"/>
    <cellStyle name="comma zerodec 2 3" xfId="723" xr:uid="{00000000-0005-0000-0000-0000DA020000}"/>
    <cellStyle name="comma zerodec 2_POV-Top FS final" xfId="724" xr:uid="{00000000-0005-0000-0000-0000DB020000}"/>
    <cellStyle name="comma zerodec 3" xfId="725" xr:uid="{00000000-0005-0000-0000-0000DC020000}"/>
    <cellStyle name="comma zerodec_Lead Schedule_POV Y2007_vFINAL" xfId="726" xr:uid="{00000000-0005-0000-0000-0000DD020000}"/>
    <cellStyle name="Comma_v.bck HIF0106TE2" xfId="1241" xr:uid="{00000000-0005-0000-0000-0000DE020000}"/>
    <cellStyle name="Copied" xfId="727" xr:uid="{00000000-0005-0000-0000-0000DF020000}"/>
    <cellStyle name="Curren - Style3" xfId="728" xr:uid="{00000000-0005-0000-0000-0000E0020000}"/>
    <cellStyle name="Curren - Style4" xfId="729" xr:uid="{00000000-0005-0000-0000-0000E1020000}"/>
    <cellStyle name="Currency [00]" xfId="730" xr:uid="{00000000-0005-0000-0000-0000E2020000}"/>
    <cellStyle name="Currency 2" xfId="731" xr:uid="{00000000-0005-0000-0000-0000E3020000}"/>
    <cellStyle name="Currency 3" xfId="732" xr:uid="{00000000-0005-0000-0000-0000E4020000}"/>
    <cellStyle name="Currency 4" xfId="733" xr:uid="{00000000-0005-0000-0000-0000E5020000}"/>
    <cellStyle name="Currency 5" xfId="734" xr:uid="{00000000-0005-0000-0000-0000E6020000}"/>
    <cellStyle name="Currency 6" xfId="735" xr:uid="{00000000-0005-0000-0000-0000E7020000}"/>
    <cellStyle name="Currency 7" xfId="736" xr:uid="{00000000-0005-0000-0000-0000E8020000}"/>
    <cellStyle name="Currency 8" xfId="737" xr:uid="{00000000-0005-0000-0000-0000E9020000}"/>
    <cellStyle name="Currency1" xfId="738" xr:uid="{00000000-0005-0000-0000-0000EA020000}"/>
    <cellStyle name="Currency1 2" xfId="739" xr:uid="{00000000-0005-0000-0000-0000EB020000}"/>
    <cellStyle name="Currency1 2 2" xfId="740" xr:uid="{00000000-0005-0000-0000-0000EC020000}"/>
    <cellStyle name="Currency1 2 3" xfId="741" xr:uid="{00000000-0005-0000-0000-0000ED020000}"/>
    <cellStyle name="Currency1 2_POV-Top FS final" xfId="742" xr:uid="{00000000-0005-0000-0000-0000EE020000}"/>
    <cellStyle name="Currency1 3" xfId="743" xr:uid="{00000000-0005-0000-0000-0000EF020000}"/>
    <cellStyle name="Currency1_Lead Schedule_POV Y2007_vFINAL" xfId="744" xr:uid="{00000000-0005-0000-0000-0000F0020000}"/>
    <cellStyle name="Dan" xfId="745" xr:uid="{00000000-0005-0000-0000-0000F1020000}"/>
    <cellStyle name="Date" xfId="746" xr:uid="{00000000-0005-0000-0000-0000F2020000}"/>
    <cellStyle name="DATE 2" xfId="747" xr:uid="{00000000-0005-0000-0000-0000F3020000}"/>
    <cellStyle name="DATE 3" xfId="748" xr:uid="{00000000-0005-0000-0000-0000F4020000}"/>
    <cellStyle name="Date Short" xfId="749" xr:uid="{00000000-0005-0000-0000-0000F5020000}"/>
    <cellStyle name="Date_12 DM-BS detail DEC_07" xfId="750" xr:uid="{00000000-0005-0000-0000-0000F6020000}"/>
    <cellStyle name="Dezimal [0]_35ERI8T2gbIEMixb4v26icuOo" xfId="751" xr:uid="{00000000-0005-0000-0000-0000F7020000}"/>
    <cellStyle name="Dezimal_35ERI8T2gbIEMixb4v26icuOo" xfId="752" xr:uid="{00000000-0005-0000-0000-0000F8020000}"/>
    <cellStyle name="Dollar (zero dec)" xfId="753" xr:uid="{00000000-0005-0000-0000-0000F9020000}"/>
    <cellStyle name="Dollar (zero dec) 2" xfId="754" xr:uid="{00000000-0005-0000-0000-0000FA020000}"/>
    <cellStyle name="Dollar (zero dec) 2 2" xfId="755" xr:uid="{00000000-0005-0000-0000-0000FB020000}"/>
    <cellStyle name="Dollar (zero dec) 2 3" xfId="756" xr:uid="{00000000-0005-0000-0000-0000FC020000}"/>
    <cellStyle name="Dollar (zero dec) 2_POV-Top FS final" xfId="757" xr:uid="{00000000-0005-0000-0000-0000FD020000}"/>
    <cellStyle name="Dollar (zero dec) 3" xfId="758" xr:uid="{00000000-0005-0000-0000-0000FE020000}"/>
    <cellStyle name="Dollar (zero dec)_Lead Schedule_POV Y2007_vFINAL" xfId="759" xr:uid="{00000000-0005-0000-0000-0000FF020000}"/>
    <cellStyle name="E&amp;Y House" xfId="760" xr:uid="{00000000-0005-0000-0000-000000030000}"/>
    <cellStyle name="Emphasis 1" xfId="761" xr:uid="{00000000-0005-0000-0000-000001030000}"/>
    <cellStyle name="Emphasis 1 2" xfId="762" xr:uid="{00000000-0005-0000-0000-000002030000}"/>
    <cellStyle name="Emphasis 1 3" xfId="763" xr:uid="{00000000-0005-0000-0000-000003030000}"/>
    <cellStyle name="Emphasis 1 4" xfId="764" xr:uid="{00000000-0005-0000-0000-000004030000}"/>
    <cellStyle name="Emphasis 1 5" xfId="765" xr:uid="{00000000-0005-0000-0000-000005030000}"/>
    <cellStyle name="Emphasis 2" xfId="766" xr:uid="{00000000-0005-0000-0000-000006030000}"/>
    <cellStyle name="Emphasis 2 2" xfId="767" xr:uid="{00000000-0005-0000-0000-000007030000}"/>
    <cellStyle name="Emphasis 2 3" xfId="768" xr:uid="{00000000-0005-0000-0000-000008030000}"/>
    <cellStyle name="Emphasis 3" xfId="769" xr:uid="{00000000-0005-0000-0000-000009030000}"/>
    <cellStyle name="Emphasis 3 2" xfId="770" xr:uid="{00000000-0005-0000-0000-00000A030000}"/>
    <cellStyle name="Emphasis 3 3" xfId="771" xr:uid="{00000000-0005-0000-0000-00000B030000}"/>
    <cellStyle name="Emphasis 3 4" xfId="772" xr:uid="{00000000-0005-0000-0000-00000C030000}"/>
    <cellStyle name="Emphasis 3 5" xfId="773" xr:uid="{00000000-0005-0000-0000-00000D030000}"/>
    <cellStyle name="Enter Currency (0)" xfId="774" xr:uid="{00000000-0005-0000-0000-00000E030000}"/>
    <cellStyle name="Enter Currency (2)" xfId="775" xr:uid="{00000000-0005-0000-0000-00000F030000}"/>
    <cellStyle name="Enter Units (0)" xfId="776" xr:uid="{00000000-0005-0000-0000-000010030000}"/>
    <cellStyle name="Enter Units (1)" xfId="777" xr:uid="{00000000-0005-0000-0000-000011030000}"/>
    <cellStyle name="Enter Units (2)" xfId="778" xr:uid="{00000000-0005-0000-0000-000012030000}"/>
    <cellStyle name="Entered" xfId="779" xr:uid="{00000000-0005-0000-0000-000013030000}"/>
    <cellStyle name="Euro" xfId="780" xr:uid="{00000000-0005-0000-0000-000014030000}"/>
    <cellStyle name="Euro 2" xfId="781" xr:uid="{00000000-0005-0000-0000-000015030000}"/>
    <cellStyle name="Euro 3" xfId="782" xr:uid="{00000000-0005-0000-0000-000016030000}"/>
    <cellStyle name="Explanatory Text 2" xfId="783" xr:uid="{00000000-0005-0000-0000-000017030000}"/>
    <cellStyle name="Explanatory Text 3" xfId="784" xr:uid="{00000000-0005-0000-0000-000018030000}"/>
    <cellStyle name="Fixed" xfId="785" xr:uid="{00000000-0005-0000-0000-000019030000}"/>
    <cellStyle name="Fixed 2" xfId="786" xr:uid="{00000000-0005-0000-0000-00001A030000}"/>
    <cellStyle name="Fixed_12 DM-BS detail DEC_07" xfId="787" xr:uid="{00000000-0005-0000-0000-00001B030000}"/>
    <cellStyle name="Format Number Column" xfId="788" xr:uid="{00000000-0005-0000-0000-00001C030000}"/>
    <cellStyle name="Format Number Column 2" xfId="789" xr:uid="{00000000-0005-0000-0000-00001D030000}"/>
    <cellStyle name="Format Number Column 3" xfId="790" xr:uid="{00000000-0005-0000-0000-00001E030000}"/>
    <cellStyle name="Format Number Column_BB Sum" xfId="791" xr:uid="{00000000-0005-0000-0000-00001F030000}"/>
    <cellStyle name="Good 2" xfId="792" xr:uid="{00000000-0005-0000-0000-000020030000}"/>
    <cellStyle name="Good 2 2" xfId="793" xr:uid="{00000000-0005-0000-0000-000021030000}"/>
    <cellStyle name="Good 2 3" xfId="794" xr:uid="{00000000-0005-0000-0000-000022030000}"/>
    <cellStyle name="Good 3" xfId="795" xr:uid="{00000000-0005-0000-0000-000023030000}"/>
    <cellStyle name="Grey" xfId="796" xr:uid="{00000000-0005-0000-0000-000024030000}"/>
    <cellStyle name="Grey 2" xfId="797" xr:uid="{00000000-0005-0000-0000-000025030000}"/>
    <cellStyle name="Grey 2 2" xfId="798" xr:uid="{00000000-0005-0000-0000-000026030000}"/>
    <cellStyle name="Grey 2 3" xfId="799" xr:uid="{00000000-0005-0000-0000-000027030000}"/>
    <cellStyle name="Grey 2_POV-Top FS final" xfId="800" xr:uid="{00000000-0005-0000-0000-000028030000}"/>
    <cellStyle name="Grey 3" xfId="801" xr:uid="{00000000-0005-0000-0000-000029030000}"/>
    <cellStyle name="Grey 4" xfId="802" xr:uid="{00000000-0005-0000-0000-00002A030000}"/>
    <cellStyle name="Grey 5" xfId="803" xr:uid="{00000000-0005-0000-0000-00002B030000}"/>
    <cellStyle name="Grey_12 DM-BS detail DEC_07" xfId="804" xr:uid="{00000000-0005-0000-0000-00002C030000}"/>
    <cellStyle name="HEADER" xfId="805" xr:uid="{00000000-0005-0000-0000-00002D030000}"/>
    <cellStyle name="Header1" xfId="806" xr:uid="{00000000-0005-0000-0000-00002E030000}"/>
    <cellStyle name="Header2" xfId="807" xr:uid="{00000000-0005-0000-0000-00002F030000}"/>
    <cellStyle name="Heading" xfId="808" xr:uid="{00000000-0005-0000-0000-000030030000}"/>
    <cellStyle name="Heading 1 2" xfId="809" xr:uid="{00000000-0005-0000-0000-000031030000}"/>
    <cellStyle name="Heading 1 2 2" xfId="810" xr:uid="{00000000-0005-0000-0000-000032030000}"/>
    <cellStyle name="Heading 1 2 3" xfId="811" xr:uid="{00000000-0005-0000-0000-000033030000}"/>
    <cellStyle name="Heading 1 2 4" xfId="812" xr:uid="{00000000-0005-0000-0000-000034030000}"/>
    <cellStyle name="Heading 1 3" xfId="813" xr:uid="{00000000-0005-0000-0000-000035030000}"/>
    <cellStyle name="Heading 2 2" xfId="814" xr:uid="{00000000-0005-0000-0000-000036030000}"/>
    <cellStyle name="Heading 2 2 2" xfId="815" xr:uid="{00000000-0005-0000-0000-000037030000}"/>
    <cellStyle name="Heading 2 2 3" xfId="816" xr:uid="{00000000-0005-0000-0000-000038030000}"/>
    <cellStyle name="Heading 2 3" xfId="817" xr:uid="{00000000-0005-0000-0000-000039030000}"/>
    <cellStyle name="Heading 3 2" xfId="818" xr:uid="{00000000-0005-0000-0000-00003A030000}"/>
    <cellStyle name="Heading 3 2 2" xfId="819" xr:uid="{00000000-0005-0000-0000-00003B030000}"/>
    <cellStyle name="Heading 3 2 3" xfId="820" xr:uid="{00000000-0005-0000-0000-00003C030000}"/>
    <cellStyle name="Heading 3 3" xfId="821" xr:uid="{00000000-0005-0000-0000-00003D030000}"/>
    <cellStyle name="Heading 4 2" xfId="822" xr:uid="{00000000-0005-0000-0000-00003E030000}"/>
    <cellStyle name="Heading 4 2 2" xfId="823" xr:uid="{00000000-0005-0000-0000-00003F030000}"/>
    <cellStyle name="Heading 4 2 3" xfId="824" xr:uid="{00000000-0005-0000-0000-000040030000}"/>
    <cellStyle name="Heading 4 3" xfId="825" xr:uid="{00000000-0005-0000-0000-000041030000}"/>
    <cellStyle name="Heading1" xfId="826" xr:uid="{00000000-0005-0000-0000-000042030000}"/>
    <cellStyle name="Heading1 1" xfId="827" xr:uid="{00000000-0005-0000-0000-000043030000}"/>
    <cellStyle name="Heading1 2" xfId="828" xr:uid="{00000000-0005-0000-0000-000044030000}"/>
    <cellStyle name="Heading1_12 DM-BS detail DEC_07" xfId="829" xr:uid="{00000000-0005-0000-0000-000045030000}"/>
    <cellStyle name="Heading2" xfId="830" xr:uid="{00000000-0005-0000-0000-000046030000}"/>
    <cellStyle name="Heading2 2" xfId="831" xr:uid="{00000000-0005-0000-0000-000047030000}"/>
    <cellStyle name="Heading2_12 DM-BS detail DEC_07" xfId="832" xr:uid="{00000000-0005-0000-0000-000048030000}"/>
    <cellStyle name="HIGHLIGHT" xfId="833" xr:uid="{00000000-0005-0000-0000-000049030000}"/>
    <cellStyle name="Indent" xfId="834" xr:uid="{00000000-0005-0000-0000-00004A030000}"/>
    <cellStyle name="Input [yellow]" xfId="835" xr:uid="{00000000-0005-0000-0000-00004B030000}"/>
    <cellStyle name="Input [yellow] 2" xfId="836" xr:uid="{00000000-0005-0000-0000-00004C030000}"/>
    <cellStyle name="Input [yellow] 2 2" xfId="837" xr:uid="{00000000-0005-0000-0000-00004D030000}"/>
    <cellStyle name="Input [yellow] 2 3" xfId="838" xr:uid="{00000000-0005-0000-0000-00004E030000}"/>
    <cellStyle name="Input [yellow] 2_POV-Top FS final" xfId="839" xr:uid="{00000000-0005-0000-0000-00004F030000}"/>
    <cellStyle name="Input [yellow] 3" xfId="840" xr:uid="{00000000-0005-0000-0000-000050030000}"/>
    <cellStyle name="Input [yellow] 4" xfId="841" xr:uid="{00000000-0005-0000-0000-000051030000}"/>
    <cellStyle name="Input [yellow] 5" xfId="842" xr:uid="{00000000-0005-0000-0000-000052030000}"/>
    <cellStyle name="Input [yellow]_12 DM-BS detail DEC_07" xfId="843" xr:uid="{00000000-0005-0000-0000-000053030000}"/>
    <cellStyle name="Input 2" xfId="844" xr:uid="{00000000-0005-0000-0000-000054030000}"/>
    <cellStyle name="Input 2 2" xfId="845" xr:uid="{00000000-0005-0000-0000-000055030000}"/>
    <cellStyle name="Input 2 2 2" xfId="1261" xr:uid="{00000000-0005-0000-0000-000056030000}"/>
    <cellStyle name="Input 2 3" xfId="846" xr:uid="{00000000-0005-0000-0000-000057030000}"/>
    <cellStyle name="Input 2 3 2" xfId="1262" xr:uid="{00000000-0005-0000-0000-000058030000}"/>
    <cellStyle name="Input 2 4" xfId="1260" xr:uid="{00000000-0005-0000-0000-000059030000}"/>
    <cellStyle name="Input 3" xfId="847" xr:uid="{00000000-0005-0000-0000-00005A030000}"/>
    <cellStyle name="Input 3 2" xfId="1263" xr:uid="{00000000-0005-0000-0000-00005B030000}"/>
    <cellStyle name="Input 4" xfId="848" xr:uid="{00000000-0005-0000-0000-00005C030000}"/>
    <cellStyle name="Input 4 2" xfId="1264" xr:uid="{00000000-0005-0000-0000-00005D030000}"/>
    <cellStyle name="Input 5" xfId="849" xr:uid="{00000000-0005-0000-0000-00005E030000}"/>
    <cellStyle name="Input 5 2" xfId="1265" xr:uid="{00000000-0005-0000-0000-00005F030000}"/>
    <cellStyle name="Input 6" xfId="850" xr:uid="{00000000-0005-0000-0000-000060030000}"/>
    <cellStyle name="Input 6 2" xfId="1266" xr:uid="{00000000-0005-0000-0000-000061030000}"/>
    <cellStyle name="Input 7" xfId="851" xr:uid="{00000000-0005-0000-0000-000062030000}"/>
    <cellStyle name="Input 7 2" xfId="1267" xr:uid="{00000000-0005-0000-0000-000063030000}"/>
    <cellStyle name="Input 8" xfId="852" xr:uid="{00000000-0005-0000-0000-000064030000}"/>
    <cellStyle name="Input 8 2" xfId="1268" xr:uid="{00000000-0005-0000-0000-000065030000}"/>
    <cellStyle name="Input 9" xfId="853" xr:uid="{00000000-0005-0000-0000-000066030000}"/>
    <cellStyle name="Input 9 2" xfId="1269" xr:uid="{00000000-0005-0000-0000-000067030000}"/>
    <cellStyle name="KPMG Heading 1" xfId="854" xr:uid="{00000000-0005-0000-0000-000068030000}"/>
    <cellStyle name="KPMG Heading 2" xfId="855" xr:uid="{00000000-0005-0000-0000-000069030000}"/>
    <cellStyle name="KPMG Heading 3" xfId="856" xr:uid="{00000000-0005-0000-0000-00006A030000}"/>
    <cellStyle name="KPMG Heading 4" xfId="857" xr:uid="{00000000-0005-0000-0000-00006B030000}"/>
    <cellStyle name="KPMG Normal" xfId="858" xr:uid="{00000000-0005-0000-0000-00006C030000}"/>
    <cellStyle name="KPMG Normal Text" xfId="859" xr:uid="{00000000-0005-0000-0000-00006D030000}"/>
    <cellStyle name="KPMG Normal_30.Salary_2008" xfId="860" xr:uid="{00000000-0005-0000-0000-00006E030000}"/>
    <cellStyle name="left" xfId="861" xr:uid="{00000000-0005-0000-0000-00006F030000}"/>
    <cellStyle name="Link Currency (0)" xfId="862" xr:uid="{00000000-0005-0000-0000-000070030000}"/>
    <cellStyle name="Link Currency (2)" xfId="863" xr:uid="{00000000-0005-0000-0000-000071030000}"/>
    <cellStyle name="Link Units (0)" xfId="864" xr:uid="{00000000-0005-0000-0000-000072030000}"/>
    <cellStyle name="Link Units (1)" xfId="865" xr:uid="{00000000-0005-0000-0000-000073030000}"/>
    <cellStyle name="Link Units (2)" xfId="866" xr:uid="{00000000-0005-0000-0000-000074030000}"/>
    <cellStyle name="Linked Cell 2" xfId="867" xr:uid="{00000000-0005-0000-0000-000075030000}"/>
    <cellStyle name="Linked Cell 2 2" xfId="868" xr:uid="{00000000-0005-0000-0000-000076030000}"/>
    <cellStyle name="Linked Cell 2 3" xfId="869" xr:uid="{00000000-0005-0000-0000-000077030000}"/>
    <cellStyle name="Linked Cell 3" xfId="870" xr:uid="{00000000-0005-0000-0000-000078030000}"/>
    <cellStyle name="Milliers [0]_AR1194" xfId="871" xr:uid="{00000000-0005-0000-0000-000079030000}"/>
    <cellStyle name="Milliers_AR1194" xfId="872" xr:uid="{00000000-0005-0000-0000-00007A030000}"/>
    <cellStyle name="Mon?taire [0]_AR1194" xfId="873" xr:uid="{00000000-0005-0000-0000-00007B030000}"/>
    <cellStyle name="Mon?taire_AR1194" xfId="874" xr:uid="{00000000-0005-0000-0000-00007C030000}"/>
    <cellStyle name="Monétaire [0]_laroux" xfId="875" xr:uid="{00000000-0005-0000-0000-00007D030000}"/>
    <cellStyle name="Monétaire_laroux" xfId="876" xr:uid="{00000000-0005-0000-0000-00007E030000}"/>
    <cellStyle name="MY DATE" xfId="877" xr:uid="{00000000-0005-0000-0000-00007F030000}"/>
    <cellStyle name="MY DATE 2" xfId="878" xr:uid="{00000000-0005-0000-0000-000080030000}"/>
    <cellStyle name="MY DATE 3" xfId="879" xr:uid="{00000000-0005-0000-0000-000081030000}"/>
    <cellStyle name="MY DATE_A" xfId="880" xr:uid="{00000000-0005-0000-0000-000082030000}"/>
    <cellStyle name="MY NUMBER" xfId="881" xr:uid="{00000000-0005-0000-0000-000083030000}"/>
    <cellStyle name="MY NUMBER 2" xfId="882" xr:uid="{00000000-0005-0000-0000-000084030000}"/>
    <cellStyle name="MY NUMBER 3" xfId="883" xr:uid="{00000000-0005-0000-0000-000085030000}"/>
    <cellStyle name="MY NUMBER FORMAT" xfId="884" xr:uid="{00000000-0005-0000-0000-000086030000}"/>
    <cellStyle name="MY NUMBER FORMAT 2" xfId="885" xr:uid="{00000000-0005-0000-0000-000087030000}"/>
    <cellStyle name="MY NUMBER FORMAT 3" xfId="886" xr:uid="{00000000-0005-0000-0000-000088030000}"/>
    <cellStyle name="MY NUMBER FORMAT_Knot_wacker_Q3'2009" xfId="887" xr:uid="{00000000-0005-0000-0000-000089030000}"/>
    <cellStyle name="MY NUMBER_12 DM-BS detail DEC_06" xfId="888" xr:uid="{00000000-0005-0000-0000-00008A030000}"/>
    <cellStyle name="MY PERCENT" xfId="889" xr:uid="{00000000-0005-0000-0000-00008B030000}"/>
    <cellStyle name="MY PERCENT 2" xfId="890" xr:uid="{00000000-0005-0000-0000-00008C030000}"/>
    <cellStyle name="MY PERCENT 3" xfId="891" xr:uid="{00000000-0005-0000-0000-00008D030000}"/>
    <cellStyle name="MY PERCENT_A" xfId="892" xr:uid="{00000000-0005-0000-0000-00008E030000}"/>
    <cellStyle name="Neutral 2" xfId="893" xr:uid="{00000000-0005-0000-0000-00008F030000}"/>
    <cellStyle name="Neutral 2 2" xfId="894" xr:uid="{00000000-0005-0000-0000-000090030000}"/>
    <cellStyle name="Neutral 2 3" xfId="895" xr:uid="{00000000-0005-0000-0000-000091030000}"/>
    <cellStyle name="Neutral 3" xfId="896" xr:uid="{00000000-0005-0000-0000-000092030000}"/>
    <cellStyle name="no dec" xfId="897" xr:uid="{00000000-0005-0000-0000-000093030000}"/>
    <cellStyle name="no dec 2" xfId="898" xr:uid="{00000000-0005-0000-0000-000094030000}"/>
    <cellStyle name="no dec 3" xfId="899" xr:uid="{00000000-0005-0000-0000-000095030000}"/>
    <cellStyle name="no dec_BB Sum" xfId="900" xr:uid="{00000000-0005-0000-0000-000096030000}"/>
    <cellStyle name="Normal" xfId="0" builtinId="0"/>
    <cellStyle name="Normal - Style1" xfId="901" xr:uid="{00000000-0005-0000-0000-000098030000}"/>
    <cellStyle name="Normal - Style1 2" xfId="902" xr:uid="{00000000-0005-0000-0000-000099030000}"/>
    <cellStyle name="Normal - Style1 2 2" xfId="903" xr:uid="{00000000-0005-0000-0000-00009A030000}"/>
    <cellStyle name="Normal - Style1 2 3" xfId="904" xr:uid="{00000000-0005-0000-0000-00009B030000}"/>
    <cellStyle name="Normal - Style1 2_POV-Top FS final" xfId="905" xr:uid="{00000000-0005-0000-0000-00009C030000}"/>
    <cellStyle name="Normal - Style1 3" xfId="906" xr:uid="{00000000-0005-0000-0000-00009D030000}"/>
    <cellStyle name="Normal - Style1_12 DM-BS detail DEC_07" xfId="907" xr:uid="{00000000-0005-0000-0000-00009E030000}"/>
    <cellStyle name="Normal - Style5" xfId="908" xr:uid="{00000000-0005-0000-0000-00009F030000}"/>
    <cellStyle name="Normal 10" xfId="909" xr:uid="{00000000-0005-0000-0000-0000A0030000}"/>
    <cellStyle name="Normal 11" xfId="910" xr:uid="{00000000-0005-0000-0000-0000A1030000}"/>
    <cellStyle name="Normal 11 2" xfId="911" xr:uid="{00000000-0005-0000-0000-0000A2030000}"/>
    <cellStyle name="Normal 11 3" xfId="912" xr:uid="{00000000-0005-0000-0000-0000A3030000}"/>
    <cellStyle name="Normal 12" xfId="913" xr:uid="{00000000-0005-0000-0000-0000A4030000}"/>
    <cellStyle name="Normal 13" xfId="914" xr:uid="{00000000-0005-0000-0000-0000A5030000}"/>
    <cellStyle name="Normal 13 2" xfId="915" xr:uid="{00000000-0005-0000-0000-0000A6030000}"/>
    <cellStyle name="Normal 14" xfId="916" xr:uid="{00000000-0005-0000-0000-0000A7030000}"/>
    <cellStyle name="Normal 14 2" xfId="917" xr:uid="{00000000-0005-0000-0000-0000A8030000}"/>
    <cellStyle name="Normal 15" xfId="918" xr:uid="{00000000-0005-0000-0000-0000A9030000}"/>
    <cellStyle name="Normal 15 2" xfId="919" xr:uid="{00000000-0005-0000-0000-0000AA030000}"/>
    <cellStyle name="Normal 15 3" xfId="920" xr:uid="{00000000-0005-0000-0000-0000AB030000}"/>
    <cellStyle name="Normal 16" xfId="921" xr:uid="{00000000-0005-0000-0000-0000AC030000}"/>
    <cellStyle name="Normal 17" xfId="922" xr:uid="{00000000-0005-0000-0000-0000AD030000}"/>
    <cellStyle name="Normal 17 2" xfId="923" xr:uid="{00000000-0005-0000-0000-0000AE030000}"/>
    <cellStyle name="Normal 17 2 2" xfId="924" xr:uid="{00000000-0005-0000-0000-0000AF030000}"/>
    <cellStyle name="Normal 17 2 3" xfId="925" xr:uid="{00000000-0005-0000-0000-0000B0030000}"/>
    <cellStyle name="Normal 18" xfId="926" xr:uid="{00000000-0005-0000-0000-0000B1030000}"/>
    <cellStyle name="Normal 19" xfId="927" xr:uid="{00000000-0005-0000-0000-0000B2030000}"/>
    <cellStyle name="Normal 19 2" xfId="928" xr:uid="{00000000-0005-0000-0000-0000B3030000}"/>
    <cellStyle name="Normal 2" xfId="929" xr:uid="{00000000-0005-0000-0000-0000B4030000}"/>
    <cellStyle name="Normal 2 10" xfId="930" xr:uid="{00000000-0005-0000-0000-0000B5030000}"/>
    <cellStyle name="Normal 2 11" xfId="931" xr:uid="{00000000-0005-0000-0000-0000B6030000}"/>
    <cellStyle name="Normal 2 12" xfId="1242" xr:uid="{00000000-0005-0000-0000-0000B7030000}"/>
    <cellStyle name="Normal 2 2" xfId="932" xr:uid="{00000000-0005-0000-0000-0000B8030000}"/>
    <cellStyle name="Normal 2 2 2" xfId="933" xr:uid="{00000000-0005-0000-0000-0000B9030000}"/>
    <cellStyle name="Normal 2 2 3" xfId="934" xr:uid="{00000000-0005-0000-0000-0000BA030000}"/>
    <cellStyle name="Normal 2 2 4" xfId="935" xr:uid="{00000000-0005-0000-0000-0000BB030000}"/>
    <cellStyle name="Normal 2 2_Knot_wacker_Q3'2009" xfId="936" xr:uid="{00000000-0005-0000-0000-0000BC030000}"/>
    <cellStyle name="Normal 2 23" xfId="1309" xr:uid="{00000000-0005-0000-0000-0000BD030000}"/>
    <cellStyle name="Normal 2 3" xfId="937" xr:uid="{00000000-0005-0000-0000-0000BE030000}"/>
    <cellStyle name="Normal 2 3 2" xfId="938" xr:uid="{00000000-0005-0000-0000-0000BF030000}"/>
    <cellStyle name="Normal 2 32" xfId="939" xr:uid="{00000000-0005-0000-0000-0000C0030000}"/>
    <cellStyle name="Normal 2 4" xfId="940" xr:uid="{00000000-0005-0000-0000-0000C1030000}"/>
    <cellStyle name="Normal 2 5" xfId="941" xr:uid="{00000000-0005-0000-0000-0000C2030000}"/>
    <cellStyle name="Normal 2 6" xfId="942" xr:uid="{00000000-0005-0000-0000-0000C3030000}"/>
    <cellStyle name="Normal 2 7" xfId="943" xr:uid="{00000000-0005-0000-0000-0000C4030000}"/>
    <cellStyle name="Normal 2 8" xfId="944" xr:uid="{00000000-0005-0000-0000-0000C5030000}"/>
    <cellStyle name="Normal 2 9" xfId="945" xr:uid="{00000000-0005-0000-0000-0000C6030000}"/>
    <cellStyle name="Normal 2_12 DM-BS detail DEC_07" xfId="946" xr:uid="{00000000-0005-0000-0000-0000C7030000}"/>
    <cellStyle name="Normal 20" xfId="947" xr:uid="{00000000-0005-0000-0000-0000C8030000}"/>
    <cellStyle name="Normal 20 2" xfId="948" xr:uid="{00000000-0005-0000-0000-0000C9030000}"/>
    <cellStyle name="Normal 21" xfId="949" xr:uid="{00000000-0005-0000-0000-0000CA030000}"/>
    <cellStyle name="Normal 22" xfId="950" xr:uid="{00000000-0005-0000-0000-0000CB030000}"/>
    <cellStyle name="Normal 22 2" xfId="951" xr:uid="{00000000-0005-0000-0000-0000CC030000}"/>
    <cellStyle name="Normal 23" xfId="952" xr:uid="{00000000-0005-0000-0000-0000CD030000}"/>
    <cellStyle name="Normal 23 2" xfId="953" xr:uid="{00000000-0005-0000-0000-0000CE030000}"/>
    <cellStyle name="Normal 23 3" xfId="954" xr:uid="{00000000-0005-0000-0000-0000CF030000}"/>
    <cellStyle name="Normal 24" xfId="955" xr:uid="{00000000-0005-0000-0000-0000D0030000}"/>
    <cellStyle name="Normal 25" xfId="956" xr:uid="{00000000-0005-0000-0000-0000D1030000}"/>
    <cellStyle name="Normal 26" xfId="957" xr:uid="{00000000-0005-0000-0000-0000D2030000}"/>
    <cellStyle name="Normal 27" xfId="958" xr:uid="{00000000-0005-0000-0000-0000D3030000}"/>
    <cellStyle name="Normal 28" xfId="959" xr:uid="{00000000-0005-0000-0000-0000D4030000}"/>
    <cellStyle name="Normal 28 2" xfId="960" xr:uid="{00000000-0005-0000-0000-0000D5030000}"/>
    <cellStyle name="Normal 29" xfId="961" xr:uid="{00000000-0005-0000-0000-0000D6030000}"/>
    <cellStyle name="Normal 29 2" xfId="962" xr:uid="{00000000-0005-0000-0000-0000D7030000}"/>
    <cellStyle name="Normal 3" xfId="963" xr:uid="{00000000-0005-0000-0000-0000D8030000}"/>
    <cellStyle name="Normal 3 2" xfId="964" xr:uid="{00000000-0005-0000-0000-0000D9030000}"/>
    <cellStyle name="Normal 3 2 5 2" xfId="1301" xr:uid="{00000000-0005-0000-0000-0000DA030000}"/>
    <cellStyle name="Normal 3 3" xfId="965" xr:uid="{00000000-0005-0000-0000-0000DB030000}"/>
    <cellStyle name="Normal 3 4" xfId="966" xr:uid="{00000000-0005-0000-0000-0000DC030000}"/>
    <cellStyle name="Normal 3_Knot_wacker_Q3'2009" xfId="967" xr:uid="{00000000-0005-0000-0000-0000DD030000}"/>
    <cellStyle name="Normal 30" xfId="968" xr:uid="{00000000-0005-0000-0000-0000DE030000}"/>
    <cellStyle name="Normal 31" xfId="969" xr:uid="{00000000-0005-0000-0000-0000DF030000}"/>
    <cellStyle name="Normal 31 2" xfId="970" xr:uid="{00000000-0005-0000-0000-0000E0030000}"/>
    <cellStyle name="Normal 32" xfId="971" xr:uid="{00000000-0005-0000-0000-0000E1030000}"/>
    <cellStyle name="Normal 33" xfId="972" xr:uid="{00000000-0005-0000-0000-0000E2030000}"/>
    <cellStyle name="Normal 33 2" xfId="973" xr:uid="{00000000-0005-0000-0000-0000E3030000}"/>
    <cellStyle name="Normal 34" xfId="974" xr:uid="{00000000-0005-0000-0000-0000E4030000}"/>
    <cellStyle name="Normal 35" xfId="975" xr:uid="{00000000-0005-0000-0000-0000E5030000}"/>
    <cellStyle name="Normal 36" xfId="976" xr:uid="{00000000-0005-0000-0000-0000E6030000}"/>
    <cellStyle name="Normal 37" xfId="977" xr:uid="{00000000-0005-0000-0000-0000E7030000}"/>
    <cellStyle name="Normal 37 2" xfId="978" xr:uid="{00000000-0005-0000-0000-0000E8030000}"/>
    <cellStyle name="Normal 38" xfId="979" xr:uid="{00000000-0005-0000-0000-0000E9030000}"/>
    <cellStyle name="Normal 381" xfId="1300" xr:uid="{00000000-0005-0000-0000-0000EA030000}"/>
    <cellStyle name="Normal 381 3" xfId="1299" xr:uid="{00000000-0005-0000-0000-0000EB030000}"/>
    <cellStyle name="Normal 384 2" xfId="1305" xr:uid="{00000000-0005-0000-0000-0000EC030000}"/>
    <cellStyle name="Normal 384 2 2" xfId="1308" xr:uid="{00000000-0005-0000-0000-0000ED030000}"/>
    <cellStyle name="Normal 39" xfId="980" xr:uid="{00000000-0005-0000-0000-0000EE030000}"/>
    <cellStyle name="Normal 4" xfId="981" xr:uid="{00000000-0005-0000-0000-0000EF030000}"/>
    <cellStyle name="Normal 4 2" xfId="982" xr:uid="{00000000-0005-0000-0000-0000F0030000}"/>
    <cellStyle name="Normal 4 3" xfId="983" xr:uid="{00000000-0005-0000-0000-0000F1030000}"/>
    <cellStyle name="Normal 4_IDC (Thailand)-Top FS Y2008_07012009" xfId="984" xr:uid="{00000000-0005-0000-0000-0000F2030000}"/>
    <cellStyle name="Normal 40" xfId="985" xr:uid="{00000000-0005-0000-0000-0000F3030000}"/>
    <cellStyle name="Normal 41" xfId="986" xr:uid="{00000000-0005-0000-0000-0000F4030000}"/>
    <cellStyle name="Normal 42" xfId="987" xr:uid="{00000000-0005-0000-0000-0000F5030000}"/>
    <cellStyle name="Normal 43" xfId="988" xr:uid="{00000000-0005-0000-0000-0000F6030000}"/>
    <cellStyle name="Normal 44" xfId="989" xr:uid="{00000000-0005-0000-0000-0000F7030000}"/>
    <cellStyle name="Normal 45" xfId="990" xr:uid="{00000000-0005-0000-0000-0000F8030000}"/>
    <cellStyle name="Normal 46" xfId="6" xr:uid="{00000000-0005-0000-0000-0000F9030000}"/>
    <cellStyle name="Normal 47" xfId="1013" xr:uid="{00000000-0005-0000-0000-0000FA030000}"/>
    <cellStyle name="Normal 48" xfId="4" xr:uid="{00000000-0005-0000-0000-0000FB030000}"/>
    <cellStyle name="Normal 49" xfId="1238" xr:uid="{00000000-0005-0000-0000-0000FC030000}"/>
    <cellStyle name="Normal 5" xfId="991" xr:uid="{00000000-0005-0000-0000-0000FD030000}"/>
    <cellStyle name="Normal 5 2" xfId="992" xr:uid="{00000000-0005-0000-0000-0000FE030000}"/>
    <cellStyle name="Normal 5 3" xfId="993" xr:uid="{00000000-0005-0000-0000-0000FF030000}"/>
    <cellStyle name="Normal 5_BB Sum" xfId="994" xr:uid="{00000000-0005-0000-0000-000000040000}"/>
    <cellStyle name="Normal 50" xfId="1239" xr:uid="{00000000-0005-0000-0000-000001040000}"/>
    <cellStyle name="Normal 51" xfId="1252" xr:uid="{00000000-0005-0000-0000-000002040000}"/>
    <cellStyle name="Normal 52" xfId="1243" xr:uid="{00000000-0005-0000-0000-000003040000}"/>
    <cellStyle name="Normal 53" xfId="1251" xr:uid="{00000000-0005-0000-0000-000004040000}"/>
    <cellStyle name="Normal 54" xfId="1297" xr:uid="{00000000-0005-0000-0000-000005040000}"/>
    <cellStyle name="Normal 6" xfId="995" xr:uid="{00000000-0005-0000-0000-000006040000}"/>
    <cellStyle name="Normal 6 2" xfId="996" xr:uid="{00000000-0005-0000-0000-000007040000}"/>
    <cellStyle name="Normal 6 3" xfId="997" xr:uid="{00000000-0005-0000-0000-000008040000}"/>
    <cellStyle name="Normal 6 3 2" xfId="998" xr:uid="{00000000-0005-0000-0000-000009040000}"/>
    <cellStyle name="Normal 6 4" xfId="999" xr:uid="{00000000-0005-0000-0000-00000A040000}"/>
    <cellStyle name="Normal 6 5" xfId="1000" xr:uid="{00000000-0005-0000-0000-00000B040000}"/>
    <cellStyle name="Normal 7" xfId="1001" xr:uid="{00000000-0005-0000-0000-00000C040000}"/>
    <cellStyle name="Normal 7 2" xfId="1002" xr:uid="{00000000-0005-0000-0000-00000D040000}"/>
    <cellStyle name="Normal 7 2 2" xfId="1003" xr:uid="{00000000-0005-0000-0000-00000E040000}"/>
    <cellStyle name="Normal 7 3" xfId="1004" xr:uid="{00000000-0005-0000-0000-00000F040000}"/>
    <cellStyle name="Normal 8" xfId="1005" xr:uid="{00000000-0005-0000-0000-000010040000}"/>
    <cellStyle name="Normal 8 2" xfId="1006" xr:uid="{00000000-0005-0000-0000-000011040000}"/>
    <cellStyle name="Normal 8 3" xfId="1007" xr:uid="{00000000-0005-0000-0000-000012040000}"/>
    <cellStyle name="Normal 8_Knot_wacker_Q3'2009" xfId="1008" xr:uid="{00000000-0005-0000-0000-000013040000}"/>
    <cellStyle name="Normal 9" xfId="1009" xr:uid="{00000000-0005-0000-0000-000014040000}"/>
    <cellStyle name="Normal 9 2" xfId="1010" xr:uid="{00000000-0005-0000-0000-000015040000}"/>
    <cellStyle name="Normal 9 2 4" xfId="1303" xr:uid="{00000000-0005-0000-0000-000016040000}"/>
    <cellStyle name="Normal 9 3" xfId="1011" xr:uid="{00000000-0005-0000-0000-000017040000}"/>
    <cellStyle name="Normal 9_POV-Top FS final" xfId="1012" xr:uid="{00000000-0005-0000-0000-000018040000}"/>
    <cellStyle name="Normal_T-59-Q1" xfId="2" xr:uid="{00000000-0005-0000-0000-000019040000}"/>
    <cellStyle name="Normal_T-59-Q1 2" xfId="1307" xr:uid="{00000000-0005-0000-0000-00001A040000}"/>
    <cellStyle name="Normal_T-87-Q1" xfId="1304" xr:uid="{00000000-0005-0000-0000-00001B040000}"/>
    <cellStyle name="Normal_T-87-Q3" xfId="1306" xr:uid="{00000000-0005-0000-0000-00001C040000}"/>
    <cellStyle name="Note 2" xfId="1014" xr:uid="{00000000-0005-0000-0000-00001D040000}"/>
    <cellStyle name="Note 2 2" xfId="1015" xr:uid="{00000000-0005-0000-0000-00001E040000}"/>
    <cellStyle name="Note 2 2 2" xfId="1271" xr:uid="{00000000-0005-0000-0000-00001F040000}"/>
    <cellStyle name="Note 2 3" xfId="1016" xr:uid="{00000000-0005-0000-0000-000020040000}"/>
    <cellStyle name="Note 2 3 2" xfId="1272" xr:uid="{00000000-0005-0000-0000-000021040000}"/>
    <cellStyle name="Note 2 4" xfId="1270" xr:uid="{00000000-0005-0000-0000-000022040000}"/>
    <cellStyle name="Note 2_POV-Top FS final" xfId="1017" xr:uid="{00000000-0005-0000-0000-000023040000}"/>
    <cellStyle name="Note 3" xfId="1018" xr:uid="{00000000-0005-0000-0000-000024040000}"/>
    <cellStyle name="Note 3 2" xfId="1273" xr:uid="{00000000-0005-0000-0000-000025040000}"/>
    <cellStyle name="Note 4" xfId="1019" xr:uid="{00000000-0005-0000-0000-000026040000}"/>
    <cellStyle name="Note 4 2" xfId="1274" xr:uid="{00000000-0005-0000-0000-000027040000}"/>
    <cellStyle name="Note 5" xfId="1020" xr:uid="{00000000-0005-0000-0000-000028040000}"/>
    <cellStyle name="Note 5 2" xfId="1275" xr:uid="{00000000-0005-0000-0000-000029040000}"/>
    <cellStyle name="Note 6" xfId="1021" xr:uid="{00000000-0005-0000-0000-00002A040000}"/>
    <cellStyle name="Note 6 2" xfId="1276" xr:uid="{00000000-0005-0000-0000-00002B040000}"/>
    <cellStyle name="Note 7" xfId="1022" xr:uid="{00000000-0005-0000-0000-00002C040000}"/>
    <cellStyle name="Note 7 2" xfId="1277" xr:uid="{00000000-0005-0000-0000-00002D040000}"/>
    <cellStyle name="Note 8" xfId="1023" xr:uid="{00000000-0005-0000-0000-00002E040000}"/>
    <cellStyle name="Note 8 2" xfId="1278" xr:uid="{00000000-0005-0000-0000-00002F040000}"/>
    <cellStyle name="Note 9" xfId="1024" xr:uid="{00000000-0005-0000-0000-000030040000}"/>
    <cellStyle name="Note 9 2" xfId="1279" xr:uid="{00000000-0005-0000-0000-000031040000}"/>
    <cellStyle name="Nummerierung" xfId="1025" xr:uid="{00000000-0005-0000-0000-000032040000}"/>
    <cellStyle name="Output 2" xfId="1026" xr:uid="{00000000-0005-0000-0000-000033040000}"/>
    <cellStyle name="Output 2 2" xfId="1027" xr:uid="{00000000-0005-0000-0000-000034040000}"/>
    <cellStyle name="Output 2 2 2" xfId="1281" xr:uid="{00000000-0005-0000-0000-000035040000}"/>
    <cellStyle name="Output 2 3" xfId="1028" xr:uid="{00000000-0005-0000-0000-000036040000}"/>
    <cellStyle name="Output 2 3 2" xfId="1282" xr:uid="{00000000-0005-0000-0000-000037040000}"/>
    <cellStyle name="Output 2 4" xfId="1280" xr:uid="{00000000-0005-0000-0000-000038040000}"/>
    <cellStyle name="Output 3" xfId="1029" xr:uid="{00000000-0005-0000-0000-000039040000}"/>
    <cellStyle name="Output 3 2" xfId="1283" xr:uid="{00000000-0005-0000-0000-00003A040000}"/>
    <cellStyle name="PB Table Heading" xfId="1030" xr:uid="{00000000-0005-0000-0000-00003B040000}"/>
    <cellStyle name="PB Table Highlight1" xfId="1031" xr:uid="{00000000-0005-0000-0000-00003C040000}"/>
    <cellStyle name="PB Table Highlight2" xfId="1032" xr:uid="{00000000-0005-0000-0000-00003D040000}"/>
    <cellStyle name="PB Table Highlight3" xfId="1033" xr:uid="{00000000-0005-0000-0000-00003E040000}"/>
    <cellStyle name="PB Table Standard Row" xfId="1034" xr:uid="{00000000-0005-0000-0000-00003F040000}"/>
    <cellStyle name="PB Table Subtotal Row" xfId="1035" xr:uid="{00000000-0005-0000-0000-000040040000}"/>
    <cellStyle name="PB Table Total Row" xfId="1036" xr:uid="{00000000-0005-0000-0000-000041040000}"/>
    <cellStyle name="Percent" xfId="1298" builtinId="5"/>
    <cellStyle name="Percent [0]" xfId="1037" xr:uid="{00000000-0005-0000-0000-000043040000}"/>
    <cellStyle name="Percent [0] 2" xfId="1038" xr:uid="{00000000-0005-0000-0000-000044040000}"/>
    <cellStyle name="Percent [0] 3" xfId="1039" xr:uid="{00000000-0005-0000-0000-000045040000}"/>
    <cellStyle name="Percent [00]" xfId="1040" xr:uid="{00000000-0005-0000-0000-000046040000}"/>
    <cellStyle name="Percent [2]" xfId="1041" xr:uid="{00000000-0005-0000-0000-000047040000}"/>
    <cellStyle name="Percent [2] 2" xfId="1042" xr:uid="{00000000-0005-0000-0000-000048040000}"/>
    <cellStyle name="Percent [2] 2 2" xfId="1043" xr:uid="{00000000-0005-0000-0000-000049040000}"/>
    <cellStyle name="Percent [2] 2 3" xfId="1044" xr:uid="{00000000-0005-0000-0000-00004A040000}"/>
    <cellStyle name="Percent [2] 3" xfId="1045" xr:uid="{00000000-0005-0000-0000-00004B040000}"/>
    <cellStyle name="Percent [2] 4" xfId="1046" xr:uid="{00000000-0005-0000-0000-00004C040000}"/>
    <cellStyle name="Percent [2] 5" xfId="1047" xr:uid="{00000000-0005-0000-0000-00004D040000}"/>
    <cellStyle name="Percent 10" xfId="1048" xr:uid="{00000000-0005-0000-0000-00004E040000}"/>
    <cellStyle name="Percent 10 2" xfId="1049" xr:uid="{00000000-0005-0000-0000-00004F040000}"/>
    <cellStyle name="Percent 11" xfId="1050" xr:uid="{00000000-0005-0000-0000-000050040000}"/>
    <cellStyle name="Percent 11 2" xfId="1051" xr:uid="{00000000-0005-0000-0000-000051040000}"/>
    <cellStyle name="Percent 12" xfId="1052" xr:uid="{00000000-0005-0000-0000-000052040000}"/>
    <cellStyle name="Percent 12 2" xfId="1053" xr:uid="{00000000-0005-0000-0000-000053040000}"/>
    <cellStyle name="Percent 13" xfId="1054" xr:uid="{00000000-0005-0000-0000-000054040000}"/>
    <cellStyle name="Percent 14" xfId="1055" xr:uid="{00000000-0005-0000-0000-000055040000}"/>
    <cellStyle name="Percent 15" xfId="1056" xr:uid="{00000000-0005-0000-0000-000056040000}"/>
    <cellStyle name="Percent 16" xfId="1057" xr:uid="{00000000-0005-0000-0000-000057040000}"/>
    <cellStyle name="Percent 16 2" xfId="1058" xr:uid="{00000000-0005-0000-0000-000058040000}"/>
    <cellStyle name="Percent 17" xfId="1059" xr:uid="{00000000-0005-0000-0000-000059040000}"/>
    <cellStyle name="Percent 18" xfId="1060" xr:uid="{00000000-0005-0000-0000-00005A040000}"/>
    <cellStyle name="Percent 19" xfId="1061" xr:uid="{00000000-0005-0000-0000-00005B040000}"/>
    <cellStyle name="Percent 2" xfId="1062" xr:uid="{00000000-0005-0000-0000-00005C040000}"/>
    <cellStyle name="Percent 2 2" xfId="1063" xr:uid="{00000000-0005-0000-0000-00005D040000}"/>
    <cellStyle name="Percent 2 2 2" xfId="1064" xr:uid="{00000000-0005-0000-0000-00005E040000}"/>
    <cellStyle name="Percent 2 2 3" xfId="1065" xr:uid="{00000000-0005-0000-0000-00005F040000}"/>
    <cellStyle name="Percent 2 2 4" xfId="1066" xr:uid="{00000000-0005-0000-0000-000060040000}"/>
    <cellStyle name="Percent 2 3" xfId="1067" xr:uid="{00000000-0005-0000-0000-000061040000}"/>
    <cellStyle name="Percent 2 3 2" xfId="1068" xr:uid="{00000000-0005-0000-0000-000062040000}"/>
    <cellStyle name="Percent 2 4" xfId="1069" xr:uid="{00000000-0005-0000-0000-000063040000}"/>
    <cellStyle name="Percent 2 5" xfId="1070" xr:uid="{00000000-0005-0000-0000-000064040000}"/>
    <cellStyle name="Percent 20" xfId="1071" xr:uid="{00000000-0005-0000-0000-000065040000}"/>
    <cellStyle name="Percent 21" xfId="1072" xr:uid="{00000000-0005-0000-0000-000066040000}"/>
    <cellStyle name="Percent 22" xfId="1073" xr:uid="{00000000-0005-0000-0000-000067040000}"/>
    <cellStyle name="Percent 23" xfId="1074" xr:uid="{00000000-0005-0000-0000-000068040000}"/>
    <cellStyle name="Percent 24" xfId="1245" xr:uid="{00000000-0005-0000-0000-000069040000}"/>
    <cellStyle name="Percent 25" xfId="1249" xr:uid="{00000000-0005-0000-0000-00006A040000}"/>
    <cellStyle name="Percent 26" xfId="1295" xr:uid="{00000000-0005-0000-0000-00006B040000}"/>
    <cellStyle name="Percent 3" xfId="1075" xr:uid="{00000000-0005-0000-0000-00006C040000}"/>
    <cellStyle name="Percent 3 2" xfId="1076" xr:uid="{00000000-0005-0000-0000-00006D040000}"/>
    <cellStyle name="Percent 3 3" xfId="1077" xr:uid="{00000000-0005-0000-0000-00006E040000}"/>
    <cellStyle name="Percent 4" xfId="1078" xr:uid="{00000000-0005-0000-0000-00006F040000}"/>
    <cellStyle name="Percent 4 2" xfId="1079" xr:uid="{00000000-0005-0000-0000-000070040000}"/>
    <cellStyle name="Percent 5" xfId="1080" xr:uid="{00000000-0005-0000-0000-000071040000}"/>
    <cellStyle name="Percent 5 2" xfId="1081" xr:uid="{00000000-0005-0000-0000-000072040000}"/>
    <cellStyle name="Percent 5 3" xfId="1082" xr:uid="{00000000-0005-0000-0000-000073040000}"/>
    <cellStyle name="Percent 6" xfId="1083" xr:uid="{00000000-0005-0000-0000-000074040000}"/>
    <cellStyle name="Percent 6 2" xfId="1084" xr:uid="{00000000-0005-0000-0000-000075040000}"/>
    <cellStyle name="Percent 6 3" xfId="1085" xr:uid="{00000000-0005-0000-0000-000076040000}"/>
    <cellStyle name="Percent 7" xfId="1086" xr:uid="{00000000-0005-0000-0000-000077040000}"/>
    <cellStyle name="Percent 7 2" xfId="1087" xr:uid="{00000000-0005-0000-0000-000078040000}"/>
    <cellStyle name="Percent 8" xfId="1088" xr:uid="{00000000-0005-0000-0000-000079040000}"/>
    <cellStyle name="Percent 8 2" xfId="1089" xr:uid="{00000000-0005-0000-0000-00007A040000}"/>
    <cellStyle name="Percent 9" xfId="1090" xr:uid="{00000000-0005-0000-0000-00007B040000}"/>
    <cellStyle name="PERCENTAGE" xfId="1091" xr:uid="{00000000-0005-0000-0000-00007C040000}"/>
    <cellStyle name="PrePop Currency (0)" xfId="1092" xr:uid="{00000000-0005-0000-0000-00007D040000}"/>
    <cellStyle name="PrePop Currency (2)" xfId="1093" xr:uid="{00000000-0005-0000-0000-00007E040000}"/>
    <cellStyle name="PrePop Units (0)" xfId="1094" xr:uid="{00000000-0005-0000-0000-00007F040000}"/>
    <cellStyle name="PrePop Units (1)" xfId="1095" xr:uid="{00000000-0005-0000-0000-000080040000}"/>
    <cellStyle name="PrePop Units (2)" xfId="1096" xr:uid="{00000000-0005-0000-0000-000081040000}"/>
    <cellStyle name="pwstyle" xfId="1097" xr:uid="{00000000-0005-0000-0000-000082040000}"/>
    <cellStyle name="Quantity" xfId="1098" xr:uid="{00000000-0005-0000-0000-000083040000}"/>
    <cellStyle name="Quantity 2" xfId="1099" xr:uid="{00000000-0005-0000-0000-000084040000}"/>
    <cellStyle name="Quantity 3" xfId="1100" xr:uid="{00000000-0005-0000-0000-000085040000}"/>
    <cellStyle name="Quantity 4" xfId="1101" xr:uid="{00000000-0005-0000-0000-000086040000}"/>
    <cellStyle name="Quantity 5" xfId="1102" xr:uid="{00000000-0005-0000-0000-000087040000}"/>
    <cellStyle name="Quantity_A" xfId="1103" xr:uid="{00000000-0005-0000-0000-000088040000}"/>
    <cellStyle name="RevList" xfId="1104" xr:uid="{00000000-0005-0000-0000-000089040000}"/>
    <cellStyle name="RevList 2" xfId="1105" xr:uid="{00000000-0005-0000-0000-00008A040000}"/>
    <cellStyle name="RevList 3" xfId="1106" xr:uid="{00000000-0005-0000-0000-00008B040000}"/>
    <cellStyle name="RevList 4" xfId="1107" xr:uid="{00000000-0005-0000-0000-00008C040000}"/>
    <cellStyle name="RevList 5" xfId="1108" xr:uid="{00000000-0005-0000-0000-00008D040000}"/>
    <cellStyle name="RevList_Knot_wacker_Q3'2009" xfId="1109" xr:uid="{00000000-0005-0000-0000-00008E040000}"/>
    <cellStyle name="SCH1" xfId="1110" xr:uid="{00000000-0005-0000-0000-00008F040000}"/>
    <cellStyle name="Sheet Title" xfId="1111" xr:uid="{00000000-0005-0000-0000-000090040000}"/>
    <cellStyle name="Sheet Title 2" xfId="1112" xr:uid="{00000000-0005-0000-0000-000091040000}"/>
    <cellStyle name="Sheet Title 3" xfId="1113" xr:uid="{00000000-0005-0000-0000-000092040000}"/>
    <cellStyle name="Sheet Title 4" xfId="1114" xr:uid="{00000000-0005-0000-0000-000093040000}"/>
    <cellStyle name="Sheet Title 5" xfId="1115" xr:uid="{00000000-0005-0000-0000-000094040000}"/>
    <cellStyle name="Standard_Bericht1" xfId="1116" xr:uid="{00000000-0005-0000-0000-000095040000}"/>
    <cellStyle name="StandardEingabe" xfId="1117" xr:uid="{00000000-0005-0000-0000-000096040000}"/>
    <cellStyle name="StandardKopf" xfId="1118" xr:uid="{00000000-0005-0000-0000-000097040000}"/>
    <cellStyle name="StandardKopfDM" xfId="1119" xr:uid="{00000000-0005-0000-0000-000098040000}"/>
    <cellStyle name="StandardSumme" xfId="1120" xr:uid="{00000000-0005-0000-0000-000099040000}"/>
    <cellStyle name="Style 1" xfId="1121" xr:uid="{00000000-0005-0000-0000-00009A040000}"/>
    <cellStyle name="Style 1 2" xfId="1122" xr:uid="{00000000-0005-0000-0000-00009B040000}"/>
    <cellStyle name="Style 1_12 DM-BS detail DEC_07" xfId="1123" xr:uid="{00000000-0005-0000-0000-00009C040000}"/>
    <cellStyle name="style1" xfId="1124" xr:uid="{00000000-0005-0000-0000-00009D040000}"/>
    <cellStyle name="SubHeading" xfId="1125" xr:uid="{00000000-0005-0000-0000-00009E040000}"/>
    <cellStyle name="Subtotal" xfId="1126" xr:uid="{00000000-0005-0000-0000-00009F040000}"/>
    <cellStyle name="Text • 11 fett" xfId="1127" xr:uid="{00000000-0005-0000-0000-0000A0040000}"/>
    <cellStyle name="Text Indent A" xfId="1128" xr:uid="{00000000-0005-0000-0000-0000A1040000}"/>
    <cellStyle name="Text Indent B" xfId="1129" xr:uid="{00000000-0005-0000-0000-0000A2040000}"/>
    <cellStyle name="Text Indent B 2" xfId="1130" xr:uid="{00000000-0005-0000-0000-0000A3040000}"/>
    <cellStyle name="Text Indent B 3" xfId="1131" xr:uid="{00000000-0005-0000-0000-0000A4040000}"/>
    <cellStyle name="Text Indent B_Knot_wacker_Q3'2009" xfId="1132" xr:uid="{00000000-0005-0000-0000-0000A5040000}"/>
    <cellStyle name="Text Indent C" xfId="1133" xr:uid="{00000000-0005-0000-0000-0000A6040000}"/>
    <cellStyle name="Text Indent C 2" xfId="1134" xr:uid="{00000000-0005-0000-0000-0000A7040000}"/>
    <cellStyle name="Text Indent C 3" xfId="1135" xr:uid="{00000000-0005-0000-0000-0000A8040000}"/>
    <cellStyle name="Text Indent C_Knot_wacker_Q3'2009" xfId="1136" xr:uid="{00000000-0005-0000-0000-0000A9040000}"/>
    <cellStyle name="Textziffer" xfId="1137" xr:uid="{00000000-0005-0000-0000-0000AA040000}"/>
    <cellStyle name="Textziffer 2" xfId="1138" xr:uid="{00000000-0005-0000-0000-0000AB040000}"/>
    <cellStyle name="Textziffer 3" xfId="1139" xr:uid="{00000000-0005-0000-0000-0000AC040000}"/>
    <cellStyle name="Textziffer_Knot_wacker_Q3'2009" xfId="1140" xr:uid="{00000000-0005-0000-0000-0000AD040000}"/>
    <cellStyle name="THB" xfId="1141" xr:uid="{00000000-0005-0000-0000-0000AE040000}"/>
    <cellStyle name="Tickmark" xfId="1142" xr:uid="{00000000-0005-0000-0000-0000AF040000}"/>
    <cellStyle name="Title 2" xfId="1143" xr:uid="{00000000-0005-0000-0000-0000B0040000}"/>
    <cellStyle name="Title 3" xfId="1144" xr:uid="{00000000-0005-0000-0000-0000B1040000}"/>
    <cellStyle name="Total 2" xfId="1145" xr:uid="{00000000-0005-0000-0000-0000B2040000}"/>
    <cellStyle name="Total 2 2" xfId="1146" xr:uid="{00000000-0005-0000-0000-0000B3040000}"/>
    <cellStyle name="Total 2 2 2" xfId="1285" xr:uid="{00000000-0005-0000-0000-0000B4040000}"/>
    <cellStyle name="Total 2 3" xfId="1147" xr:uid="{00000000-0005-0000-0000-0000B5040000}"/>
    <cellStyle name="Total 2 3 2" xfId="1286" xr:uid="{00000000-0005-0000-0000-0000B6040000}"/>
    <cellStyle name="Total 2 4" xfId="1284" xr:uid="{00000000-0005-0000-0000-0000B7040000}"/>
    <cellStyle name="Total 3" xfId="1148" xr:uid="{00000000-0005-0000-0000-0000B8040000}"/>
    <cellStyle name="Total 3 2" xfId="1287" xr:uid="{00000000-0005-0000-0000-0000B9040000}"/>
    <cellStyle name="Überschrift 1" xfId="1149" xr:uid="{00000000-0005-0000-0000-0000BA040000}"/>
    <cellStyle name="Überschrift 2" xfId="1150" xr:uid="{00000000-0005-0000-0000-0000BB040000}"/>
    <cellStyle name="Überschrift 3" xfId="1151" xr:uid="{00000000-0005-0000-0000-0000BC040000}"/>
    <cellStyle name="Überschrift 4" xfId="1152" xr:uid="{00000000-0005-0000-0000-0000BD040000}"/>
    <cellStyle name="Überschrift 5" xfId="1153" xr:uid="{00000000-0005-0000-0000-0000BE040000}"/>
    <cellStyle name="Unprot" xfId="1154" xr:uid="{00000000-0005-0000-0000-0000BF040000}"/>
    <cellStyle name="Unprot 2" xfId="1155" xr:uid="{00000000-0005-0000-0000-0000C0040000}"/>
    <cellStyle name="Unprot 3" xfId="1156" xr:uid="{00000000-0005-0000-0000-0000C1040000}"/>
    <cellStyle name="Unprot$" xfId="1157" xr:uid="{00000000-0005-0000-0000-0000C2040000}"/>
    <cellStyle name="Unprot$ 2" xfId="1158" xr:uid="{00000000-0005-0000-0000-0000C3040000}"/>
    <cellStyle name="Unprot$_12 DM-BS detail DEC_07" xfId="1159" xr:uid="{00000000-0005-0000-0000-0000C4040000}"/>
    <cellStyle name="Unprot_12 DM-BS detail DEC_06" xfId="1160" xr:uid="{00000000-0005-0000-0000-0000C5040000}"/>
    <cellStyle name="Unprotect" xfId="1161" xr:uid="{00000000-0005-0000-0000-0000C6040000}"/>
    <cellStyle name="Warning Text 2" xfId="1162" xr:uid="{00000000-0005-0000-0000-0000C7040000}"/>
    <cellStyle name="Warning Text 2 2" xfId="1163" xr:uid="{00000000-0005-0000-0000-0000C8040000}"/>
    <cellStyle name="Warning Text 2 3" xfId="1164" xr:uid="{00000000-0005-0000-0000-0000C9040000}"/>
    <cellStyle name="Warning Text 3" xfId="1165" xr:uid="{00000000-0005-0000-0000-0000CA040000}"/>
    <cellStyle name="wrap" xfId="1166" xr:uid="{00000000-0005-0000-0000-0000CB040000}"/>
    <cellStyle name="Wไhrung [0]_35ERI8T2gbIEMixb4v26icuOo" xfId="1167" xr:uid="{00000000-0005-0000-0000-0000CC040000}"/>
    <cellStyle name="Wไhrung_35ERI8T2gbIEMixb4v26icuOo" xfId="1168" xr:uid="{00000000-0005-0000-0000-0000CD040000}"/>
    <cellStyle name="ZahlEingabe" xfId="1169" xr:uid="{00000000-0005-0000-0000-0000CE040000}"/>
    <cellStyle name="ZahlEingabeTDM" xfId="1170" xr:uid="{00000000-0005-0000-0000-0000CF040000}"/>
    <cellStyle name="ZahlGesperrt" xfId="1171" xr:uid="{00000000-0005-0000-0000-0000D0040000}"/>
    <cellStyle name="ZahlGesperrtTDM" xfId="1172" xr:uid="{00000000-0005-0000-0000-0000D1040000}"/>
    <cellStyle name="ZahlProzent" xfId="1173" xr:uid="{00000000-0005-0000-0000-0000D2040000}"/>
    <cellStyle name="ZahlSumme" xfId="1174" xr:uid="{00000000-0005-0000-0000-0000D3040000}"/>
    <cellStyle name="ZahlSummeTDM" xfId="1175" xr:uid="{00000000-0005-0000-0000-0000D4040000}"/>
    <cellStyle name="ZahlZwSumme" xfId="1176" xr:uid="{00000000-0005-0000-0000-0000D5040000}"/>
    <cellStyle name="ZahlZwSumme 2" xfId="1255" xr:uid="{00000000-0005-0000-0000-0000D6040000}"/>
    <cellStyle name="ZahlZwSumme 3" xfId="1247" xr:uid="{00000000-0005-0000-0000-0000D7040000}"/>
    <cellStyle name="ZahlZwSummeTDM" xfId="1177" xr:uid="{00000000-0005-0000-0000-0000D8040000}"/>
    <cellStyle name="ZahlZwSummeTDM 2" xfId="1254" xr:uid="{00000000-0005-0000-0000-0000D9040000}"/>
    <cellStyle name="ZahlZwSummeTDM 3" xfId="1248" xr:uid="{00000000-0005-0000-0000-0000DA040000}"/>
    <cellStyle name="เครื่องหมายจุลภาค [0]_Fuel Oil" xfId="1178" xr:uid="{00000000-0005-0000-0000-0000DB040000}"/>
    <cellStyle name="เครื่องหมายจุลภาค 2" xfId="1179" xr:uid="{00000000-0005-0000-0000-0000DC040000}"/>
    <cellStyle name="เครื่องหมายจุลภาค 3" xfId="1180" xr:uid="{00000000-0005-0000-0000-0000DD040000}"/>
    <cellStyle name="เครื่องหมายจุลภาค 4" xfId="1181" xr:uid="{00000000-0005-0000-0000-0000DE040000}"/>
    <cellStyle name="เครื่องหมายจุลภาค 5" xfId="1182" xr:uid="{00000000-0005-0000-0000-0000DF040000}"/>
    <cellStyle name="เครื่องหมายจุลภาค_03-2000" xfId="1183" xr:uid="{00000000-0005-0000-0000-0000E0040000}"/>
    <cellStyle name="เครื่องหมายสกุลเงิน [0]_Fuel Oil" xfId="1184" xr:uid="{00000000-0005-0000-0000-0000E1040000}"/>
    <cellStyle name="เครื่องหมายสกุลเงิน_Fuel Oil" xfId="1185" xr:uid="{00000000-0005-0000-0000-0000E2040000}"/>
    <cellStyle name="เชื่อมโยงหลายมิติ" xfId="1186" xr:uid="{00000000-0005-0000-0000-0000E3040000}"/>
    <cellStyle name="เซลล์ตรวจสอบ" xfId="1187" xr:uid="{00000000-0005-0000-0000-0000E4040000}"/>
    <cellStyle name="เซลล์ที่มีการเชื่อมโยง" xfId="1188" xr:uid="{00000000-0005-0000-0000-0000E5040000}"/>
    <cellStyle name="เปอร์เซ็นต์ 2" xfId="1189" xr:uid="{00000000-0005-0000-0000-0000E6040000}"/>
    <cellStyle name="เปอร์เซ็นต์ 3" xfId="1190" xr:uid="{00000000-0005-0000-0000-0000E7040000}"/>
    <cellStyle name="เปอร์เซ็นต์ 4" xfId="1191" xr:uid="{00000000-0005-0000-0000-0000E8040000}"/>
    <cellStyle name="แย่" xfId="1192" xr:uid="{00000000-0005-0000-0000-0000E9040000}"/>
    <cellStyle name="แสดงผล" xfId="1193" xr:uid="{00000000-0005-0000-0000-0000EA040000}"/>
    <cellStyle name="แสดงผล 2" xfId="1288" xr:uid="{00000000-0005-0000-0000-0000EB040000}"/>
    <cellStyle name="การคำนวณ" xfId="1194" xr:uid="{00000000-0005-0000-0000-0000EC040000}"/>
    <cellStyle name="การคำนวณ 2" xfId="1289" xr:uid="{00000000-0005-0000-0000-0000ED040000}"/>
    <cellStyle name="ข้อความเตือน" xfId="1195" xr:uid="{00000000-0005-0000-0000-0000EE040000}"/>
    <cellStyle name="ข้อความอธิบาย" xfId="1196" xr:uid="{00000000-0005-0000-0000-0000EF040000}"/>
    <cellStyle name="ชื่อเรื่อง" xfId="1197" xr:uid="{00000000-0005-0000-0000-0000F0040000}"/>
    <cellStyle name="ดี" xfId="1198" xr:uid="{00000000-0005-0000-0000-0000F1040000}"/>
    <cellStyle name="ตามการเชื่อมโยงหลายมิติ" xfId="1199" xr:uid="{00000000-0005-0000-0000-0000F2040000}"/>
    <cellStyle name="น้บะภฒ_95" xfId="1200" xr:uid="{00000000-0005-0000-0000-0000F3040000}"/>
    <cellStyle name="ปกติ 2" xfId="1201" xr:uid="{00000000-0005-0000-0000-0000F4040000}"/>
    <cellStyle name="ปกติ_01 gl 01" xfId="1202" xr:uid="{00000000-0005-0000-0000-0000F5040000}"/>
    <cellStyle name="ปกติ_Sheet1" xfId="3" xr:uid="{00000000-0005-0000-0000-0000F6040000}"/>
    <cellStyle name="ป้อนค่า" xfId="1203" xr:uid="{00000000-0005-0000-0000-0000F7040000}"/>
    <cellStyle name="ป้อนค่า 2" xfId="1290" xr:uid="{00000000-0005-0000-0000-0000F8040000}"/>
    <cellStyle name="ปานกลาง" xfId="1204" xr:uid="{00000000-0005-0000-0000-0000F9040000}"/>
    <cellStyle name="ผลรวม" xfId="1205" xr:uid="{00000000-0005-0000-0000-0000FA040000}"/>
    <cellStyle name="ผลรวม 2" xfId="1291" xr:uid="{00000000-0005-0000-0000-0000FB040000}"/>
    <cellStyle name="ฤธถ [0]_95" xfId="1206" xr:uid="{00000000-0005-0000-0000-0000FC040000}"/>
    <cellStyle name="ฤธถ_95" xfId="1207" xr:uid="{00000000-0005-0000-0000-0000FD040000}"/>
    <cellStyle name="ล_x000b_ศญ_ฝลฐๆฟตม๖วฅ" xfId="1208" xr:uid="{00000000-0005-0000-0000-0000FE040000}"/>
    <cellStyle name="ล๋ศญ [0]_95" xfId="1209" xr:uid="{00000000-0005-0000-0000-0000FF040000}"/>
    <cellStyle name="ล๋ศญ_95" xfId="1210" xr:uid="{00000000-0005-0000-0000-000000050000}"/>
    <cellStyle name="วฅมุ_4ฟ๙ฝวภ๛" xfId="1211" xr:uid="{00000000-0005-0000-0000-000001050000}"/>
    <cellStyle name="ส่วนที่ถูกเน้น1" xfId="1212" xr:uid="{00000000-0005-0000-0000-000002050000}"/>
    <cellStyle name="ส่วนที่ถูกเน้น2" xfId="1213" xr:uid="{00000000-0005-0000-0000-000003050000}"/>
    <cellStyle name="ส่วนที่ถูกเน้น3" xfId="1214" xr:uid="{00000000-0005-0000-0000-000004050000}"/>
    <cellStyle name="ส่วนที่ถูกเน้น4" xfId="1215" xr:uid="{00000000-0005-0000-0000-000005050000}"/>
    <cellStyle name="ส่วนที่ถูกเน้น5" xfId="1216" xr:uid="{00000000-0005-0000-0000-000006050000}"/>
    <cellStyle name="ส่วนที่ถูกเน้น6" xfId="1217" xr:uid="{00000000-0005-0000-0000-000007050000}"/>
    <cellStyle name="หมายเหตุ" xfId="1218" xr:uid="{00000000-0005-0000-0000-000008050000}"/>
    <cellStyle name="หมายเหตุ 2" xfId="1219" xr:uid="{00000000-0005-0000-0000-000009050000}"/>
    <cellStyle name="หมายเหตุ 2 2" xfId="1293" xr:uid="{00000000-0005-0000-0000-00000A050000}"/>
    <cellStyle name="หมายเหตุ 3" xfId="1220" xr:uid="{00000000-0005-0000-0000-00000B050000}"/>
    <cellStyle name="หมายเหตุ 3 2" xfId="1294" xr:uid="{00000000-0005-0000-0000-00000C050000}"/>
    <cellStyle name="หมายเหตุ 4" xfId="1292" xr:uid="{00000000-0005-0000-0000-00000D050000}"/>
    <cellStyle name="หัวเรื่อง 1" xfId="1221" xr:uid="{00000000-0005-0000-0000-00000E050000}"/>
    <cellStyle name="หัวเรื่อง 2" xfId="1222" xr:uid="{00000000-0005-0000-0000-00000F050000}"/>
    <cellStyle name="หัวเรื่อง 3" xfId="1223" xr:uid="{00000000-0005-0000-0000-000010050000}"/>
    <cellStyle name="หัวเรื่อง 4" xfId="1224" xr:uid="{00000000-0005-0000-0000-000011050000}"/>
    <cellStyle name="통화 [0]_PERSONAL" xfId="1225" xr:uid="{00000000-0005-0000-0000-000012050000}"/>
    <cellStyle name="통화_PERSONAL" xfId="1226" xr:uid="{00000000-0005-0000-0000-000013050000}"/>
    <cellStyle name="표준_HWASHIN-FAX2-SEND2k1114" xfId="1227" xr:uid="{00000000-0005-0000-0000-000014050000}"/>
    <cellStyle name="一般_Journal Voucher 03" xfId="1228" xr:uid="{00000000-0005-0000-0000-000015050000}"/>
    <cellStyle name="千位分隔[0]_工程编号" xfId="1229" xr:uid="{00000000-0005-0000-0000-000016050000}"/>
    <cellStyle name="千分位[0]_liz-ss" xfId="1230" xr:uid="{00000000-0005-0000-0000-000017050000}"/>
    <cellStyle name="千分位_liz-ss" xfId="1231" xr:uid="{00000000-0005-0000-0000-000018050000}"/>
    <cellStyle name="未定義" xfId="1232" xr:uid="{00000000-0005-0000-0000-000019050000}"/>
    <cellStyle name="桁区切り_Receivable Dec" xfId="1233" xr:uid="{00000000-0005-0000-0000-00001A050000}"/>
    <cellStyle name="標準_NEW 02" xfId="1234" xr:uid="{00000000-0005-0000-0000-00001B050000}"/>
    <cellStyle name="貨幣 [0]_liz-ss" xfId="1235" xr:uid="{00000000-0005-0000-0000-00001C050000}"/>
    <cellStyle name="貨幣_liz-ss" xfId="1236" xr:uid="{00000000-0005-0000-0000-00001D050000}"/>
  </cellStyles>
  <dxfs count="0"/>
  <tableStyles count="0" defaultTableStyle="TableStyleMedium9" defaultPivotStyle="PivotStyleLight16"/>
  <colors>
    <mruColors>
      <color rgb="FFFFCCFF"/>
      <color rgb="FFFF3300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21.5"/>
  <sheetData/>
  <phoneticPr fontId="5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21.5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00"/>
  <sheetViews>
    <sheetView tabSelected="1" topLeftCell="A34" zoomScale="80" zoomScaleNormal="80" workbookViewId="0">
      <selection activeCell="A44" sqref="A44"/>
    </sheetView>
  </sheetViews>
  <sheetFormatPr defaultColWidth="9.09765625" defaultRowHeight="18" customHeight="1"/>
  <cols>
    <col min="1" max="1" width="2.3984375" style="44" customWidth="1"/>
    <col min="2" max="2" width="35.5" style="44" customWidth="1"/>
    <col min="3" max="3" width="18.5" style="45" customWidth="1"/>
    <col min="4" max="4" width="1.19921875" style="44" customWidth="1"/>
    <col min="5" max="5" width="14.69921875" style="61" customWidth="1"/>
    <col min="6" max="6" width="1.19921875" style="44" customWidth="1"/>
    <col min="7" max="7" width="14.69921875" style="61" customWidth="1"/>
    <col min="8" max="8" width="1.3984375" style="61" customWidth="1"/>
    <col min="9" max="9" width="14.69921875" style="44" customWidth="1"/>
    <col min="10" max="10" width="1.19921875" style="44" customWidth="1"/>
    <col min="11" max="11" width="14.69921875" style="44" customWidth="1"/>
    <col min="12" max="12" width="10.69921875" style="44" bestFit="1" customWidth="1"/>
    <col min="13" max="13" width="15" style="44" bestFit="1" customWidth="1"/>
    <col min="14" max="14" width="14.8984375" style="44" customWidth="1"/>
    <col min="15" max="15" width="15" style="44" bestFit="1" customWidth="1"/>
    <col min="16" max="16" width="14.8984375" style="44" customWidth="1"/>
    <col min="17" max="17" width="15" style="44" bestFit="1" customWidth="1"/>
    <col min="18" max="16384" width="9.09765625" style="44"/>
  </cols>
  <sheetData>
    <row r="1" spans="1:11" ht="18" customHeight="1">
      <c r="A1" s="43" t="s">
        <v>56</v>
      </c>
      <c r="D1" s="46"/>
      <c r="E1" s="46"/>
      <c r="F1" s="46"/>
      <c r="G1" s="46"/>
      <c r="H1" s="46"/>
    </row>
    <row r="2" spans="1:11" s="47" customFormat="1" ht="18" customHeight="1">
      <c r="A2" s="47" t="s">
        <v>4</v>
      </c>
      <c r="B2" s="44"/>
      <c r="C2" s="45"/>
      <c r="D2" s="46"/>
      <c r="E2" s="46"/>
      <c r="F2" s="46"/>
      <c r="G2" s="46"/>
      <c r="H2" s="46"/>
    </row>
    <row r="3" spans="1:11" ht="18" customHeight="1">
      <c r="A3" s="46" t="s">
        <v>184</v>
      </c>
      <c r="D3" s="46"/>
      <c r="E3" s="46"/>
      <c r="F3" s="46"/>
      <c r="G3" s="46"/>
      <c r="H3" s="46"/>
    </row>
    <row r="4" spans="1:11" ht="18" customHeight="1">
      <c r="A4" s="48"/>
      <c r="D4" s="48"/>
      <c r="E4" s="49"/>
      <c r="F4" s="48"/>
      <c r="G4" s="49"/>
      <c r="H4" s="49"/>
    </row>
    <row r="5" spans="1:11" ht="18" customHeight="1">
      <c r="A5" s="48" t="s">
        <v>5</v>
      </c>
      <c r="D5" s="48"/>
      <c r="E5" s="49"/>
      <c r="F5" s="48"/>
      <c r="G5" s="49"/>
      <c r="H5" s="49"/>
    </row>
    <row r="6" spans="1:11" s="52" customFormat="1" ht="18" customHeight="1">
      <c r="A6" s="50"/>
      <c r="B6" s="50"/>
      <c r="C6" s="51"/>
      <c r="D6" s="48"/>
      <c r="E6" s="115" t="s">
        <v>123</v>
      </c>
      <c r="F6" s="115"/>
      <c r="G6" s="115"/>
      <c r="H6" s="115"/>
      <c r="I6" s="115"/>
      <c r="J6" s="115"/>
      <c r="K6" s="115"/>
    </row>
    <row r="7" spans="1:11" s="52" customFormat="1" ht="18" customHeight="1">
      <c r="A7" s="53"/>
      <c r="B7" s="53"/>
      <c r="C7" s="51"/>
      <c r="D7" s="48"/>
      <c r="E7" s="117" t="s">
        <v>33</v>
      </c>
      <c r="F7" s="117"/>
      <c r="G7" s="117"/>
      <c r="H7" s="54"/>
      <c r="I7" s="116" t="s">
        <v>34</v>
      </c>
      <c r="J7" s="116"/>
      <c r="K7" s="116"/>
    </row>
    <row r="8" spans="1:11" ht="18" customHeight="1">
      <c r="A8" s="48"/>
      <c r="C8" s="55" t="s">
        <v>35</v>
      </c>
      <c r="D8" s="56"/>
      <c r="E8" s="57">
        <v>2025</v>
      </c>
      <c r="F8" s="58"/>
      <c r="G8" s="57">
        <v>2024</v>
      </c>
      <c r="H8" s="59"/>
      <c r="I8" s="57">
        <v>2025</v>
      </c>
      <c r="J8" s="58"/>
      <c r="K8" s="57">
        <v>2024</v>
      </c>
    </row>
    <row r="9" spans="1:11" ht="18" customHeight="1">
      <c r="A9" s="48"/>
      <c r="D9" s="46"/>
      <c r="E9" s="60"/>
      <c r="F9" s="60"/>
      <c r="G9" s="60"/>
    </row>
    <row r="10" spans="1:11" ht="18" customHeight="1">
      <c r="A10" s="46" t="s">
        <v>6</v>
      </c>
      <c r="D10" s="62"/>
      <c r="E10" s="63"/>
      <c r="F10" s="63"/>
      <c r="G10" s="63"/>
    </row>
    <row r="11" spans="1:11" ht="18" customHeight="1">
      <c r="A11" s="62" t="s">
        <v>7</v>
      </c>
      <c r="C11" s="45">
        <v>5</v>
      </c>
      <c r="D11" s="62"/>
      <c r="E11" s="3">
        <v>397822050</v>
      </c>
      <c r="F11" s="3"/>
      <c r="G11" s="3">
        <v>199843953</v>
      </c>
      <c r="I11" s="3">
        <v>397792942</v>
      </c>
      <c r="J11" s="3"/>
      <c r="K11" s="3">
        <v>199814450</v>
      </c>
    </row>
    <row r="12" spans="1:11" ht="18" customHeight="1">
      <c r="A12" s="62" t="s">
        <v>114</v>
      </c>
      <c r="D12" s="62"/>
      <c r="E12" s="3">
        <v>892428</v>
      </c>
      <c r="F12" s="3"/>
      <c r="G12" s="3">
        <v>1115535</v>
      </c>
      <c r="I12" s="3">
        <v>892428</v>
      </c>
      <c r="J12" s="3"/>
      <c r="K12" s="3">
        <v>1115535</v>
      </c>
    </row>
    <row r="13" spans="1:11" ht="18" customHeight="1">
      <c r="A13" s="44" t="s">
        <v>73</v>
      </c>
      <c r="B13" s="62"/>
      <c r="C13" s="45">
        <v>6</v>
      </c>
      <c r="D13" s="62"/>
      <c r="E13" s="3">
        <v>181603078</v>
      </c>
      <c r="F13" s="3"/>
      <c r="G13" s="3">
        <v>0</v>
      </c>
      <c r="I13" s="3">
        <v>181603078</v>
      </c>
      <c r="J13" s="3"/>
      <c r="K13" s="3">
        <v>0</v>
      </c>
    </row>
    <row r="14" spans="1:11" ht="18" customHeight="1">
      <c r="A14" s="44" t="s">
        <v>213</v>
      </c>
      <c r="B14" s="62"/>
      <c r="C14" s="45">
        <v>4</v>
      </c>
      <c r="D14" s="62"/>
      <c r="E14" s="3">
        <v>5517012</v>
      </c>
      <c r="F14" s="3"/>
      <c r="G14" s="3">
        <v>0</v>
      </c>
      <c r="I14" s="3">
        <v>7511537</v>
      </c>
      <c r="J14" s="3"/>
      <c r="K14" s="3">
        <v>1961965</v>
      </c>
    </row>
    <row r="15" spans="1:11" ht="18" customHeight="1">
      <c r="A15" s="62" t="s">
        <v>8</v>
      </c>
      <c r="B15" s="62"/>
      <c r="C15" s="45" t="s">
        <v>200</v>
      </c>
      <c r="D15" s="62"/>
      <c r="E15" s="3">
        <v>2608426676</v>
      </c>
      <c r="F15" s="3"/>
      <c r="G15" s="3">
        <v>1581158412</v>
      </c>
      <c r="I15" s="3">
        <v>2608426676</v>
      </c>
      <c r="J15" s="3"/>
      <c r="K15" s="3">
        <v>1581158412</v>
      </c>
    </row>
    <row r="16" spans="1:11" ht="18" customHeight="1">
      <c r="A16" s="62" t="s">
        <v>185</v>
      </c>
      <c r="C16" s="45" t="s">
        <v>179</v>
      </c>
      <c r="D16" s="62"/>
      <c r="E16" s="3">
        <v>361012729</v>
      </c>
      <c r="F16" s="3"/>
      <c r="G16" s="3">
        <v>256736794</v>
      </c>
      <c r="I16" s="3">
        <v>360998673</v>
      </c>
      <c r="J16" s="3"/>
      <c r="K16" s="3">
        <v>256722738</v>
      </c>
    </row>
    <row r="17" spans="1:11" ht="18" customHeight="1">
      <c r="A17" s="46" t="s">
        <v>9</v>
      </c>
      <c r="D17" s="62"/>
      <c r="E17" s="4">
        <f>SUM(E11:E16)</f>
        <v>3555273973</v>
      </c>
      <c r="F17" s="3"/>
      <c r="G17" s="4">
        <f>SUM(G11:G16)</f>
        <v>2038854694</v>
      </c>
      <c r="I17" s="4">
        <f>SUM(I11:I16)</f>
        <v>3557225334</v>
      </c>
      <c r="K17" s="4">
        <f>SUM(K11:K16)</f>
        <v>2040773100</v>
      </c>
    </row>
    <row r="18" spans="1:11" ht="18" customHeight="1">
      <c r="A18" s="46"/>
      <c r="D18" s="62"/>
      <c r="E18" s="3"/>
      <c r="F18" s="3"/>
      <c r="G18" s="3"/>
      <c r="I18" s="3"/>
      <c r="J18" s="3"/>
      <c r="K18" s="3"/>
    </row>
    <row r="19" spans="1:11" ht="18" customHeight="1">
      <c r="A19" s="46" t="s">
        <v>10</v>
      </c>
      <c r="D19" s="62"/>
      <c r="E19" s="3"/>
      <c r="F19" s="3"/>
      <c r="G19" s="3"/>
      <c r="I19" s="3"/>
      <c r="J19" s="3"/>
      <c r="K19" s="3"/>
    </row>
    <row r="20" spans="1:11" ht="18" customHeight="1">
      <c r="A20" s="62" t="s">
        <v>92</v>
      </c>
      <c r="C20" s="45">
        <v>9</v>
      </c>
      <c r="D20" s="62"/>
      <c r="E20" s="3">
        <v>0</v>
      </c>
      <c r="F20" s="3"/>
      <c r="G20" s="3">
        <v>0</v>
      </c>
      <c r="I20" s="3">
        <v>22435938</v>
      </c>
      <c r="J20" s="3"/>
      <c r="K20" s="3">
        <v>22435938</v>
      </c>
    </row>
    <row r="21" spans="1:11" ht="18" customHeight="1">
      <c r="A21" s="62" t="s">
        <v>108</v>
      </c>
      <c r="C21" s="45" t="s">
        <v>215</v>
      </c>
      <c r="D21" s="62"/>
      <c r="E21" s="3">
        <v>288891264</v>
      </c>
      <c r="F21" s="3"/>
      <c r="G21" s="3">
        <v>361114081</v>
      </c>
      <c r="I21" s="3">
        <v>252051264</v>
      </c>
      <c r="J21" s="3"/>
      <c r="K21" s="3">
        <v>315064081</v>
      </c>
    </row>
    <row r="22" spans="1:11" ht="18" customHeight="1">
      <c r="A22" s="62" t="s">
        <v>11</v>
      </c>
      <c r="C22" s="45" t="s">
        <v>223</v>
      </c>
      <c r="D22" s="64"/>
      <c r="E22" s="3">
        <v>6644663739</v>
      </c>
      <c r="F22" s="5"/>
      <c r="G22" s="3">
        <v>5957106027</v>
      </c>
      <c r="I22" s="3">
        <v>6644663739</v>
      </c>
      <c r="J22" s="3"/>
      <c r="K22" s="3">
        <v>5957106027</v>
      </c>
    </row>
    <row r="23" spans="1:11" ht="18" customHeight="1">
      <c r="A23" s="62" t="s">
        <v>149</v>
      </c>
      <c r="D23" s="64"/>
      <c r="E23" s="3">
        <v>13177948</v>
      </c>
      <c r="F23" s="5"/>
      <c r="G23" s="3">
        <v>3717089</v>
      </c>
      <c r="I23" s="3">
        <v>13177948</v>
      </c>
      <c r="J23" s="3"/>
      <c r="K23" s="3">
        <v>3717089</v>
      </c>
    </row>
    <row r="24" spans="1:11" ht="18" customHeight="1">
      <c r="A24" s="44" t="s">
        <v>12</v>
      </c>
      <c r="C24" s="45" t="s">
        <v>201</v>
      </c>
      <c r="D24" s="64"/>
      <c r="E24" s="5">
        <v>110111491</v>
      </c>
      <c r="F24" s="5"/>
      <c r="G24" s="5">
        <v>12859756</v>
      </c>
      <c r="I24" s="5">
        <v>110111491</v>
      </c>
      <c r="J24" s="3"/>
      <c r="K24" s="3">
        <v>12859756</v>
      </c>
    </row>
    <row r="25" spans="1:11" ht="18" customHeight="1">
      <c r="A25" s="62" t="s">
        <v>13</v>
      </c>
      <c r="C25" s="45" t="s">
        <v>198</v>
      </c>
      <c r="D25" s="62"/>
      <c r="E25" s="3">
        <v>16926601</v>
      </c>
      <c r="F25" s="3"/>
      <c r="G25" s="3">
        <v>25016500</v>
      </c>
      <c r="I25" s="3">
        <v>16926601</v>
      </c>
      <c r="J25" s="3"/>
      <c r="K25" s="3">
        <v>25016500</v>
      </c>
    </row>
    <row r="26" spans="1:11" ht="18" customHeight="1">
      <c r="A26" s="46" t="s">
        <v>14</v>
      </c>
      <c r="D26" s="62"/>
      <c r="E26" s="4">
        <f>SUM(E20:E25)</f>
        <v>7073771043</v>
      </c>
      <c r="F26" s="3"/>
      <c r="G26" s="4">
        <f>SUM(G20:G25)</f>
        <v>6359813453</v>
      </c>
      <c r="I26" s="4">
        <f>SUM(I20:I25)</f>
        <v>7059366981</v>
      </c>
      <c r="K26" s="4">
        <f>SUM(K20:K25)</f>
        <v>6336199391</v>
      </c>
    </row>
    <row r="27" spans="1:11" ht="18" customHeight="1">
      <c r="A27" s="46"/>
      <c r="D27" s="62"/>
      <c r="E27" s="3"/>
      <c r="F27" s="3"/>
      <c r="G27" s="3"/>
      <c r="I27" s="3"/>
      <c r="K27" s="3"/>
    </row>
    <row r="28" spans="1:11" s="47" customFormat="1" ht="18" customHeight="1" thickBot="1">
      <c r="A28" s="46" t="s">
        <v>32</v>
      </c>
      <c r="B28" s="44"/>
      <c r="C28" s="45"/>
      <c r="D28" s="62"/>
      <c r="E28" s="6">
        <f>E26+E17</f>
        <v>10629045016</v>
      </c>
      <c r="F28" s="3"/>
      <c r="G28" s="6">
        <f>G26+G17</f>
        <v>8398668147</v>
      </c>
      <c r="H28" s="61"/>
      <c r="I28" s="6">
        <f>I26+I17</f>
        <v>10616592315</v>
      </c>
      <c r="J28" s="44"/>
      <c r="K28" s="6">
        <f>K26+K17</f>
        <v>8376972491</v>
      </c>
    </row>
    <row r="29" spans="1:11" ht="18" customHeight="1" thickTop="1">
      <c r="A29" s="43" t="s">
        <v>56</v>
      </c>
      <c r="D29" s="65"/>
      <c r="E29" s="65"/>
      <c r="F29" s="65"/>
      <c r="G29" s="65"/>
    </row>
    <row r="30" spans="1:11" ht="18" customHeight="1">
      <c r="A30" s="47" t="s">
        <v>105</v>
      </c>
      <c r="D30" s="48"/>
      <c r="E30" s="48"/>
      <c r="F30" s="48"/>
      <c r="G30" s="47"/>
      <c r="I30" s="47"/>
      <c r="J30" s="47"/>
      <c r="K30" s="47"/>
    </row>
    <row r="31" spans="1:11" ht="18" customHeight="1">
      <c r="A31" s="46" t="s">
        <v>184</v>
      </c>
      <c r="D31" s="46"/>
      <c r="E31" s="46"/>
      <c r="F31" s="46"/>
    </row>
    <row r="32" spans="1:11" s="52" customFormat="1" ht="18" customHeight="1">
      <c r="A32" s="46"/>
      <c r="B32" s="46"/>
      <c r="C32" s="45"/>
      <c r="D32" s="46"/>
      <c r="E32" s="46"/>
      <c r="F32" s="46"/>
      <c r="G32" s="61"/>
      <c r="H32" s="61"/>
      <c r="I32" s="44"/>
      <c r="J32" s="44"/>
      <c r="K32" s="44"/>
    </row>
    <row r="33" spans="1:11" s="52" customFormat="1" ht="18" customHeight="1">
      <c r="A33" s="48" t="s">
        <v>161</v>
      </c>
      <c r="B33" s="44"/>
      <c r="C33" s="45"/>
      <c r="D33" s="48"/>
      <c r="E33" s="49"/>
      <c r="F33" s="48"/>
      <c r="G33" s="49"/>
      <c r="H33" s="49"/>
      <c r="I33" s="49"/>
      <c r="J33" s="44"/>
      <c r="K33" s="49"/>
    </row>
    <row r="34" spans="1:11" ht="18" customHeight="1">
      <c r="A34" s="50"/>
      <c r="B34" s="50"/>
      <c r="C34" s="51"/>
      <c r="D34" s="48"/>
      <c r="E34" s="115" t="s">
        <v>123</v>
      </c>
      <c r="F34" s="115"/>
      <c r="G34" s="115"/>
      <c r="H34" s="115"/>
      <c r="I34" s="115"/>
      <c r="J34" s="115"/>
      <c r="K34" s="115"/>
    </row>
    <row r="35" spans="1:11" ht="18" customHeight="1">
      <c r="A35" s="53"/>
      <c r="B35" s="53"/>
      <c r="C35" s="51"/>
      <c r="D35" s="48"/>
      <c r="E35" s="117" t="s">
        <v>33</v>
      </c>
      <c r="F35" s="117"/>
      <c r="G35" s="117"/>
      <c r="H35" s="54"/>
      <c r="I35" s="116" t="s">
        <v>34</v>
      </c>
      <c r="J35" s="116"/>
      <c r="K35" s="116"/>
    </row>
    <row r="36" spans="1:11" ht="18" customHeight="1">
      <c r="A36" s="48"/>
      <c r="C36" s="55" t="s">
        <v>35</v>
      </c>
      <c r="D36" s="56"/>
      <c r="E36" s="57">
        <v>2025</v>
      </c>
      <c r="F36" s="58"/>
      <c r="G36" s="57">
        <v>2024</v>
      </c>
      <c r="H36" s="59"/>
      <c r="I36" s="57">
        <v>2025</v>
      </c>
      <c r="J36" s="58"/>
      <c r="K36" s="57">
        <v>2024</v>
      </c>
    </row>
    <row r="37" spans="1:11" ht="18" customHeight="1">
      <c r="A37" s="46" t="s">
        <v>15</v>
      </c>
      <c r="D37" s="62"/>
      <c r="E37" s="66"/>
      <c r="F37" s="62"/>
      <c r="G37" s="66"/>
    </row>
    <row r="38" spans="1:11" ht="18" customHeight="1">
      <c r="A38" s="62" t="s">
        <v>132</v>
      </c>
      <c r="C38" s="45" t="s">
        <v>224</v>
      </c>
      <c r="D38" s="62"/>
      <c r="E38" s="61">
        <v>1750000000</v>
      </c>
      <c r="F38" s="62"/>
      <c r="G38" s="61">
        <v>1400000000</v>
      </c>
      <c r="I38" s="61">
        <v>1750000000</v>
      </c>
      <c r="K38" s="61">
        <v>1400000000</v>
      </c>
    </row>
    <row r="39" spans="1:11" ht="18" customHeight="1">
      <c r="A39" s="62" t="s">
        <v>16</v>
      </c>
      <c r="C39" s="45" t="s">
        <v>214</v>
      </c>
      <c r="D39" s="62"/>
      <c r="E39" s="3">
        <v>336691176</v>
      </c>
      <c r="F39" s="3"/>
      <c r="G39" s="3">
        <v>189045634</v>
      </c>
      <c r="I39" s="3">
        <v>336691176</v>
      </c>
      <c r="J39" s="3"/>
      <c r="K39" s="3">
        <v>189045634</v>
      </c>
    </row>
    <row r="40" spans="1:11" ht="18" customHeight="1">
      <c r="A40" s="62" t="s">
        <v>150</v>
      </c>
      <c r="C40" s="45" t="s">
        <v>129</v>
      </c>
      <c r="E40" s="3">
        <v>631152072</v>
      </c>
      <c r="F40" s="67"/>
      <c r="G40" s="3">
        <v>535500521</v>
      </c>
      <c r="I40" s="3">
        <v>631461517</v>
      </c>
      <c r="J40" s="3"/>
      <c r="K40" s="3">
        <v>535769966</v>
      </c>
    </row>
    <row r="41" spans="1:11" ht="18" customHeight="1">
      <c r="A41" s="64" t="s">
        <v>18</v>
      </c>
      <c r="B41" s="62"/>
      <c r="C41" s="45" t="s">
        <v>199</v>
      </c>
      <c r="E41" s="3">
        <v>913237886</v>
      </c>
      <c r="F41" s="7"/>
      <c r="G41" s="3">
        <v>2802645</v>
      </c>
      <c r="I41" s="3">
        <v>913237886</v>
      </c>
      <c r="J41" s="3"/>
      <c r="K41" s="3">
        <v>2802645</v>
      </c>
    </row>
    <row r="42" spans="1:11" ht="18" customHeight="1">
      <c r="A42" s="62" t="s">
        <v>19</v>
      </c>
      <c r="C42" s="45" t="s">
        <v>202</v>
      </c>
      <c r="E42" s="3">
        <v>413273980</v>
      </c>
      <c r="F42" s="7"/>
      <c r="G42" s="3">
        <v>432004122</v>
      </c>
      <c r="I42" s="3">
        <v>414785170</v>
      </c>
      <c r="J42" s="3"/>
      <c r="K42" s="3">
        <v>433515311</v>
      </c>
    </row>
    <row r="43" spans="1:11" ht="18" customHeight="1">
      <c r="A43" s="62" t="s">
        <v>36</v>
      </c>
      <c r="E43" s="7"/>
      <c r="F43" s="7"/>
      <c r="G43" s="7"/>
      <c r="I43" s="3"/>
      <c r="J43" s="3"/>
      <c r="K43" s="3"/>
    </row>
    <row r="44" spans="1:11" ht="18" customHeight="1">
      <c r="A44" s="62" t="s">
        <v>37</v>
      </c>
      <c r="C44" s="45" t="s">
        <v>203</v>
      </c>
      <c r="E44" s="7">
        <v>30004142</v>
      </c>
      <c r="F44" s="7"/>
      <c r="G44" s="7">
        <v>416782415</v>
      </c>
      <c r="I44" s="7">
        <v>30004142</v>
      </c>
      <c r="J44" s="3"/>
      <c r="K44" s="7">
        <v>416782415</v>
      </c>
    </row>
    <row r="45" spans="1:11" ht="18" customHeight="1">
      <c r="A45" s="62" t="s">
        <v>151</v>
      </c>
      <c r="B45" s="62"/>
      <c r="E45" s="7"/>
      <c r="F45" s="7"/>
      <c r="G45" s="7"/>
      <c r="I45" s="3"/>
      <c r="J45" s="3"/>
      <c r="K45" s="3"/>
    </row>
    <row r="46" spans="1:11" ht="18" customHeight="1">
      <c r="A46" s="62" t="s">
        <v>152</v>
      </c>
      <c r="B46" s="62"/>
      <c r="C46" s="45" t="s">
        <v>225</v>
      </c>
      <c r="E46" s="7">
        <v>168775000</v>
      </c>
      <c r="F46" s="7"/>
      <c r="G46" s="7">
        <v>168775000</v>
      </c>
      <c r="I46" s="7">
        <v>168775000</v>
      </c>
      <c r="J46" s="3"/>
      <c r="K46" s="7">
        <v>168775000</v>
      </c>
    </row>
    <row r="47" spans="1:11" ht="18" customHeight="1">
      <c r="A47" s="62" t="s">
        <v>38</v>
      </c>
      <c r="B47" s="62"/>
      <c r="C47" s="45">
        <v>22</v>
      </c>
      <c r="E47" s="7">
        <v>492419421</v>
      </c>
      <c r="F47" s="7"/>
      <c r="G47" s="7">
        <v>529687962</v>
      </c>
      <c r="I47" s="7">
        <v>492419421</v>
      </c>
      <c r="J47" s="3"/>
      <c r="K47" s="7">
        <v>529687962</v>
      </c>
    </row>
    <row r="48" spans="1:11" ht="18" customHeight="1">
      <c r="A48" s="62" t="s">
        <v>20</v>
      </c>
      <c r="E48" s="7">
        <v>3983198</v>
      </c>
      <c r="F48" s="7"/>
      <c r="G48" s="7">
        <v>1823017</v>
      </c>
      <c r="I48" s="7">
        <v>3983198</v>
      </c>
      <c r="J48" s="3"/>
      <c r="K48" s="7">
        <v>1823017</v>
      </c>
    </row>
    <row r="49" spans="1:11" ht="18" customHeight="1">
      <c r="A49" s="44" t="s">
        <v>119</v>
      </c>
      <c r="C49" s="45" t="s">
        <v>225</v>
      </c>
      <c r="E49" s="7">
        <v>4390000000</v>
      </c>
      <c r="F49" s="7"/>
      <c r="G49" s="7">
        <v>3100000000</v>
      </c>
      <c r="I49" s="7">
        <v>4390000000</v>
      </c>
      <c r="J49" s="3"/>
      <c r="K49" s="7">
        <v>3100000000</v>
      </c>
    </row>
    <row r="50" spans="1:11" ht="18" customHeight="1">
      <c r="A50" s="62" t="s">
        <v>97</v>
      </c>
      <c r="E50" s="3">
        <v>0</v>
      </c>
      <c r="F50" s="7"/>
      <c r="G50" s="3">
        <v>3850000</v>
      </c>
      <c r="I50" s="7">
        <v>0</v>
      </c>
      <c r="J50" s="3"/>
      <c r="K50" s="7">
        <v>3850000</v>
      </c>
    </row>
    <row r="51" spans="1:11" ht="18" customHeight="1">
      <c r="A51" s="44" t="s">
        <v>21</v>
      </c>
      <c r="C51" s="45">
        <v>23</v>
      </c>
      <c r="D51" s="62"/>
      <c r="E51" s="7">
        <v>19942589</v>
      </c>
      <c r="F51" s="3"/>
      <c r="G51" s="7">
        <v>46747585</v>
      </c>
      <c r="I51" s="8">
        <v>19911034</v>
      </c>
      <c r="J51" s="3"/>
      <c r="K51" s="8">
        <v>46716031</v>
      </c>
    </row>
    <row r="52" spans="1:11" ht="18" customHeight="1">
      <c r="A52" s="46" t="s">
        <v>22</v>
      </c>
      <c r="D52" s="62"/>
      <c r="E52" s="4">
        <f>SUM(E38:E51)</f>
        <v>9149479464</v>
      </c>
      <c r="F52" s="3"/>
      <c r="G52" s="4">
        <f>SUM(G38:G51)</f>
        <v>6827018901</v>
      </c>
      <c r="I52" s="4">
        <f>SUM(I38:I51)</f>
        <v>9151268544</v>
      </c>
      <c r="K52" s="4">
        <f>SUM(K38:K51)</f>
        <v>6828767981</v>
      </c>
    </row>
    <row r="53" spans="1:11" ht="18" customHeight="1">
      <c r="A53" s="46"/>
      <c r="D53" s="62"/>
      <c r="E53" s="9"/>
      <c r="F53" s="9"/>
      <c r="G53" s="9"/>
      <c r="I53" s="9"/>
      <c r="K53" s="9"/>
    </row>
    <row r="54" spans="1:11" s="65" customFormat="1" ht="18" customHeight="1">
      <c r="A54" s="68" t="s">
        <v>23</v>
      </c>
      <c r="C54" s="45"/>
      <c r="E54" s="2"/>
      <c r="F54" s="2"/>
      <c r="G54" s="2"/>
      <c r="H54" s="61"/>
      <c r="I54" s="3"/>
      <c r="J54" s="3"/>
      <c r="K54" s="3"/>
    </row>
    <row r="55" spans="1:11" s="65" customFormat="1" ht="18" customHeight="1">
      <c r="A55" s="62" t="s">
        <v>153</v>
      </c>
      <c r="B55" s="44"/>
      <c r="C55" s="45" t="s">
        <v>129</v>
      </c>
      <c r="E55" s="2">
        <v>116620150</v>
      </c>
      <c r="F55" s="2"/>
      <c r="G55" s="2">
        <v>120736348</v>
      </c>
      <c r="H55" s="61"/>
      <c r="I55" s="2">
        <v>116620150</v>
      </c>
      <c r="J55" s="3"/>
      <c r="K55" s="2">
        <v>120736348</v>
      </c>
    </row>
    <row r="56" spans="1:11" s="65" customFormat="1" ht="18" customHeight="1">
      <c r="A56" s="65" t="s">
        <v>19</v>
      </c>
      <c r="B56" s="44"/>
      <c r="C56" s="45" t="s">
        <v>202</v>
      </c>
      <c r="E56" s="3">
        <v>0</v>
      </c>
      <c r="F56" s="2"/>
      <c r="G56" s="3">
        <v>3040320</v>
      </c>
      <c r="H56" s="61"/>
      <c r="I56" s="3">
        <v>0</v>
      </c>
      <c r="J56" s="3"/>
      <c r="K56" s="3">
        <v>3040320</v>
      </c>
    </row>
    <row r="57" spans="1:11" s="65" customFormat="1" ht="18" customHeight="1">
      <c r="A57" s="62" t="s">
        <v>93</v>
      </c>
      <c r="B57" s="44"/>
      <c r="E57" s="3"/>
      <c r="F57" s="2"/>
      <c r="G57" s="3"/>
      <c r="H57" s="61"/>
      <c r="I57" s="3"/>
      <c r="J57" s="3"/>
      <c r="K57" s="3"/>
    </row>
    <row r="58" spans="1:11" s="65" customFormat="1" ht="18" customHeight="1">
      <c r="A58" s="62" t="s">
        <v>94</v>
      </c>
      <c r="B58" s="44"/>
      <c r="C58" s="45" t="s">
        <v>203</v>
      </c>
      <c r="E58" s="3">
        <v>0</v>
      </c>
      <c r="F58" s="2"/>
      <c r="G58" s="3">
        <v>72942848</v>
      </c>
      <c r="H58" s="61"/>
      <c r="I58" s="3">
        <v>0</v>
      </c>
      <c r="J58" s="3"/>
      <c r="K58" s="3">
        <v>72942848</v>
      </c>
    </row>
    <row r="59" spans="1:11" s="65" customFormat="1" ht="18" customHeight="1">
      <c r="A59" s="44" t="s">
        <v>154</v>
      </c>
      <c r="C59" s="45" t="s">
        <v>225</v>
      </c>
      <c r="E59" s="3">
        <v>2700000000</v>
      </c>
      <c r="F59" s="2"/>
      <c r="G59" s="3">
        <v>1085000000</v>
      </c>
      <c r="H59" s="61"/>
      <c r="I59" s="3">
        <v>2700000000</v>
      </c>
      <c r="J59" s="3"/>
      <c r="K59" s="3">
        <v>1085000000</v>
      </c>
    </row>
    <row r="60" spans="1:11" s="65" customFormat="1" ht="18" customHeight="1">
      <c r="A60" s="62" t="s">
        <v>24</v>
      </c>
      <c r="C60" s="45"/>
      <c r="E60" s="3">
        <v>9587336</v>
      </c>
      <c r="F60" s="2"/>
      <c r="G60" s="3">
        <v>2006524</v>
      </c>
      <c r="H60" s="61"/>
      <c r="I60" s="3">
        <v>9587336</v>
      </c>
      <c r="J60" s="3"/>
      <c r="K60" s="3">
        <v>2006524</v>
      </c>
    </row>
    <row r="61" spans="1:11" s="65" customFormat="1" ht="18" customHeight="1">
      <c r="A61" s="62" t="s">
        <v>134</v>
      </c>
      <c r="C61" s="45"/>
      <c r="E61" s="3"/>
      <c r="F61" s="2"/>
      <c r="G61" s="3"/>
      <c r="H61" s="61"/>
      <c r="I61" s="3"/>
      <c r="J61" s="3"/>
      <c r="K61" s="3"/>
    </row>
    <row r="62" spans="1:11" s="65" customFormat="1" ht="18" customHeight="1">
      <c r="A62" s="62" t="s">
        <v>133</v>
      </c>
      <c r="B62" s="44"/>
      <c r="C62" s="45">
        <v>24</v>
      </c>
      <c r="E62" s="8">
        <v>106649841</v>
      </c>
      <c r="F62" s="2"/>
      <c r="G62" s="8">
        <v>107546481</v>
      </c>
      <c r="H62" s="61"/>
      <c r="I62" s="8">
        <v>106649841</v>
      </c>
      <c r="J62" s="3"/>
      <c r="K62" s="8">
        <v>107546481</v>
      </c>
    </row>
    <row r="63" spans="1:11" s="65" customFormat="1" ht="18" customHeight="1">
      <c r="A63" s="46" t="s">
        <v>25</v>
      </c>
      <c r="C63" s="45"/>
      <c r="E63" s="10">
        <f>SUM(E55:E62)</f>
        <v>2932857327</v>
      </c>
      <c r="F63" s="2"/>
      <c r="G63" s="10">
        <f>SUM(G55:G62)</f>
        <v>1391272521</v>
      </c>
      <c r="H63" s="61"/>
      <c r="I63" s="10">
        <f>SUM(I55:I62)</f>
        <v>2932857327</v>
      </c>
      <c r="K63" s="10">
        <f>SUM(K55:K62)</f>
        <v>1391272521</v>
      </c>
    </row>
    <row r="64" spans="1:11" ht="18" customHeight="1">
      <c r="A64" s="46"/>
      <c r="B64" s="65"/>
      <c r="D64" s="65"/>
      <c r="E64" s="2"/>
      <c r="F64" s="2"/>
      <c r="G64" s="2"/>
      <c r="I64" s="2"/>
      <c r="J64" s="65"/>
      <c r="K64" s="2"/>
    </row>
    <row r="65" spans="1:11" ht="18" customHeight="1">
      <c r="A65" s="46" t="s">
        <v>26</v>
      </c>
      <c r="D65" s="62"/>
      <c r="E65" s="8">
        <f>SUM(E63,E52)</f>
        <v>12082336791</v>
      </c>
      <c r="F65" s="3"/>
      <c r="G65" s="8">
        <f>SUM(G63,G52)</f>
        <v>8218291422</v>
      </c>
      <c r="I65" s="8">
        <f>SUM(I63,I52)</f>
        <v>12084125871</v>
      </c>
      <c r="J65" s="65"/>
      <c r="K65" s="8">
        <f>SUM(K63,K52)</f>
        <v>8220040502</v>
      </c>
    </row>
    <row r="66" spans="1:11" ht="18" customHeight="1">
      <c r="A66" s="43" t="s">
        <v>56</v>
      </c>
      <c r="D66" s="65"/>
      <c r="E66" s="65"/>
      <c r="F66" s="65"/>
      <c r="G66" s="65"/>
    </row>
    <row r="67" spans="1:11" ht="18" customHeight="1">
      <c r="A67" s="47" t="s">
        <v>105</v>
      </c>
      <c r="D67" s="48"/>
      <c r="E67" s="48"/>
      <c r="F67" s="48"/>
      <c r="G67" s="47"/>
      <c r="I67" s="47"/>
      <c r="J67" s="47"/>
      <c r="K67" s="47"/>
    </row>
    <row r="68" spans="1:11" ht="18" customHeight="1">
      <c r="A68" s="46" t="s">
        <v>184</v>
      </c>
      <c r="D68" s="46"/>
      <c r="E68" s="46"/>
      <c r="F68" s="46"/>
    </row>
    <row r="69" spans="1:11" ht="18" customHeight="1">
      <c r="A69" s="46"/>
      <c r="B69" s="46"/>
      <c r="D69" s="46"/>
      <c r="E69" s="46"/>
      <c r="F69" s="46"/>
    </row>
    <row r="70" spans="1:11" ht="18" customHeight="1">
      <c r="A70" s="48" t="s">
        <v>162</v>
      </c>
      <c r="D70" s="48"/>
      <c r="E70" s="49"/>
      <c r="F70" s="48"/>
      <c r="G70" s="49"/>
      <c r="H70" s="49"/>
    </row>
    <row r="71" spans="1:11" ht="18" customHeight="1">
      <c r="A71" s="50"/>
      <c r="B71" s="50"/>
      <c r="C71" s="51"/>
      <c r="D71" s="48"/>
      <c r="E71" s="115" t="s">
        <v>123</v>
      </c>
      <c r="F71" s="115"/>
      <c r="G71" s="115"/>
      <c r="H71" s="115"/>
      <c r="I71" s="115"/>
      <c r="J71" s="115"/>
      <c r="K71" s="115"/>
    </row>
    <row r="72" spans="1:11" ht="18" customHeight="1">
      <c r="A72" s="53"/>
      <c r="B72" s="53"/>
      <c r="C72" s="51"/>
      <c r="D72" s="48"/>
      <c r="E72" s="117" t="s">
        <v>33</v>
      </c>
      <c r="F72" s="117"/>
      <c r="G72" s="117"/>
      <c r="H72" s="54"/>
      <c r="I72" s="116" t="s">
        <v>34</v>
      </c>
      <c r="J72" s="116"/>
      <c r="K72" s="116"/>
    </row>
    <row r="73" spans="1:11" s="52" customFormat="1" ht="18" customHeight="1">
      <c r="A73" s="48"/>
      <c r="B73" s="44"/>
      <c r="C73" s="55" t="s">
        <v>130</v>
      </c>
      <c r="D73" s="56"/>
      <c r="E73" s="57">
        <v>2025</v>
      </c>
      <c r="F73" s="58"/>
      <c r="G73" s="57">
        <v>2024</v>
      </c>
      <c r="H73" s="59"/>
      <c r="I73" s="57">
        <v>2025</v>
      </c>
      <c r="J73" s="58"/>
      <c r="K73" s="57">
        <v>2024</v>
      </c>
    </row>
    <row r="74" spans="1:11" s="52" customFormat="1" ht="18" customHeight="1">
      <c r="A74" s="46" t="s">
        <v>163</v>
      </c>
      <c r="B74" s="44"/>
      <c r="C74" s="45"/>
      <c r="D74" s="62"/>
      <c r="E74" s="9"/>
      <c r="F74" s="9"/>
      <c r="G74" s="9"/>
      <c r="H74" s="9"/>
      <c r="I74" s="9"/>
      <c r="J74" s="44"/>
      <c r="K74" s="9"/>
    </row>
    <row r="75" spans="1:11" ht="18" customHeight="1">
      <c r="A75" s="62" t="s">
        <v>27</v>
      </c>
      <c r="D75" s="62"/>
      <c r="E75" s="3"/>
      <c r="F75" s="3"/>
      <c r="G75" s="3"/>
      <c r="H75" s="3"/>
      <c r="I75" s="3"/>
      <c r="K75" s="3"/>
    </row>
    <row r="76" spans="1:11" ht="18" customHeight="1">
      <c r="A76" s="44" t="s">
        <v>0</v>
      </c>
      <c r="B76" s="64" t="s">
        <v>28</v>
      </c>
      <c r="D76" s="62"/>
      <c r="E76" s="3"/>
      <c r="F76" s="3"/>
      <c r="G76" s="3"/>
      <c r="H76" s="3"/>
      <c r="I76" s="3"/>
      <c r="K76" s="3"/>
    </row>
    <row r="77" spans="1:11" ht="18" customHeight="1">
      <c r="B77" s="44" t="s">
        <v>101</v>
      </c>
      <c r="D77" s="62"/>
      <c r="E77" s="3"/>
      <c r="F77" s="3"/>
      <c r="G77" s="3"/>
      <c r="H77" s="3"/>
      <c r="I77" s="3"/>
      <c r="K77" s="3"/>
    </row>
    <row r="78" spans="1:11" ht="18" customHeight="1" thickBot="1">
      <c r="B78" s="44" t="s">
        <v>95</v>
      </c>
      <c r="D78" s="62"/>
      <c r="E78" s="1">
        <v>158059755140</v>
      </c>
      <c r="F78" s="3"/>
      <c r="G78" s="1">
        <v>158059755140</v>
      </c>
      <c r="H78" s="2"/>
      <c r="I78" s="1">
        <v>158059755140</v>
      </c>
      <c r="K78" s="1">
        <v>158059755140</v>
      </c>
    </row>
    <row r="79" spans="1:11" ht="18" customHeight="1" thickTop="1">
      <c r="A79" s="44" t="s">
        <v>0</v>
      </c>
      <c r="B79" s="64" t="s">
        <v>29</v>
      </c>
      <c r="D79" s="62"/>
      <c r="E79" s="2"/>
      <c r="F79" s="3"/>
      <c r="G79" s="2"/>
      <c r="H79" s="2"/>
      <c r="I79" s="2"/>
      <c r="K79" s="2"/>
    </row>
    <row r="80" spans="1:11" ht="18" customHeight="1">
      <c r="B80" s="44" t="s">
        <v>103</v>
      </c>
      <c r="D80" s="62"/>
      <c r="E80" s="2"/>
      <c r="F80" s="3"/>
      <c r="G80" s="2"/>
      <c r="H80" s="2"/>
      <c r="I80" s="2"/>
      <c r="K80" s="2"/>
    </row>
    <row r="81" spans="1:11" ht="18" customHeight="1">
      <c r="B81" s="44" t="s">
        <v>96</v>
      </c>
      <c r="D81" s="62"/>
      <c r="E81" s="3">
        <v>144643827160</v>
      </c>
      <c r="F81" s="9"/>
      <c r="G81" s="3">
        <v>144643827160</v>
      </c>
      <c r="H81" s="3"/>
      <c r="I81" s="3">
        <v>144643827160</v>
      </c>
      <c r="J81" s="3"/>
      <c r="K81" s="3">
        <v>144643827160</v>
      </c>
    </row>
    <row r="82" spans="1:11" ht="18" customHeight="1">
      <c r="A82" s="64" t="s">
        <v>42</v>
      </c>
      <c r="D82" s="62"/>
      <c r="E82" s="3"/>
      <c r="F82" s="9"/>
      <c r="G82" s="3"/>
      <c r="H82" s="3"/>
      <c r="I82" s="3"/>
      <c r="J82" s="3"/>
      <c r="K82" s="3"/>
    </row>
    <row r="83" spans="1:11" ht="18" customHeight="1">
      <c r="A83" s="44" t="s">
        <v>0</v>
      </c>
      <c r="B83" s="44" t="s">
        <v>39</v>
      </c>
      <c r="D83" s="62"/>
      <c r="E83" s="3">
        <v>-116361266965</v>
      </c>
      <c r="F83" s="9"/>
      <c r="G83" s="3">
        <v>-116361266965</v>
      </c>
      <c r="H83" s="3"/>
      <c r="I83" s="3">
        <v>-116361266965</v>
      </c>
      <c r="J83" s="3"/>
      <c r="K83" s="3">
        <v>-116361266965</v>
      </c>
    </row>
    <row r="84" spans="1:11" ht="18" customHeight="1">
      <c r="A84" s="44" t="s">
        <v>0</v>
      </c>
      <c r="B84" s="44" t="s">
        <v>40</v>
      </c>
      <c r="D84" s="62"/>
      <c r="E84" s="3">
        <v>206307094</v>
      </c>
      <c r="F84" s="9"/>
      <c r="G84" s="3">
        <v>206307094</v>
      </c>
      <c r="H84" s="3"/>
      <c r="I84" s="3">
        <v>206307094</v>
      </c>
      <c r="J84" s="3"/>
      <c r="K84" s="3">
        <v>206307094</v>
      </c>
    </row>
    <row r="85" spans="1:11" ht="18" customHeight="1">
      <c r="A85" s="62" t="s">
        <v>43</v>
      </c>
      <c r="D85" s="62"/>
      <c r="E85" s="3"/>
      <c r="F85" s="9"/>
      <c r="G85" s="3"/>
      <c r="H85" s="3"/>
      <c r="I85" s="3"/>
      <c r="J85" s="3"/>
      <c r="K85" s="3"/>
    </row>
    <row r="86" spans="1:11" ht="18" customHeight="1">
      <c r="A86" s="62" t="s">
        <v>0</v>
      </c>
      <c r="B86" s="44" t="s">
        <v>41</v>
      </c>
      <c r="C86" s="45">
        <v>25</v>
      </c>
      <c r="D86" s="62"/>
      <c r="E86" s="3">
        <f>'EQ-Conso'!J20</f>
        <v>763976886</v>
      </c>
      <c r="F86" s="9"/>
      <c r="G86" s="3">
        <v>763976886</v>
      </c>
      <c r="H86" s="3"/>
      <c r="I86" s="3">
        <f>'EQ-Separate'!J21</f>
        <v>763976886</v>
      </c>
      <c r="J86" s="3"/>
      <c r="K86" s="3">
        <v>763976886</v>
      </c>
    </row>
    <row r="87" spans="1:11" ht="18" customHeight="1">
      <c r="A87" s="62" t="s">
        <v>0</v>
      </c>
      <c r="B87" s="44" t="s">
        <v>30</v>
      </c>
      <c r="D87" s="62"/>
      <c r="E87" s="2">
        <f>'EQ-Conso'!L20</f>
        <v>-28125606313</v>
      </c>
      <c r="F87" s="9"/>
      <c r="G87" s="3">
        <f>'EQ-Conso'!L16</f>
        <v>-26564160630</v>
      </c>
      <c r="H87" s="3"/>
      <c r="I87" s="2">
        <f>'EQ-Separate'!L21</f>
        <v>-28232794123</v>
      </c>
      <c r="J87" s="3"/>
      <c r="K87" s="3">
        <f>'EQ-Separate'!L17</f>
        <v>-26671341395</v>
      </c>
    </row>
    <row r="88" spans="1:11" ht="18" customHeight="1">
      <c r="A88" s="44" t="s">
        <v>31</v>
      </c>
      <c r="B88" s="62"/>
      <c r="C88" s="45">
        <v>25</v>
      </c>
      <c r="D88" s="62"/>
      <c r="E88" s="8">
        <f>'EQ-Conso'!R20</f>
        <v>-2580530337</v>
      </c>
      <c r="F88" s="9"/>
      <c r="G88" s="8">
        <f>'EQ-Conso'!R16</f>
        <v>-2508307520</v>
      </c>
      <c r="H88" s="9"/>
      <c r="I88" s="8">
        <f>'EQ-Separate'!R21</f>
        <v>-2487583608</v>
      </c>
      <c r="J88" s="3"/>
      <c r="K88" s="8">
        <f>'EQ-Separate'!R17</f>
        <v>-2424570791</v>
      </c>
    </row>
    <row r="89" spans="1:11" ht="18" customHeight="1">
      <c r="A89" s="47" t="s">
        <v>120</v>
      </c>
      <c r="D89" s="62"/>
      <c r="E89" s="44"/>
      <c r="G89" s="44"/>
      <c r="H89" s="44"/>
    </row>
    <row r="90" spans="1:11" ht="18" customHeight="1">
      <c r="A90" s="47" t="s">
        <v>186</v>
      </c>
      <c r="D90" s="62"/>
      <c r="E90" s="2">
        <f>SUM(E81:E88)</f>
        <v>-1453292475</v>
      </c>
      <c r="F90" s="9"/>
      <c r="G90" s="2">
        <f>SUM(G81:G88)</f>
        <v>180376025</v>
      </c>
      <c r="H90" s="2"/>
      <c r="I90" s="2">
        <f>SUM(I81:I88)</f>
        <v>-1467533556</v>
      </c>
      <c r="K90" s="2">
        <f>SUM(K81:K88)</f>
        <v>156931989</v>
      </c>
    </row>
    <row r="91" spans="1:11" ht="18" customHeight="1">
      <c r="A91" s="62" t="s">
        <v>44</v>
      </c>
      <c r="D91" s="62"/>
      <c r="E91" s="10">
        <f>'EQ-Conso'!V20</f>
        <v>700</v>
      </c>
      <c r="F91" s="9"/>
      <c r="G91" s="10">
        <f>'EQ-Conso'!V16</f>
        <v>700</v>
      </c>
      <c r="H91" s="2"/>
      <c r="I91" s="10">
        <v>0</v>
      </c>
      <c r="K91" s="10">
        <v>0</v>
      </c>
    </row>
    <row r="92" spans="1:11" ht="18" customHeight="1">
      <c r="A92" s="46" t="s">
        <v>187</v>
      </c>
      <c r="D92" s="62"/>
      <c r="E92" s="2">
        <f>SUM(E90:E91)</f>
        <v>-1453291775</v>
      </c>
      <c r="F92" s="9"/>
      <c r="G92" s="10">
        <f>SUM(G90:G91)</f>
        <v>180376725</v>
      </c>
      <c r="H92" s="2"/>
      <c r="I92" s="10">
        <f>SUM(I90:I91)</f>
        <v>-1467533556</v>
      </c>
      <c r="K92" s="10">
        <f>SUM(K90:K91)</f>
        <v>156931989</v>
      </c>
    </row>
    <row r="93" spans="1:11" ht="18" customHeight="1">
      <c r="A93" s="62"/>
      <c r="D93" s="62"/>
      <c r="E93" s="11"/>
      <c r="F93" s="9"/>
      <c r="G93" s="2"/>
      <c r="H93" s="2"/>
      <c r="I93" s="2"/>
      <c r="K93" s="2"/>
    </row>
    <row r="94" spans="1:11" ht="18" customHeight="1">
      <c r="A94" s="46" t="s">
        <v>164</v>
      </c>
      <c r="D94" s="62"/>
      <c r="E94" s="9"/>
      <c r="F94" s="9"/>
      <c r="G94" s="2"/>
      <c r="H94" s="2"/>
      <c r="I94" s="2"/>
      <c r="K94" s="2"/>
    </row>
    <row r="95" spans="1:11" ht="18" customHeight="1" thickBot="1">
      <c r="A95" s="47" t="s">
        <v>165</v>
      </c>
      <c r="D95" s="62"/>
      <c r="E95" s="1">
        <f>SUM(E65,E92)</f>
        <v>10629045016</v>
      </c>
      <c r="F95" s="2"/>
      <c r="G95" s="1">
        <f>SUM(G65,G92)</f>
        <v>8398668147</v>
      </c>
      <c r="H95" s="2"/>
      <c r="I95" s="1">
        <f>SUM(I65,I92)</f>
        <v>10616592315</v>
      </c>
      <c r="K95" s="1">
        <f>SUM(K65,K92)</f>
        <v>8376972491</v>
      </c>
    </row>
    <row r="96" spans="1:11" ht="18" customHeight="1" thickTop="1"/>
    <row r="97" spans="3:11" ht="18" customHeight="1">
      <c r="E97" s="12">
        <f>E95-E28</f>
        <v>0</v>
      </c>
      <c r="F97" s="12"/>
      <c r="G97" s="12">
        <f>G95-G28</f>
        <v>0</v>
      </c>
      <c r="H97" s="12"/>
      <c r="I97" s="12">
        <f>I95-I28</f>
        <v>0</v>
      </c>
      <c r="K97" s="12">
        <f>K95-K28</f>
        <v>0</v>
      </c>
    </row>
    <row r="98" spans="3:11" ht="18" customHeight="1">
      <c r="E98" s="44"/>
      <c r="G98" s="44"/>
    </row>
    <row r="99" spans="3:11" ht="18" customHeight="1">
      <c r="C99" s="81"/>
      <c r="I99" s="61"/>
    </row>
    <row r="100" spans="3:11" ht="18" customHeight="1">
      <c r="I100" s="61"/>
    </row>
  </sheetData>
  <mergeCells count="9">
    <mergeCell ref="E6:K6"/>
    <mergeCell ref="I72:K72"/>
    <mergeCell ref="E71:K71"/>
    <mergeCell ref="I7:K7"/>
    <mergeCell ref="E34:K34"/>
    <mergeCell ref="I35:K35"/>
    <mergeCell ref="E7:G7"/>
    <mergeCell ref="E35:G35"/>
    <mergeCell ref="E72:G72"/>
  </mergeCells>
  <phoneticPr fontId="5" type="noConversion"/>
  <pageMargins left="0.7" right="0.4" top="0.8" bottom="0.4" header="0.4" footer="0.33"/>
  <pageSetup paperSize="9" scale="82" firstPageNumber="5" orientation="portrait" useFirstPageNumber="1" r:id="rId1"/>
  <headerFooter>
    <oddFooter>&amp;L&amp;"Times New Roman,Regular"&amp;9The accompanying notes to financial statements are an integral part of these financial statements.&amp;R&amp;"Times New Roman,Regular"&amp;9&amp;P</oddFooter>
  </headerFooter>
  <rowBreaks count="2" manualBreakCount="2">
    <brk id="28" max="14" man="1"/>
    <brk id="65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0"/>
  <sheetViews>
    <sheetView topLeftCell="A4" zoomScale="80" zoomScaleNormal="80" workbookViewId="0">
      <selection activeCell="B22" sqref="B22"/>
    </sheetView>
  </sheetViews>
  <sheetFormatPr defaultColWidth="9.09765625" defaultRowHeight="18" customHeight="1"/>
  <cols>
    <col min="1" max="1" width="2.3984375" style="44" customWidth="1"/>
    <col min="2" max="2" width="45.09765625" style="44" customWidth="1"/>
    <col min="3" max="3" width="10.19921875" style="95" customWidth="1"/>
    <col min="4" max="4" width="1.19921875" style="44" customWidth="1"/>
    <col min="5" max="5" width="14.69921875" style="61" customWidth="1"/>
    <col min="6" max="6" width="1.19921875" style="44" customWidth="1"/>
    <col min="7" max="7" width="14.69921875" style="61" customWidth="1"/>
    <col min="8" max="8" width="1.19921875" style="61" customWidth="1"/>
    <col min="9" max="9" width="14.69921875" style="61" customWidth="1"/>
    <col min="10" max="10" width="1.19921875" style="44" customWidth="1"/>
    <col min="11" max="11" width="14.69921875" style="61" customWidth="1"/>
    <col min="12" max="16384" width="9.09765625" style="44"/>
  </cols>
  <sheetData>
    <row r="1" spans="1:13" s="47" customFormat="1" ht="18" customHeight="1">
      <c r="A1" s="43" t="s">
        <v>56</v>
      </c>
      <c r="B1" s="48"/>
      <c r="C1" s="85"/>
      <c r="D1" s="48"/>
      <c r="E1" s="17"/>
      <c r="F1" s="48"/>
      <c r="G1" s="17"/>
      <c r="H1" s="23"/>
      <c r="I1" s="17"/>
      <c r="J1" s="48"/>
      <c r="K1" s="17"/>
    </row>
    <row r="2" spans="1:13" ht="18" customHeight="1">
      <c r="A2" s="47" t="s">
        <v>131</v>
      </c>
      <c r="B2" s="48"/>
      <c r="C2" s="85"/>
      <c r="D2" s="48"/>
      <c r="E2" s="17"/>
      <c r="F2" s="48"/>
      <c r="G2" s="17"/>
      <c r="H2" s="23"/>
      <c r="I2" s="17"/>
      <c r="J2" s="48"/>
      <c r="K2" s="17"/>
    </row>
    <row r="3" spans="1:13" ht="18" customHeight="1">
      <c r="A3" s="46" t="s">
        <v>181</v>
      </c>
      <c r="B3" s="48"/>
      <c r="C3" s="85"/>
      <c r="D3" s="48"/>
      <c r="E3" s="19"/>
      <c r="F3" s="48"/>
      <c r="G3" s="19"/>
      <c r="H3" s="21"/>
      <c r="I3" s="19"/>
      <c r="J3" s="48"/>
      <c r="K3" s="19"/>
    </row>
    <row r="4" spans="1:13" ht="18" customHeight="1">
      <c r="A4" s="48"/>
      <c r="B4" s="48"/>
      <c r="C4" s="85"/>
      <c r="D4" s="48"/>
      <c r="E4" s="40"/>
      <c r="F4" s="48"/>
      <c r="G4" s="40"/>
      <c r="H4" s="24"/>
      <c r="I4" s="24"/>
      <c r="J4" s="48"/>
      <c r="K4" s="24"/>
    </row>
    <row r="5" spans="1:13" ht="18" customHeight="1">
      <c r="B5" s="86"/>
      <c r="C5" s="85"/>
      <c r="D5" s="48"/>
      <c r="E5" s="115" t="s">
        <v>123</v>
      </c>
      <c r="F5" s="115"/>
      <c r="G5" s="115"/>
      <c r="H5" s="115"/>
      <c r="I5" s="115"/>
      <c r="J5" s="115"/>
      <c r="K5" s="115"/>
    </row>
    <row r="6" spans="1:13" ht="18" customHeight="1">
      <c r="B6" s="48"/>
      <c r="C6" s="85"/>
      <c r="D6" s="48"/>
      <c r="E6" s="117" t="s">
        <v>33</v>
      </c>
      <c r="F6" s="117"/>
      <c r="G6" s="117"/>
      <c r="H6" s="82"/>
      <c r="I6" s="116" t="s">
        <v>34</v>
      </c>
      <c r="J6" s="116"/>
      <c r="K6" s="116"/>
    </row>
    <row r="7" spans="1:13" ht="18" customHeight="1">
      <c r="B7" s="48"/>
      <c r="C7" s="87" t="s">
        <v>35</v>
      </c>
      <c r="D7" s="56"/>
      <c r="E7" s="57">
        <v>2025</v>
      </c>
      <c r="F7" s="58"/>
      <c r="G7" s="57">
        <v>2024</v>
      </c>
      <c r="H7" s="59"/>
      <c r="I7" s="57">
        <v>2025</v>
      </c>
      <c r="J7" s="58"/>
      <c r="K7" s="57">
        <v>2024</v>
      </c>
    </row>
    <row r="8" spans="1:13" ht="18" customHeight="1">
      <c r="A8" s="46" t="s">
        <v>45</v>
      </c>
      <c r="C8" s="88"/>
      <c r="D8" s="62"/>
      <c r="E8" s="25"/>
      <c r="F8" s="62"/>
      <c r="G8" s="25"/>
      <c r="H8" s="25"/>
      <c r="I8" s="25"/>
      <c r="J8" s="62"/>
      <c r="K8" s="25"/>
    </row>
    <row r="9" spans="1:13" ht="18" customHeight="1">
      <c r="A9" s="44" t="s">
        <v>106</v>
      </c>
      <c r="B9" s="62"/>
      <c r="C9" s="88">
        <v>4</v>
      </c>
      <c r="D9" s="64"/>
      <c r="E9" s="26">
        <v>8356909275</v>
      </c>
      <c r="F9" s="64"/>
      <c r="G9" s="26">
        <v>8369552811</v>
      </c>
      <c r="H9" s="26"/>
      <c r="I9" s="26">
        <v>8356909275</v>
      </c>
      <c r="J9" s="64"/>
      <c r="K9" s="26">
        <v>8369552811</v>
      </c>
      <c r="M9" s="26"/>
    </row>
    <row r="10" spans="1:13" ht="18" customHeight="1">
      <c r="A10" s="44" t="s">
        <v>216</v>
      </c>
      <c r="B10" s="62"/>
      <c r="C10" s="88"/>
      <c r="D10" s="64"/>
      <c r="E10" s="44"/>
      <c r="G10" s="44"/>
      <c r="H10" s="44"/>
      <c r="I10" s="44"/>
      <c r="K10" s="44"/>
      <c r="M10" s="26"/>
    </row>
    <row r="11" spans="1:13" ht="18" customHeight="1">
      <c r="A11" s="44" t="s">
        <v>217</v>
      </c>
      <c r="B11" s="62"/>
      <c r="C11" s="88"/>
      <c r="D11" s="64"/>
      <c r="E11" s="26">
        <v>26000000</v>
      </c>
      <c r="F11" s="64"/>
      <c r="G11" s="26">
        <v>0</v>
      </c>
      <c r="H11" s="26"/>
      <c r="I11" s="26">
        <v>26000000</v>
      </c>
      <c r="J11" s="64"/>
      <c r="K11" s="26">
        <v>0</v>
      </c>
      <c r="M11" s="26"/>
    </row>
    <row r="12" spans="1:13" ht="18" customHeight="1">
      <c r="A12" s="83" t="s">
        <v>190</v>
      </c>
      <c r="B12" s="62"/>
      <c r="C12" s="88"/>
      <c r="D12" s="64"/>
      <c r="E12" s="26">
        <v>45122796</v>
      </c>
      <c r="F12" s="64"/>
      <c r="G12" s="26">
        <v>0</v>
      </c>
      <c r="H12" s="26"/>
      <c r="I12" s="26">
        <v>45122796</v>
      </c>
      <c r="J12" s="64"/>
      <c r="K12" s="26">
        <v>0</v>
      </c>
      <c r="M12" s="26"/>
    </row>
    <row r="13" spans="1:13" ht="18" customHeight="1">
      <c r="A13" s="62" t="s">
        <v>145</v>
      </c>
      <c r="B13" s="62"/>
      <c r="C13" s="88"/>
      <c r="D13" s="64"/>
      <c r="E13" s="26">
        <v>50813517</v>
      </c>
      <c r="F13" s="64"/>
      <c r="G13" s="26">
        <v>8056211</v>
      </c>
      <c r="H13" s="26"/>
      <c r="I13" s="26">
        <v>50813517</v>
      </c>
      <c r="J13" s="64"/>
      <c r="K13" s="26">
        <v>8056211</v>
      </c>
      <c r="M13" s="26"/>
    </row>
    <row r="14" spans="1:13" ht="18" customHeight="1">
      <c r="A14" s="62" t="s">
        <v>46</v>
      </c>
      <c r="C14" s="88">
        <v>4</v>
      </c>
      <c r="D14" s="62"/>
      <c r="E14" s="9">
        <v>136133188</v>
      </c>
      <c r="F14" s="62"/>
      <c r="G14" s="9">
        <v>54014897</v>
      </c>
      <c r="H14" s="9"/>
      <c r="I14" s="9">
        <v>136133183</v>
      </c>
      <c r="J14" s="62"/>
      <c r="K14" s="9">
        <v>54014889</v>
      </c>
      <c r="M14" s="26"/>
    </row>
    <row r="15" spans="1:13" ht="18" customHeight="1">
      <c r="A15" s="46" t="s">
        <v>47</v>
      </c>
      <c r="C15" s="88"/>
      <c r="D15" s="62"/>
      <c r="E15" s="4">
        <f>SUM(E9:E14)</f>
        <v>8614978776</v>
      </c>
      <c r="F15" s="62"/>
      <c r="G15" s="4">
        <f>SUM(G9:G14)</f>
        <v>8431623919</v>
      </c>
      <c r="H15" s="9"/>
      <c r="I15" s="4">
        <f>SUM(I9:I14)</f>
        <v>8614978771</v>
      </c>
      <c r="J15" s="62"/>
      <c r="K15" s="4">
        <f>SUM(K9:K14)</f>
        <v>8431623911</v>
      </c>
    </row>
    <row r="16" spans="1:13" ht="18" customHeight="1">
      <c r="A16" s="46"/>
      <c r="C16" s="88"/>
      <c r="D16" s="62"/>
      <c r="E16" s="9"/>
      <c r="F16" s="62"/>
      <c r="G16" s="9"/>
      <c r="H16" s="9"/>
      <c r="I16" s="9"/>
      <c r="J16" s="62"/>
      <c r="K16" s="9"/>
    </row>
    <row r="17" spans="1:13" ht="18" customHeight="1">
      <c r="A17" s="46" t="s">
        <v>48</v>
      </c>
      <c r="C17" s="88"/>
      <c r="D17" s="62"/>
      <c r="E17" s="9"/>
      <c r="F17" s="62"/>
      <c r="G17" s="9"/>
      <c r="H17" s="9"/>
      <c r="I17" s="9"/>
      <c r="J17" s="62"/>
      <c r="K17" s="9"/>
    </row>
    <row r="18" spans="1:13" ht="18" customHeight="1">
      <c r="A18" s="62" t="s">
        <v>49</v>
      </c>
      <c r="B18" s="62"/>
      <c r="C18" s="88" t="s">
        <v>204</v>
      </c>
      <c r="D18" s="62"/>
      <c r="E18" s="9"/>
      <c r="F18" s="62"/>
      <c r="G18" s="9"/>
      <c r="H18" s="9"/>
      <c r="I18" s="9"/>
      <c r="J18" s="62"/>
      <c r="K18" s="9"/>
    </row>
    <row r="19" spans="1:13" ht="18" customHeight="1">
      <c r="A19" s="62" t="s">
        <v>0</v>
      </c>
      <c r="B19" s="62" t="s">
        <v>50</v>
      </c>
      <c r="C19" s="88"/>
      <c r="D19" s="62"/>
      <c r="E19" s="9">
        <v>9301601035</v>
      </c>
      <c r="F19" s="62"/>
      <c r="G19" s="9">
        <v>9067706335</v>
      </c>
      <c r="H19" s="9"/>
      <c r="I19" s="9">
        <v>9301601035</v>
      </c>
      <c r="J19" s="62"/>
      <c r="K19" s="9">
        <v>9067706335</v>
      </c>
    </row>
    <row r="20" spans="1:13" ht="18" customHeight="1">
      <c r="A20" s="62" t="s">
        <v>0</v>
      </c>
      <c r="B20" s="62" t="s">
        <v>122</v>
      </c>
      <c r="C20" s="88"/>
      <c r="D20" s="62"/>
      <c r="E20" s="9">
        <v>235380806</v>
      </c>
      <c r="F20" s="62"/>
      <c r="G20" s="9">
        <v>322828964</v>
      </c>
      <c r="H20" s="9"/>
      <c r="I20" s="9">
        <v>235380806</v>
      </c>
      <c r="J20" s="62"/>
      <c r="K20" s="9">
        <v>322828964</v>
      </c>
    </row>
    <row r="21" spans="1:13" ht="18" customHeight="1">
      <c r="A21" s="62" t="s">
        <v>0</v>
      </c>
      <c r="B21" s="62" t="s">
        <v>218</v>
      </c>
      <c r="C21" s="88">
        <v>7</v>
      </c>
      <c r="D21" s="62"/>
      <c r="E21" s="8">
        <v>42228334</v>
      </c>
      <c r="F21" s="62"/>
      <c r="G21" s="8">
        <v>77985868</v>
      </c>
      <c r="H21" s="9"/>
      <c r="I21" s="8">
        <v>42228334</v>
      </c>
      <c r="J21" s="62"/>
      <c r="K21" s="8">
        <v>77985868</v>
      </c>
    </row>
    <row r="22" spans="1:13" ht="18" customHeight="1">
      <c r="A22" s="62" t="s">
        <v>51</v>
      </c>
      <c r="B22" s="62"/>
      <c r="C22" s="88"/>
      <c r="D22" s="62"/>
      <c r="E22" s="9">
        <f>SUM(E19:E21)</f>
        <v>9579210175</v>
      </c>
      <c r="F22" s="62"/>
      <c r="G22" s="9">
        <f>SUM(G19:G21)</f>
        <v>9468521167</v>
      </c>
      <c r="H22" s="9"/>
      <c r="I22" s="9">
        <f>SUM(I19:I21)</f>
        <v>9579210175</v>
      </c>
      <c r="J22" s="62"/>
      <c r="K22" s="9">
        <f>SUM(K19:K21)</f>
        <v>9468521167</v>
      </c>
    </row>
    <row r="23" spans="1:13" ht="18" customHeight="1">
      <c r="A23" s="44" t="s">
        <v>52</v>
      </c>
      <c r="B23" s="62"/>
      <c r="C23" s="88">
        <v>27</v>
      </c>
      <c r="D23" s="62"/>
      <c r="E23" s="9">
        <v>126391732</v>
      </c>
      <c r="F23" s="62"/>
      <c r="G23" s="9">
        <v>110490006</v>
      </c>
      <c r="H23" s="9"/>
      <c r="I23" s="9">
        <v>126391732</v>
      </c>
      <c r="J23" s="62"/>
      <c r="K23" s="9">
        <v>110490006</v>
      </c>
    </row>
    <row r="24" spans="1:13" ht="18" customHeight="1">
      <c r="A24" s="62" t="s">
        <v>53</v>
      </c>
      <c r="C24" s="88" t="s">
        <v>204</v>
      </c>
      <c r="D24" s="64"/>
      <c r="E24" s="9">
        <v>274357900</v>
      </c>
      <c r="F24" s="64"/>
      <c r="G24" s="9">
        <v>375380295</v>
      </c>
      <c r="H24" s="9"/>
      <c r="I24" s="9">
        <v>274364940</v>
      </c>
      <c r="J24" s="64"/>
      <c r="K24" s="9">
        <v>375509895</v>
      </c>
      <c r="M24" s="9"/>
    </row>
    <row r="25" spans="1:13" ht="18" customHeight="1">
      <c r="A25" s="62" t="s">
        <v>146</v>
      </c>
      <c r="C25" s="88">
        <v>27</v>
      </c>
      <c r="D25" s="64"/>
      <c r="E25" s="9">
        <v>0</v>
      </c>
      <c r="F25" s="64"/>
      <c r="G25" s="9">
        <v>22193661</v>
      </c>
      <c r="H25" s="9"/>
      <c r="I25" s="9">
        <v>0</v>
      </c>
      <c r="J25" s="64"/>
      <c r="K25" s="9">
        <v>22193661</v>
      </c>
    </row>
    <row r="26" spans="1:13" ht="18" customHeight="1">
      <c r="A26" s="62" t="s">
        <v>54</v>
      </c>
      <c r="C26" s="88">
        <v>4</v>
      </c>
      <c r="D26" s="62"/>
      <c r="E26" s="8">
        <v>196464652</v>
      </c>
      <c r="F26" s="62"/>
      <c r="G26" s="8">
        <v>210512084</v>
      </c>
      <c r="H26" s="2"/>
      <c r="I26" s="8">
        <v>196464652</v>
      </c>
      <c r="J26" s="62"/>
      <c r="K26" s="8">
        <v>210512084</v>
      </c>
    </row>
    <row r="27" spans="1:13" ht="18" customHeight="1">
      <c r="A27" s="46" t="s">
        <v>55</v>
      </c>
      <c r="C27" s="45"/>
      <c r="D27" s="62"/>
      <c r="E27" s="4">
        <f>SUM(E22:E26)</f>
        <v>10176424459</v>
      </c>
      <c r="F27" s="62"/>
      <c r="G27" s="4">
        <f>SUM(G22:G26)</f>
        <v>10187097213</v>
      </c>
      <c r="H27" s="9"/>
      <c r="I27" s="4">
        <f>SUM(I22:I26)</f>
        <v>10176431499</v>
      </c>
      <c r="J27" s="62"/>
      <c r="K27" s="4">
        <f>SUM(K22:K26)</f>
        <v>10187226813</v>
      </c>
    </row>
    <row r="28" spans="1:13" ht="18" customHeight="1">
      <c r="A28" s="46"/>
      <c r="C28" s="45"/>
      <c r="D28" s="64"/>
      <c r="E28" s="9"/>
      <c r="F28" s="64"/>
      <c r="G28" s="9"/>
      <c r="H28" s="9"/>
      <c r="I28" s="9"/>
      <c r="J28" s="64"/>
      <c r="K28" s="9"/>
    </row>
    <row r="29" spans="1:13" ht="18" customHeight="1">
      <c r="A29" s="46" t="s">
        <v>137</v>
      </c>
      <c r="C29" s="88"/>
      <c r="D29" s="62"/>
      <c r="E29" s="2">
        <f>E15-E27</f>
        <v>-1561445683</v>
      </c>
      <c r="F29" s="62"/>
      <c r="G29" s="2">
        <f>G15-G27</f>
        <v>-1755473294</v>
      </c>
      <c r="H29" s="2"/>
      <c r="I29" s="2">
        <f>I15-I27</f>
        <v>-1561452728</v>
      </c>
      <c r="J29" s="62"/>
      <c r="K29" s="2">
        <f>K15-K27</f>
        <v>-1755602902</v>
      </c>
    </row>
    <row r="30" spans="1:13" ht="18" customHeight="1">
      <c r="A30" s="46"/>
      <c r="C30" s="45"/>
      <c r="D30" s="64"/>
      <c r="E30" s="9"/>
      <c r="F30" s="64"/>
      <c r="G30" s="9"/>
      <c r="H30" s="9"/>
      <c r="I30" s="9"/>
      <c r="J30" s="64"/>
      <c r="K30" s="9"/>
    </row>
    <row r="31" spans="1:13" ht="18" customHeight="1">
      <c r="A31" s="89" t="s">
        <v>135</v>
      </c>
      <c r="C31" s="88"/>
      <c r="D31" s="64"/>
      <c r="E31" s="9"/>
      <c r="F31" s="64"/>
      <c r="G31" s="9"/>
      <c r="H31" s="9"/>
      <c r="I31" s="9"/>
      <c r="J31" s="64"/>
      <c r="K31" s="9"/>
    </row>
    <row r="32" spans="1:13" ht="18" customHeight="1">
      <c r="A32" s="89" t="s">
        <v>99</v>
      </c>
      <c r="C32" s="88"/>
      <c r="D32" s="64"/>
      <c r="E32" s="9"/>
      <c r="F32" s="64"/>
      <c r="G32" s="9"/>
      <c r="H32" s="9"/>
      <c r="I32" s="9"/>
      <c r="J32" s="64"/>
      <c r="K32" s="9"/>
    </row>
    <row r="33" spans="1:11" ht="18" customHeight="1">
      <c r="A33" s="80" t="s">
        <v>136</v>
      </c>
      <c r="C33" s="88"/>
      <c r="D33" s="64"/>
      <c r="E33" s="9"/>
      <c r="F33" s="64"/>
      <c r="G33" s="9"/>
      <c r="H33" s="9"/>
      <c r="I33" s="9"/>
      <c r="J33" s="64"/>
      <c r="K33" s="9"/>
    </row>
    <row r="34" spans="1:11" ht="18" customHeight="1">
      <c r="A34" s="80" t="s">
        <v>118</v>
      </c>
      <c r="C34" s="88">
        <v>10</v>
      </c>
      <c r="D34" s="64"/>
      <c r="E34" s="8">
        <v>-72222817</v>
      </c>
      <c r="F34" s="64"/>
      <c r="G34" s="8">
        <v>-144445633</v>
      </c>
      <c r="H34" s="9"/>
      <c r="I34" s="8">
        <v>-63012817</v>
      </c>
      <c r="J34" s="64"/>
      <c r="K34" s="8">
        <v>-126025633</v>
      </c>
    </row>
    <row r="35" spans="1:11" ht="18" customHeight="1">
      <c r="A35" s="46"/>
      <c r="C35" s="45"/>
      <c r="D35" s="64"/>
      <c r="E35" s="9"/>
      <c r="F35" s="64"/>
      <c r="G35" s="9"/>
      <c r="H35" s="9"/>
      <c r="I35" s="9"/>
      <c r="J35" s="64"/>
      <c r="K35" s="9"/>
    </row>
    <row r="36" spans="1:11" ht="18" customHeight="1" thickBot="1">
      <c r="A36" s="47" t="s">
        <v>138</v>
      </c>
      <c r="B36" s="90"/>
      <c r="C36" s="90"/>
      <c r="D36" s="90"/>
      <c r="E36" s="1">
        <f>E29+E34</f>
        <v>-1633668500</v>
      </c>
      <c r="F36" s="90"/>
      <c r="G36" s="1">
        <f>G29+G34</f>
        <v>-1899918927</v>
      </c>
      <c r="H36" s="2"/>
      <c r="I36" s="1">
        <f>I29+I34</f>
        <v>-1624465545</v>
      </c>
      <c r="J36" s="90"/>
      <c r="K36" s="1">
        <f>K29+K34</f>
        <v>-1881628535</v>
      </c>
    </row>
    <row r="37" spans="1:11" ht="18" customHeight="1" thickTop="1">
      <c r="A37" s="46"/>
      <c r="B37" s="90"/>
      <c r="C37" s="90"/>
      <c r="D37" s="90"/>
      <c r="E37" s="2"/>
      <c r="F37" s="90"/>
      <c r="G37" s="2"/>
      <c r="H37" s="2"/>
      <c r="I37" s="2"/>
      <c r="J37" s="90"/>
      <c r="K37" s="2"/>
    </row>
    <row r="38" spans="1:11" ht="18" customHeight="1">
      <c r="A38" s="91" t="s">
        <v>139</v>
      </c>
      <c r="B38" s="92"/>
      <c r="C38" s="93"/>
      <c r="D38" s="94"/>
      <c r="E38" s="27"/>
      <c r="F38" s="27"/>
      <c r="G38" s="27"/>
      <c r="H38" s="28"/>
      <c r="I38" s="27"/>
      <c r="J38" s="27"/>
      <c r="K38" s="27"/>
    </row>
    <row r="39" spans="1:11" ht="18" customHeight="1">
      <c r="A39" s="91"/>
      <c r="B39" s="92" t="s">
        <v>57</v>
      </c>
      <c r="C39" s="93"/>
      <c r="D39" s="94"/>
      <c r="E39" s="7">
        <f>E29-E40</f>
        <v>-1561445683</v>
      </c>
      <c r="F39" s="29"/>
      <c r="G39" s="7">
        <f>G29-G40</f>
        <v>-1755473294</v>
      </c>
      <c r="H39" s="28"/>
      <c r="I39" s="7">
        <f>I29-I40</f>
        <v>-1561452728</v>
      </c>
      <c r="J39" s="29"/>
      <c r="K39" s="7">
        <f>K29-K40</f>
        <v>-1755602902</v>
      </c>
    </row>
    <row r="40" spans="1:11" ht="18" customHeight="1">
      <c r="A40" s="91"/>
      <c r="B40" s="92" t="s">
        <v>44</v>
      </c>
      <c r="C40" s="93"/>
      <c r="D40" s="94"/>
      <c r="E40" s="10">
        <v>0</v>
      </c>
      <c r="F40" s="30"/>
      <c r="G40" s="7">
        <v>0</v>
      </c>
      <c r="H40" s="28"/>
      <c r="I40" s="7">
        <v>0</v>
      </c>
      <c r="J40" s="30"/>
      <c r="K40" s="7">
        <v>0</v>
      </c>
    </row>
    <row r="41" spans="1:11" s="47" customFormat="1" ht="18" customHeight="1" thickBot="1">
      <c r="A41" s="91"/>
      <c r="B41" s="92"/>
      <c r="C41" s="93"/>
      <c r="D41" s="94"/>
      <c r="E41" s="31">
        <f>SUM(E39:E40)</f>
        <v>-1561445683</v>
      </c>
      <c r="F41" s="29"/>
      <c r="G41" s="31">
        <f>SUM(G39:G40)</f>
        <v>-1755473294</v>
      </c>
      <c r="H41" s="28"/>
      <c r="I41" s="31">
        <f>SUM(I39:I40)</f>
        <v>-1561452728</v>
      </c>
      <c r="J41" s="29"/>
      <c r="K41" s="31">
        <f>SUM(K39:K40)</f>
        <v>-1755602902</v>
      </c>
    </row>
    <row r="42" spans="1:11" ht="18" customHeight="1" thickTop="1">
      <c r="A42" s="91"/>
      <c r="B42" s="92"/>
      <c r="C42" s="93"/>
      <c r="D42" s="94"/>
      <c r="E42" s="7"/>
      <c r="F42" s="2"/>
      <c r="G42" s="7"/>
      <c r="H42" s="28"/>
      <c r="I42" s="7"/>
      <c r="J42" s="2"/>
      <c r="K42" s="7"/>
    </row>
    <row r="43" spans="1:11" ht="18" customHeight="1">
      <c r="A43" s="91" t="s">
        <v>126</v>
      </c>
      <c r="B43" s="92"/>
      <c r="C43" s="93"/>
      <c r="D43" s="94"/>
      <c r="E43" s="27"/>
      <c r="F43" s="27"/>
      <c r="G43" s="27"/>
      <c r="H43" s="28"/>
      <c r="I43" s="27"/>
      <c r="J43" s="27"/>
      <c r="K43" s="27"/>
    </row>
    <row r="44" spans="1:11" ht="18" customHeight="1">
      <c r="A44" s="91" t="s">
        <v>104</v>
      </c>
      <c r="B44" s="92"/>
      <c r="C44" s="93"/>
      <c r="D44" s="94"/>
      <c r="E44" s="27"/>
      <c r="F44" s="27"/>
      <c r="G44" s="27"/>
      <c r="H44" s="28"/>
      <c r="I44" s="27"/>
      <c r="J44" s="27"/>
      <c r="K44" s="27"/>
    </row>
    <row r="45" spans="1:11" ht="18" customHeight="1">
      <c r="A45" s="91"/>
      <c r="B45" s="92" t="s">
        <v>57</v>
      </c>
      <c r="C45" s="93"/>
      <c r="D45" s="94"/>
      <c r="E45" s="7">
        <f>E36-E46</f>
        <v>-1633668500</v>
      </c>
      <c r="F45" s="29"/>
      <c r="G45" s="7">
        <f>G36-G46</f>
        <v>-1899918927</v>
      </c>
      <c r="H45" s="28"/>
      <c r="I45" s="7">
        <f>I36-I46</f>
        <v>-1624465545</v>
      </c>
      <c r="J45" s="29"/>
      <c r="K45" s="7">
        <f>K36-K46</f>
        <v>-1881628535</v>
      </c>
    </row>
    <row r="46" spans="1:11" ht="18" customHeight="1">
      <c r="A46" s="91"/>
      <c r="B46" s="92" t="s">
        <v>44</v>
      </c>
      <c r="C46" s="93"/>
      <c r="D46" s="94"/>
      <c r="E46" s="10">
        <v>0</v>
      </c>
      <c r="F46" s="30"/>
      <c r="G46" s="10">
        <v>0</v>
      </c>
      <c r="H46" s="28"/>
      <c r="I46" s="10">
        <v>0</v>
      </c>
      <c r="J46" s="30"/>
      <c r="K46" s="10">
        <v>0</v>
      </c>
    </row>
    <row r="47" spans="1:11" ht="18" customHeight="1" thickBot="1">
      <c r="A47" s="91"/>
      <c r="C47" s="93"/>
      <c r="D47" s="94"/>
      <c r="E47" s="31">
        <f>SUM(E45:E46)</f>
        <v>-1633668500</v>
      </c>
      <c r="F47" s="29"/>
      <c r="G47" s="31">
        <f>SUM(G45:G46)</f>
        <v>-1899918927</v>
      </c>
      <c r="H47" s="28"/>
      <c r="I47" s="31">
        <f>SUM(I45:I46)</f>
        <v>-1624465545</v>
      </c>
      <c r="J47" s="29"/>
      <c r="K47" s="31">
        <f>SUM(K45:K46)</f>
        <v>-1881628535</v>
      </c>
    </row>
    <row r="48" spans="1:11" ht="18" customHeight="1" thickTop="1">
      <c r="A48" s="91"/>
      <c r="B48" s="92"/>
      <c r="C48" s="93"/>
      <c r="D48" s="94"/>
      <c r="E48" s="2"/>
      <c r="F48" s="27"/>
      <c r="G48" s="2"/>
      <c r="H48" s="28"/>
      <c r="I48" s="2"/>
      <c r="J48" s="27"/>
      <c r="K48" s="2"/>
    </row>
    <row r="49" spans="1:11" ht="18" customHeight="1" thickBot="1">
      <c r="A49" s="91" t="s">
        <v>170</v>
      </c>
      <c r="B49" s="91"/>
      <c r="C49" s="93">
        <v>28</v>
      </c>
      <c r="D49" s="94"/>
      <c r="E49" s="33">
        <f>E39/28928765432</f>
        <v>-5.3975538177401194E-2</v>
      </c>
      <c r="F49" s="34"/>
      <c r="G49" s="33">
        <f>G39/28928765432</f>
        <v>-6.0682620491580193E-2</v>
      </c>
      <c r="H49" s="35"/>
      <c r="I49" s="33">
        <f>I39/28928765432</f>
        <v>-5.3975781706632218E-2</v>
      </c>
      <c r="J49" s="34"/>
      <c r="K49" s="33">
        <f>K39/28928765432</f>
        <v>-6.0687100738077565E-2</v>
      </c>
    </row>
    <row r="50" spans="1:11" ht="18" customHeight="1" thickTop="1"/>
  </sheetData>
  <mergeCells count="3">
    <mergeCell ref="E5:K5"/>
    <mergeCell ref="E6:G6"/>
    <mergeCell ref="I6:K6"/>
  </mergeCells>
  <pageMargins left="0.7" right="0.4" top="0.8" bottom="0.4" header="0.4" footer="0.33"/>
  <pageSetup paperSize="9" scale="81" firstPageNumber="8" orientation="portrait" useFirstPageNumber="1" r:id="rId1"/>
  <headerFooter>
    <oddFooter>&amp;L&amp;"Times New Roman,Regular"&amp;9The accompanying notes to financial statements are an integral part of these financial statements.&amp;R&amp;"Times New Roman,Regular"&amp;9&amp;P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21"/>
  <sheetViews>
    <sheetView topLeftCell="A7" zoomScale="80" zoomScaleNormal="80" zoomScaleSheetLayoutView="74" workbookViewId="0">
      <selection activeCell="C63" sqref="C63"/>
    </sheetView>
  </sheetViews>
  <sheetFormatPr defaultColWidth="9.09765625" defaultRowHeight="18" customHeight="1"/>
  <cols>
    <col min="1" max="1" width="29.8984375" style="71" customWidth="1"/>
    <col min="2" max="2" width="8.59765625" style="71" customWidth="1"/>
    <col min="3" max="3" width="1.09765625" style="71" customWidth="1"/>
    <col min="4" max="4" width="14.59765625" style="19" customWidth="1"/>
    <col min="5" max="5" width="1.09765625" style="19" customWidth="1"/>
    <col min="6" max="6" width="15.3984375" style="19" customWidth="1"/>
    <col min="7" max="7" width="1.09765625" style="19" customWidth="1"/>
    <col min="8" max="8" width="13.8984375" style="19" customWidth="1"/>
    <col min="9" max="9" width="1.09765625" style="19" customWidth="1"/>
    <col min="10" max="10" width="13.8984375" style="19" customWidth="1"/>
    <col min="11" max="11" width="1.09765625" style="19" customWidth="1"/>
    <col min="12" max="12" width="14.69921875" style="19" bestFit="1" customWidth="1"/>
    <col min="13" max="13" width="1.09765625" style="19" customWidth="1"/>
    <col min="14" max="14" width="14.3984375" style="19" customWidth="1"/>
    <col min="15" max="15" width="1.09765625" style="19" customWidth="1"/>
    <col min="16" max="16" width="22.19921875" style="19" customWidth="1"/>
    <col min="17" max="17" width="1.09765625" style="19" customWidth="1"/>
    <col min="18" max="18" width="13.8984375" style="19" customWidth="1"/>
    <col min="19" max="19" width="1.09765625" style="19" customWidth="1"/>
    <col min="20" max="20" width="13.8984375" style="19" customWidth="1"/>
    <col min="21" max="21" width="1.09765625" style="19" customWidth="1"/>
    <col min="22" max="22" width="13.8984375" style="19" customWidth="1"/>
    <col min="23" max="23" width="1.09765625" style="19" customWidth="1"/>
    <col min="24" max="24" width="16" style="19" customWidth="1"/>
    <col min="25" max="25" width="16.69921875" style="12" bestFit="1" customWidth="1"/>
    <col min="26" max="16384" width="9.09765625" style="71"/>
  </cols>
  <sheetData>
    <row r="1" spans="1:25" ht="18" customHeight="1">
      <c r="A1" s="43" t="s">
        <v>56</v>
      </c>
      <c r="B1" s="69"/>
      <c r="C1" s="70"/>
      <c r="D1" s="15"/>
      <c r="E1" s="15"/>
      <c r="F1" s="16"/>
      <c r="G1" s="16"/>
      <c r="H1" s="16"/>
      <c r="I1" s="16"/>
      <c r="J1" s="16"/>
      <c r="K1" s="16"/>
      <c r="L1" s="16"/>
      <c r="M1" s="16"/>
      <c r="N1" s="17"/>
      <c r="O1" s="16"/>
      <c r="P1" s="16"/>
      <c r="Q1" s="16"/>
      <c r="R1" s="16"/>
      <c r="S1" s="16"/>
      <c r="T1" s="80"/>
      <c r="U1" s="16"/>
      <c r="V1" s="17"/>
      <c r="W1" s="16"/>
      <c r="X1" s="17"/>
    </row>
    <row r="2" spans="1:25" ht="18" customHeight="1">
      <c r="A2" s="48" t="s">
        <v>168</v>
      </c>
      <c r="B2" s="69"/>
      <c r="C2" s="70"/>
      <c r="D2" s="18"/>
      <c r="E2" s="18"/>
      <c r="F2" s="16"/>
      <c r="G2" s="16"/>
      <c r="H2" s="16"/>
      <c r="I2" s="16"/>
      <c r="J2" s="16"/>
      <c r="K2" s="16"/>
      <c r="L2" s="16"/>
      <c r="M2" s="16"/>
      <c r="N2" s="17"/>
      <c r="O2" s="16"/>
      <c r="P2" s="16"/>
      <c r="Q2" s="16"/>
      <c r="R2" s="16"/>
      <c r="S2" s="16"/>
      <c r="T2" s="80"/>
      <c r="U2" s="16"/>
      <c r="V2" s="17"/>
      <c r="W2" s="16"/>
      <c r="X2" s="17"/>
    </row>
    <row r="3" spans="1:25" s="44" customFormat="1" ht="18" customHeight="1">
      <c r="A3" s="46" t="s">
        <v>181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2"/>
    </row>
    <row r="4" spans="1:25" s="44" customFormat="1" ht="18" customHeight="1">
      <c r="A4" s="48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2"/>
    </row>
    <row r="5" spans="1:25" ht="18" customHeight="1">
      <c r="A5" s="70"/>
      <c r="B5" s="70"/>
      <c r="D5" s="118" t="s">
        <v>124</v>
      </c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20"/>
    </row>
    <row r="6" spans="1:25" ht="18" customHeight="1">
      <c r="A6" s="70"/>
      <c r="B6" s="70"/>
      <c r="D6" s="72"/>
      <c r="E6" s="16"/>
      <c r="F6" s="42"/>
      <c r="G6" s="42"/>
      <c r="H6" s="42"/>
      <c r="I6" s="42"/>
      <c r="J6" s="73"/>
      <c r="K6" s="74"/>
      <c r="L6" s="73"/>
      <c r="M6" s="42"/>
      <c r="N6" s="118" t="s">
        <v>31</v>
      </c>
      <c r="O6" s="118"/>
      <c r="P6" s="118"/>
      <c r="Q6" s="118"/>
      <c r="R6" s="118"/>
      <c r="S6" s="42"/>
      <c r="T6" s="16" t="s">
        <v>100</v>
      </c>
      <c r="U6" s="42"/>
      <c r="V6" s="16"/>
      <c r="W6" s="42"/>
      <c r="X6" s="16"/>
    </row>
    <row r="7" spans="1:25" ht="17.5" customHeight="1">
      <c r="A7" s="70"/>
      <c r="B7" s="70"/>
      <c r="D7" s="72"/>
      <c r="E7" s="16"/>
      <c r="F7" s="42"/>
      <c r="G7" s="42"/>
      <c r="H7" s="42"/>
      <c r="I7" s="42"/>
      <c r="J7" s="73"/>
      <c r="K7" s="74"/>
      <c r="L7" s="73"/>
      <c r="M7" s="42"/>
      <c r="N7" s="16"/>
      <c r="O7" s="42"/>
      <c r="P7" s="16" t="s">
        <v>140</v>
      </c>
      <c r="Q7" s="42"/>
      <c r="R7" s="16"/>
      <c r="S7" s="42"/>
      <c r="T7" s="42" t="s">
        <v>102</v>
      </c>
      <c r="U7" s="42"/>
      <c r="V7" s="42"/>
      <c r="W7" s="42"/>
      <c r="X7" s="42"/>
    </row>
    <row r="8" spans="1:25" ht="18" customHeight="1">
      <c r="A8" s="70"/>
      <c r="B8" s="70"/>
      <c r="D8" s="72" t="s">
        <v>58</v>
      </c>
      <c r="E8" s="16"/>
      <c r="F8" s="118" t="s">
        <v>42</v>
      </c>
      <c r="G8" s="118"/>
      <c r="H8" s="118"/>
      <c r="I8" s="21"/>
      <c r="J8" s="118" t="s">
        <v>107</v>
      </c>
      <c r="K8" s="118"/>
      <c r="L8" s="118"/>
      <c r="M8" s="42"/>
      <c r="N8" s="16" t="s">
        <v>110</v>
      </c>
      <c r="O8" s="42"/>
      <c r="P8" s="16" t="s">
        <v>121</v>
      </c>
      <c r="Q8" s="42"/>
      <c r="R8" s="16"/>
      <c r="S8" s="42"/>
      <c r="T8" s="42" t="s">
        <v>67</v>
      </c>
      <c r="U8" s="42"/>
      <c r="V8" s="42"/>
      <c r="W8" s="42"/>
      <c r="X8" s="42" t="s">
        <v>166</v>
      </c>
    </row>
    <row r="9" spans="1:25" ht="18" customHeight="1">
      <c r="A9" s="70"/>
      <c r="B9" s="70"/>
      <c r="D9" s="72" t="s">
        <v>59</v>
      </c>
      <c r="E9" s="16"/>
      <c r="F9" s="42"/>
      <c r="G9" s="42"/>
      <c r="H9" s="42" t="s">
        <v>63</v>
      </c>
      <c r="I9" s="42"/>
      <c r="J9" s="73" t="s">
        <v>65</v>
      </c>
      <c r="K9" s="74"/>
      <c r="L9" s="73"/>
      <c r="M9" s="42"/>
      <c r="N9" s="16" t="s">
        <v>109</v>
      </c>
      <c r="O9" s="42"/>
      <c r="P9" s="16" t="s">
        <v>112</v>
      </c>
      <c r="Q9" s="42"/>
      <c r="R9" s="16"/>
      <c r="S9" s="42"/>
      <c r="T9" s="16" t="s">
        <v>116</v>
      </c>
      <c r="U9" s="42"/>
      <c r="V9" s="16" t="s">
        <v>60</v>
      </c>
      <c r="W9" s="42"/>
      <c r="X9" s="16" t="s">
        <v>167</v>
      </c>
    </row>
    <row r="10" spans="1:25" ht="18" customHeight="1">
      <c r="A10" s="70"/>
      <c r="B10" s="75" t="s">
        <v>130</v>
      </c>
      <c r="D10" s="76" t="s">
        <v>61</v>
      </c>
      <c r="E10" s="42"/>
      <c r="F10" s="41" t="s">
        <v>39</v>
      </c>
      <c r="G10" s="42"/>
      <c r="H10" s="41" t="s">
        <v>64</v>
      </c>
      <c r="I10" s="42"/>
      <c r="J10" s="77" t="s">
        <v>66</v>
      </c>
      <c r="K10" s="74"/>
      <c r="L10" s="77" t="s">
        <v>30</v>
      </c>
      <c r="M10" s="42"/>
      <c r="N10" s="41" t="s">
        <v>98</v>
      </c>
      <c r="O10" s="42"/>
      <c r="P10" s="41" t="s">
        <v>113</v>
      </c>
      <c r="Q10" s="42"/>
      <c r="R10" s="41" t="s">
        <v>115</v>
      </c>
      <c r="S10" s="42"/>
      <c r="T10" s="41" t="s">
        <v>188</v>
      </c>
      <c r="U10" s="42"/>
      <c r="V10" s="41" t="s">
        <v>62</v>
      </c>
      <c r="W10" s="42"/>
      <c r="X10" s="41" t="s">
        <v>188</v>
      </c>
    </row>
    <row r="11" spans="1:25" ht="18" customHeight="1">
      <c r="A11" s="70"/>
      <c r="B11" s="70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</row>
    <row r="12" spans="1:25" ht="18" customHeight="1">
      <c r="A12" s="78" t="s">
        <v>182</v>
      </c>
      <c r="B12" s="70"/>
      <c r="D12" s="22">
        <v>144643827160</v>
      </c>
      <c r="E12" s="22"/>
      <c r="F12" s="22">
        <v>-116361266965</v>
      </c>
      <c r="G12" s="22"/>
      <c r="H12" s="22">
        <v>206307094</v>
      </c>
      <c r="I12" s="22"/>
      <c r="J12" s="22">
        <v>763976886</v>
      </c>
      <c r="K12" s="22"/>
      <c r="L12" s="22">
        <v>-24808687336</v>
      </c>
      <c r="M12" s="22"/>
      <c r="N12" s="22">
        <v>14049679</v>
      </c>
      <c r="O12" s="22"/>
      <c r="P12" s="22">
        <v>-2377911566</v>
      </c>
      <c r="Q12" s="22"/>
      <c r="R12" s="22">
        <f>SUM(N12:P12)</f>
        <v>-2363861887</v>
      </c>
      <c r="S12" s="22"/>
      <c r="T12" s="2">
        <f>SUM(D12:L12,R12)</f>
        <v>2080294952</v>
      </c>
      <c r="U12" s="22"/>
      <c r="V12" s="22">
        <v>700</v>
      </c>
      <c r="W12" s="22"/>
      <c r="X12" s="2">
        <f t="shared" ref="X12" si="0">SUM(T12:V12)</f>
        <v>2080295652</v>
      </c>
    </row>
    <row r="13" spans="1:25" ht="18" customHeight="1">
      <c r="A13" s="78"/>
      <c r="B13" s="70"/>
      <c r="D13" s="22"/>
      <c r="E13" s="22"/>
      <c r="F13" s="2"/>
      <c r="G13" s="22"/>
      <c r="H13" s="2"/>
      <c r="I13" s="22"/>
      <c r="J13" s="2"/>
      <c r="K13" s="22"/>
      <c r="L13" s="2"/>
      <c r="M13" s="22"/>
      <c r="N13" s="22"/>
      <c r="O13" s="22"/>
      <c r="P13" s="22"/>
      <c r="Q13" s="22"/>
      <c r="R13" s="22"/>
      <c r="S13" s="22"/>
      <c r="T13" s="2"/>
      <c r="U13" s="22"/>
      <c r="V13" s="2"/>
      <c r="W13" s="22"/>
      <c r="X13" s="2"/>
    </row>
    <row r="14" spans="1:25" ht="18" customHeight="1">
      <c r="A14" s="71" t="s">
        <v>126</v>
      </c>
      <c r="B14" s="70">
        <v>10</v>
      </c>
      <c r="D14" s="32">
        <v>0</v>
      </c>
      <c r="E14" s="22"/>
      <c r="F14" s="10">
        <v>0</v>
      </c>
      <c r="G14" s="22"/>
      <c r="H14" s="10">
        <v>0</v>
      </c>
      <c r="I14" s="22"/>
      <c r="J14" s="10">
        <v>0</v>
      </c>
      <c r="K14" s="22"/>
      <c r="L14" s="10">
        <f>PL!G45-P14</f>
        <v>-1755473294</v>
      </c>
      <c r="M14" s="22"/>
      <c r="N14" s="32">
        <v>0</v>
      </c>
      <c r="O14" s="22"/>
      <c r="P14" s="32">
        <f>PL!G34</f>
        <v>-144445633</v>
      </c>
      <c r="Q14" s="22"/>
      <c r="R14" s="32">
        <f>SUM(N14:P14)</f>
        <v>-144445633</v>
      </c>
      <c r="S14" s="22"/>
      <c r="T14" s="10">
        <f>SUM(D14:L14,R14)</f>
        <v>-1899918927</v>
      </c>
      <c r="U14" s="22"/>
      <c r="V14" s="10">
        <f>PL!G46</f>
        <v>0</v>
      </c>
      <c r="W14" s="22"/>
      <c r="X14" s="10">
        <f t="shared" ref="X14" si="1">SUM(T14:V14)</f>
        <v>-1899918927</v>
      </c>
    </row>
    <row r="15" spans="1:25" ht="18" customHeight="1">
      <c r="B15" s="70"/>
      <c r="D15" s="22"/>
      <c r="E15" s="22"/>
      <c r="F15" s="2"/>
      <c r="G15" s="22"/>
      <c r="H15" s="2"/>
      <c r="I15" s="22"/>
      <c r="J15" s="2"/>
      <c r="K15" s="22"/>
      <c r="L15" s="2"/>
      <c r="M15" s="22"/>
      <c r="N15" s="22"/>
      <c r="O15" s="22"/>
      <c r="P15" s="22"/>
      <c r="Q15" s="22"/>
      <c r="R15" s="22"/>
      <c r="S15" s="22"/>
      <c r="T15" s="2"/>
      <c r="U15" s="22"/>
      <c r="V15" s="2"/>
      <c r="W15" s="22"/>
      <c r="X15" s="2"/>
    </row>
    <row r="16" spans="1:25" ht="18" customHeight="1">
      <c r="A16" s="78" t="s">
        <v>159</v>
      </c>
      <c r="B16" s="70"/>
      <c r="D16" s="22">
        <f>SUM(D12:D14)</f>
        <v>144643827160</v>
      </c>
      <c r="E16" s="22"/>
      <c r="F16" s="22">
        <f>SUM(F12:F14)</f>
        <v>-116361266965</v>
      </c>
      <c r="G16" s="22"/>
      <c r="H16" s="22">
        <f>SUM(H12:H14)</f>
        <v>206307094</v>
      </c>
      <c r="I16" s="22"/>
      <c r="J16" s="22">
        <f>SUM(J12:J14)</f>
        <v>763976886</v>
      </c>
      <c r="K16" s="22"/>
      <c r="L16" s="22">
        <f>SUM(L12:L14)</f>
        <v>-26564160630</v>
      </c>
      <c r="M16" s="22"/>
      <c r="N16" s="22">
        <f>SUM(N12:N14)</f>
        <v>14049679</v>
      </c>
      <c r="O16" s="22"/>
      <c r="P16" s="22">
        <f>SUM(P12:P14)</f>
        <v>-2522357199</v>
      </c>
      <c r="Q16" s="22"/>
      <c r="R16" s="22">
        <f>SUM(R12:R14)</f>
        <v>-2508307520</v>
      </c>
      <c r="S16" s="22"/>
      <c r="T16" s="22">
        <f>SUM(T12:T14)</f>
        <v>180376025</v>
      </c>
      <c r="U16" s="22"/>
      <c r="V16" s="22">
        <f>SUM(V12:V14)</f>
        <v>700</v>
      </c>
      <c r="W16" s="22"/>
      <c r="X16" s="22">
        <f>SUM(X12:X14)</f>
        <v>180376725</v>
      </c>
    </row>
    <row r="17" spans="1:25" ht="18" customHeight="1">
      <c r="B17" s="70"/>
      <c r="D17" s="22"/>
      <c r="E17" s="22"/>
      <c r="F17" s="2"/>
      <c r="G17" s="22"/>
      <c r="H17" s="2"/>
      <c r="I17" s="22"/>
      <c r="J17" s="2"/>
      <c r="K17" s="22"/>
      <c r="L17" s="2"/>
      <c r="M17" s="22"/>
      <c r="N17" s="22"/>
      <c r="O17" s="22"/>
      <c r="P17" s="22"/>
      <c r="Q17" s="22"/>
      <c r="R17" s="22"/>
      <c r="S17" s="22"/>
      <c r="T17" s="2"/>
      <c r="U17" s="22"/>
      <c r="V17" s="2"/>
      <c r="W17" s="22"/>
      <c r="X17" s="2"/>
    </row>
    <row r="18" spans="1:25" ht="18" customHeight="1">
      <c r="A18" s="71" t="s">
        <v>126</v>
      </c>
      <c r="B18" s="79">
        <v>10</v>
      </c>
      <c r="D18" s="32">
        <v>0</v>
      </c>
      <c r="E18" s="22"/>
      <c r="F18" s="10">
        <v>0</v>
      </c>
      <c r="G18" s="22"/>
      <c r="H18" s="10">
        <v>0</v>
      </c>
      <c r="I18" s="22"/>
      <c r="J18" s="10">
        <v>0</v>
      </c>
      <c r="K18" s="22"/>
      <c r="L18" s="10">
        <f>PL!E29</f>
        <v>-1561445683</v>
      </c>
      <c r="M18" s="22"/>
      <c r="N18" s="32">
        <v>0</v>
      </c>
      <c r="O18" s="22"/>
      <c r="P18" s="32">
        <f>PL!E34</f>
        <v>-72222817</v>
      </c>
      <c r="Q18" s="22"/>
      <c r="R18" s="32">
        <f>SUM(N18:P18)</f>
        <v>-72222817</v>
      </c>
      <c r="S18" s="22"/>
      <c r="T18" s="10">
        <f>SUM(D18:L18,R18)</f>
        <v>-1633668500</v>
      </c>
      <c r="U18" s="22"/>
      <c r="V18" s="10">
        <f>PL!E46</f>
        <v>0</v>
      </c>
      <c r="W18" s="22"/>
      <c r="X18" s="10">
        <f t="shared" ref="X18" si="2">SUM(T18:V18)</f>
        <v>-1633668500</v>
      </c>
    </row>
    <row r="19" spans="1:25" ht="18" customHeight="1">
      <c r="B19" s="79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25" ht="18" customHeight="1" thickBot="1">
      <c r="A20" s="78" t="s">
        <v>183</v>
      </c>
      <c r="D20" s="1">
        <f>SUM(D16:D18)</f>
        <v>144643827160</v>
      </c>
      <c r="E20" s="2"/>
      <c r="F20" s="1">
        <f>SUM(F16:F18)</f>
        <v>-116361266965</v>
      </c>
      <c r="G20" s="2"/>
      <c r="H20" s="1">
        <f>SUM(H16:H18)</f>
        <v>206307094</v>
      </c>
      <c r="I20" s="2"/>
      <c r="J20" s="1">
        <f>SUM(J16:J18)</f>
        <v>763976886</v>
      </c>
      <c r="K20" s="2"/>
      <c r="L20" s="1">
        <f>SUM(L16:L18)</f>
        <v>-28125606313</v>
      </c>
      <c r="M20" s="2"/>
      <c r="N20" s="1">
        <f>SUM(N16:N18)</f>
        <v>14049679</v>
      </c>
      <c r="O20" s="2"/>
      <c r="P20" s="1">
        <f>SUM(P16:P18)</f>
        <v>-2594580016</v>
      </c>
      <c r="Q20" s="2"/>
      <c r="R20" s="1">
        <f>SUM(R16:R18)</f>
        <v>-2580530337</v>
      </c>
      <c r="S20" s="2"/>
      <c r="T20" s="1">
        <f>SUM(T16:T18)</f>
        <v>-1453292475</v>
      </c>
      <c r="U20" s="2"/>
      <c r="V20" s="1">
        <f>SUM(V16:V18)</f>
        <v>700</v>
      </c>
      <c r="W20" s="2"/>
      <c r="X20" s="1">
        <f>SUM(X16:X18)</f>
        <v>-1453291775</v>
      </c>
      <c r="Y20" s="12">
        <f>X20-BS!E92</f>
        <v>0</v>
      </c>
    </row>
    <row r="21" spans="1:25" ht="18" customHeight="1" thickTop="1"/>
  </sheetData>
  <mergeCells count="4">
    <mergeCell ref="J8:L8"/>
    <mergeCell ref="F8:H8"/>
    <mergeCell ref="D5:X5"/>
    <mergeCell ref="N6:R6"/>
  </mergeCells>
  <phoneticPr fontId="5" type="noConversion"/>
  <pageMargins left="0.3" right="0.3" top="0.8" bottom="0.4" header="0.4" footer="0.33"/>
  <pageSetup paperSize="9" scale="70" firstPageNumber="9" orientation="landscape" useFirstPageNumber="1" r:id="rId1"/>
  <headerFooter>
    <oddFooter>&amp;L&amp;"Times New Roman,Regular"&amp;9The accompanying notes to financial statements are an integral part of these financial statements.&amp;R&amp;"Times New Roman,Regular"&amp;9&amp;P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22"/>
  <sheetViews>
    <sheetView topLeftCell="F10" zoomScale="90" zoomScaleNormal="90" workbookViewId="0">
      <selection activeCell="C63" sqref="C63"/>
    </sheetView>
  </sheetViews>
  <sheetFormatPr defaultColWidth="9.09765625" defaultRowHeight="18" customHeight="1"/>
  <cols>
    <col min="1" max="1" width="31.3984375" style="71" customWidth="1"/>
    <col min="2" max="2" width="8.69921875" style="71" customWidth="1"/>
    <col min="3" max="3" width="1.19921875" style="71" customWidth="1"/>
    <col min="4" max="4" width="14.69921875" style="19" customWidth="1"/>
    <col min="5" max="5" width="1.19921875" style="19" customWidth="1"/>
    <col min="6" max="6" width="15" style="19" customWidth="1"/>
    <col min="7" max="7" width="1.19921875" style="19" customWidth="1"/>
    <col min="8" max="8" width="14.69921875" style="19" customWidth="1"/>
    <col min="9" max="9" width="1.19921875" style="19" customWidth="1"/>
    <col min="10" max="10" width="14.69921875" style="19" customWidth="1"/>
    <col min="11" max="11" width="1.19921875" style="19" customWidth="1"/>
    <col min="12" max="12" width="14.69921875" style="19" customWidth="1"/>
    <col min="13" max="13" width="1.19921875" style="19" customWidth="1"/>
    <col min="14" max="14" width="14.69921875" style="19" customWidth="1"/>
    <col min="15" max="15" width="1.19921875" style="19" customWidth="1"/>
    <col min="16" max="16" width="21.69921875" style="19" customWidth="1"/>
    <col min="17" max="17" width="1.19921875" style="19" customWidth="1"/>
    <col min="18" max="18" width="14.69921875" style="19" customWidth="1"/>
    <col min="19" max="19" width="1.19921875" style="19" customWidth="1"/>
    <col min="20" max="20" width="14.69921875" style="19" customWidth="1"/>
    <col min="21" max="21" width="15.69921875" style="12" bestFit="1" customWidth="1"/>
    <col min="22" max="16384" width="9.09765625" style="71"/>
  </cols>
  <sheetData>
    <row r="1" spans="1:24" ht="18" customHeight="1">
      <c r="A1" s="43" t="s">
        <v>56</v>
      </c>
      <c r="B1" s="69"/>
      <c r="C1" s="70"/>
      <c r="D1" s="15"/>
      <c r="E1" s="15"/>
      <c r="F1" s="16"/>
      <c r="G1" s="16"/>
      <c r="H1" s="16"/>
      <c r="I1" s="16"/>
      <c r="J1" s="16"/>
      <c r="K1" s="16"/>
      <c r="L1" s="16"/>
      <c r="M1" s="16"/>
      <c r="N1" s="17"/>
      <c r="O1" s="16"/>
      <c r="P1" s="17"/>
      <c r="Q1" s="16"/>
      <c r="R1" s="17"/>
      <c r="S1" s="16"/>
      <c r="T1" s="17"/>
    </row>
    <row r="2" spans="1:24" ht="18" customHeight="1">
      <c r="A2" s="48" t="s">
        <v>169</v>
      </c>
      <c r="B2" s="69"/>
      <c r="C2" s="70"/>
      <c r="D2" s="18"/>
      <c r="E2" s="18"/>
      <c r="F2" s="16"/>
      <c r="G2" s="16"/>
      <c r="H2" s="16"/>
      <c r="I2" s="16"/>
      <c r="J2" s="16"/>
      <c r="K2" s="16"/>
      <c r="L2" s="16"/>
      <c r="M2" s="16"/>
      <c r="N2" s="17"/>
      <c r="O2" s="16"/>
      <c r="P2" s="17"/>
      <c r="Q2" s="16"/>
      <c r="R2" s="17"/>
      <c r="S2" s="16"/>
      <c r="T2" s="17"/>
    </row>
    <row r="3" spans="1:24" s="44" customFormat="1" ht="18" customHeight="1">
      <c r="A3" s="46" t="s">
        <v>181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2"/>
    </row>
    <row r="4" spans="1:24" s="44" customFormat="1" ht="18" customHeight="1">
      <c r="A4" s="46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2"/>
    </row>
    <row r="5" spans="1:24" s="44" customFormat="1" ht="18" customHeight="1">
      <c r="A5" s="48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2"/>
    </row>
    <row r="6" spans="1:24" ht="18" customHeight="1">
      <c r="A6" s="70"/>
      <c r="B6" s="70"/>
      <c r="D6" s="118" t="s">
        <v>125</v>
      </c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20"/>
    </row>
    <row r="7" spans="1:24" ht="18" customHeight="1">
      <c r="A7" s="70"/>
      <c r="B7" s="70"/>
      <c r="D7" s="72"/>
      <c r="E7" s="21"/>
      <c r="F7" s="119"/>
      <c r="G7" s="119"/>
      <c r="H7" s="119"/>
      <c r="I7" s="21"/>
      <c r="J7" s="120"/>
      <c r="K7" s="120"/>
      <c r="L7" s="120"/>
      <c r="M7" s="21"/>
      <c r="N7" s="121" t="s">
        <v>31</v>
      </c>
      <c r="O7" s="121"/>
      <c r="P7" s="121"/>
      <c r="Q7" s="121"/>
      <c r="R7" s="121"/>
      <c r="S7" s="21"/>
      <c r="T7" s="42"/>
      <c r="U7" s="20"/>
    </row>
    <row r="8" spans="1:24" ht="18" customHeight="1">
      <c r="A8" s="70"/>
      <c r="B8" s="70"/>
      <c r="D8" s="72"/>
      <c r="E8" s="16"/>
      <c r="F8" s="42"/>
      <c r="G8" s="42"/>
      <c r="H8" s="42"/>
      <c r="I8" s="42"/>
      <c r="J8" s="73"/>
      <c r="K8" s="74"/>
      <c r="L8" s="73"/>
      <c r="M8" s="42"/>
      <c r="N8" s="16"/>
      <c r="O8" s="42"/>
      <c r="P8" s="16" t="s">
        <v>140</v>
      </c>
      <c r="Q8" s="42"/>
      <c r="R8" s="16"/>
      <c r="S8" s="42"/>
      <c r="T8" s="42"/>
    </row>
    <row r="9" spans="1:24" ht="18" customHeight="1">
      <c r="A9" s="70"/>
      <c r="B9" s="70"/>
      <c r="D9" s="72" t="s">
        <v>58</v>
      </c>
      <c r="E9" s="21"/>
      <c r="F9" s="118" t="s">
        <v>42</v>
      </c>
      <c r="G9" s="118"/>
      <c r="H9" s="118"/>
      <c r="I9" s="21"/>
      <c r="J9" s="118" t="s">
        <v>107</v>
      </c>
      <c r="K9" s="118"/>
      <c r="L9" s="118"/>
      <c r="M9" s="42"/>
      <c r="N9" s="16" t="s">
        <v>110</v>
      </c>
      <c r="O9" s="42"/>
      <c r="P9" s="16" t="s">
        <v>121</v>
      </c>
      <c r="Q9" s="42"/>
      <c r="R9" s="16"/>
      <c r="S9" s="42"/>
      <c r="T9" s="42" t="s">
        <v>166</v>
      </c>
    </row>
    <row r="10" spans="1:24" ht="18" customHeight="1">
      <c r="A10" s="70"/>
      <c r="B10" s="70"/>
      <c r="D10" s="72" t="s">
        <v>59</v>
      </c>
      <c r="E10" s="16"/>
      <c r="F10" s="42"/>
      <c r="G10" s="42"/>
      <c r="H10" s="42" t="s">
        <v>63</v>
      </c>
      <c r="I10" s="42"/>
      <c r="J10" s="73" t="s">
        <v>65</v>
      </c>
      <c r="K10" s="74"/>
      <c r="L10" s="73"/>
      <c r="M10" s="42"/>
      <c r="N10" s="16" t="s">
        <v>111</v>
      </c>
      <c r="O10" s="42"/>
      <c r="P10" s="16" t="s">
        <v>112</v>
      </c>
      <c r="Q10" s="42"/>
      <c r="R10" s="16"/>
      <c r="S10" s="42"/>
      <c r="T10" s="16" t="s">
        <v>167</v>
      </c>
    </row>
    <row r="11" spans="1:24" ht="18" customHeight="1">
      <c r="A11" s="70"/>
      <c r="B11" s="75" t="s">
        <v>130</v>
      </c>
      <c r="D11" s="76" t="s">
        <v>61</v>
      </c>
      <c r="E11" s="42"/>
      <c r="F11" s="41" t="s">
        <v>39</v>
      </c>
      <c r="G11" s="42"/>
      <c r="H11" s="41" t="s">
        <v>64</v>
      </c>
      <c r="I11" s="42"/>
      <c r="J11" s="77" t="s">
        <v>66</v>
      </c>
      <c r="K11" s="74"/>
      <c r="L11" s="77" t="s">
        <v>30</v>
      </c>
      <c r="M11" s="42"/>
      <c r="N11" s="41" t="s">
        <v>98</v>
      </c>
      <c r="O11" s="42"/>
      <c r="P11" s="41" t="s">
        <v>113</v>
      </c>
      <c r="Q11" s="42"/>
      <c r="R11" s="41" t="s">
        <v>115</v>
      </c>
      <c r="S11" s="42"/>
      <c r="T11" s="41" t="s">
        <v>188</v>
      </c>
    </row>
    <row r="12" spans="1:24" ht="18" customHeight="1">
      <c r="A12" s="70"/>
      <c r="B12" s="70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</row>
    <row r="13" spans="1:24" ht="18" customHeight="1">
      <c r="A13" s="78" t="s">
        <v>182</v>
      </c>
      <c r="B13" s="70"/>
      <c r="D13" s="22">
        <v>144643827160</v>
      </c>
      <c r="E13" s="22"/>
      <c r="F13" s="22">
        <v>-116361266965</v>
      </c>
      <c r="G13" s="22"/>
      <c r="H13" s="22">
        <v>206307094</v>
      </c>
      <c r="I13" s="22"/>
      <c r="J13" s="22">
        <v>763976886</v>
      </c>
      <c r="K13" s="22"/>
      <c r="L13" s="22">
        <v>-24915738493</v>
      </c>
      <c r="M13" s="22"/>
      <c r="N13" s="22">
        <v>14049679</v>
      </c>
      <c r="O13" s="22"/>
      <c r="P13" s="22">
        <v>-2312594837</v>
      </c>
      <c r="Q13" s="22"/>
      <c r="R13" s="22">
        <f>SUM(N13:P13)</f>
        <v>-2298545158</v>
      </c>
      <c r="S13" s="22"/>
      <c r="T13" s="22">
        <f>SUM(D13:L13,R13)</f>
        <v>2038560524</v>
      </c>
    </row>
    <row r="14" spans="1:24" ht="18" customHeight="1">
      <c r="A14" s="78"/>
      <c r="B14" s="70"/>
      <c r="D14" s="22"/>
      <c r="E14" s="22"/>
      <c r="F14" s="2"/>
      <c r="G14" s="22"/>
      <c r="H14" s="2"/>
      <c r="I14" s="22"/>
      <c r="J14" s="2"/>
      <c r="K14" s="22"/>
      <c r="L14" s="2"/>
      <c r="M14" s="22"/>
      <c r="N14" s="22"/>
      <c r="O14" s="22"/>
      <c r="P14" s="22"/>
      <c r="Q14" s="22"/>
      <c r="R14" s="22"/>
      <c r="S14" s="22"/>
      <c r="T14" s="22"/>
    </row>
    <row r="15" spans="1:24" ht="18" customHeight="1">
      <c r="A15" s="71" t="s">
        <v>126</v>
      </c>
      <c r="B15" s="70">
        <v>10</v>
      </c>
      <c r="D15" s="32">
        <v>0</v>
      </c>
      <c r="E15" s="22"/>
      <c r="F15" s="10">
        <v>0</v>
      </c>
      <c r="G15" s="22"/>
      <c r="H15" s="10">
        <v>0</v>
      </c>
      <c r="I15" s="22"/>
      <c r="J15" s="10">
        <v>0</v>
      </c>
      <c r="K15" s="22"/>
      <c r="L15" s="10">
        <f>PL!K45-R15</f>
        <v>-1755602902</v>
      </c>
      <c r="M15" s="22"/>
      <c r="N15" s="32">
        <v>0</v>
      </c>
      <c r="O15" s="22"/>
      <c r="P15" s="32">
        <f>PL!K34</f>
        <v>-126025633</v>
      </c>
      <c r="Q15" s="22"/>
      <c r="R15" s="32">
        <f>SUM(N15:Q15)</f>
        <v>-126025633</v>
      </c>
      <c r="S15" s="22"/>
      <c r="T15" s="32">
        <f>SUM(D15:L15,R15)</f>
        <v>-1881628535</v>
      </c>
    </row>
    <row r="16" spans="1:24" ht="18" customHeight="1">
      <c r="B16" s="70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12"/>
    </row>
    <row r="17" spans="1:24" ht="18" customHeight="1">
      <c r="A17" s="78" t="s">
        <v>159</v>
      </c>
      <c r="B17" s="70"/>
      <c r="D17" s="22">
        <f>SUM(D13:D15)</f>
        <v>144643827160</v>
      </c>
      <c r="E17" s="22"/>
      <c r="F17" s="22">
        <f>SUM(F13:F15)</f>
        <v>-116361266965</v>
      </c>
      <c r="G17" s="22"/>
      <c r="H17" s="22">
        <f>SUM(H13:H15)</f>
        <v>206307094</v>
      </c>
      <c r="I17" s="22"/>
      <c r="J17" s="22">
        <f>SUM(J13:J15)</f>
        <v>763976886</v>
      </c>
      <c r="K17" s="22"/>
      <c r="L17" s="22">
        <f>SUM(L13:L15)</f>
        <v>-26671341395</v>
      </c>
      <c r="M17" s="22"/>
      <c r="N17" s="22">
        <f>SUM(N13:N15)</f>
        <v>14049679</v>
      </c>
      <c r="O17" s="22"/>
      <c r="P17" s="22">
        <f>SUM(P13:P15)</f>
        <v>-2438620470</v>
      </c>
      <c r="Q17" s="22"/>
      <c r="R17" s="22">
        <f>SUM(R13:R15)</f>
        <v>-2424570791</v>
      </c>
      <c r="S17" s="22"/>
      <c r="T17" s="22">
        <f>SUM(T13:T15)</f>
        <v>156931989</v>
      </c>
      <c r="U17" s="22"/>
      <c r="V17" s="22"/>
      <c r="W17" s="22"/>
      <c r="X17" s="12"/>
    </row>
    <row r="18" spans="1:24" ht="18" customHeight="1">
      <c r="B18" s="70"/>
      <c r="D18" s="22"/>
      <c r="E18" s="22"/>
      <c r="F18" s="2"/>
      <c r="G18" s="22"/>
      <c r="H18" s="2"/>
      <c r="I18" s="22"/>
      <c r="J18" s="2"/>
      <c r="K18" s="22"/>
      <c r="L18" s="2"/>
      <c r="M18" s="22"/>
      <c r="N18" s="2"/>
      <c r="O18" s="22"/>
      <c r="P18" s="2"/>
      <c r="Q18" s="22"/>
      <c r="R18" s="2"/>
      <c r="S18" s="22"/>
      <c r="T18" s="2"/>
    </row>
    <row r="19" spans="1:24" ht="18" customHeight="1">
      <c r="A19" s="71" t="s">
        <v>126</v>
      </c>
      <c r="B19" s="79">
        <v>10</v>
      </c>
      <c r="D19" s="10">
        <v>0</v>
      </c>
      <c r="E19" s="2"/>
      <c r="F19" s="10">
        <v>0</v>
      </c>
      <c r="G19" s="2"/>
      <c r="H19" s="10">
        <v>0</v>
      </c>
      <c r="I19" s="2"/>
      <c r="J19" s="10">
        <v>0</v>
      </c>
      <c r="K19" s="2"/>
      <c r="L19" s="10">
        <f>PL!I29</f>
        <v>-1561452728</v>
      </c>
      <c r="M19" s="2"/>
      <c r="N19" s="10">
        <v>0</v>
      </c>
      <c r="O19" s="2"/>
      <c r="P19" s="10">
        <f>PL!I34</f>
        <v>-63012817</v>
      </c>
      <c r="Q19" s="2"/>
      <c r="R19" s="10">
        <f>SUM(N19:Q19)</f>
        <v>-63012817</v>
      </c>
      <c r="S19" s="22"/>
      <c r="T19" s="10">
        <f>SUM(D19:L19,R19)</f>
        <v>-1624465545</v>
      </c>
    </row>
    <row r="20" spans="1:24" ht="18" customHeight="1">
      <c r="B20" s="79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4" ht="18" customHeight="1" thickBot="1">
      <c r="A21" s="78" t="s">
        <v>183</v>
      </c>
      <c r="D21" s="1">
        <f>SUM(D17:D19)</f>
        <v>144643827160</v>
      </c>
      <c r="E21" s="2"/>
      <c r="F21" s="1">
        <f>SUM(F17:F19)</f>
        <v>-116361266965</v>
      </c>
      <c r="G21" s="2"/>
      <c r="H21" s="1">
        <f>SUM(H17:H19)</f>
        <v>206307094</v>
      </c>
      <c r="I21" s="2"/>
      <c r="J21" s="1">
        <f>SUM(J17:J19)</f>
        <v>763976886</v>
      </c>
      <c r="K21" s="2"/>
      <c r="L21" s="1">
        <f>SUM(L17:L19)</f>
        <v>-28232794123</v>
      </c>
      <c r="M21" s="2"/>
      <c r="N21" s="1">
        <f>SUM(N17:N19)</f>
        <v>14049679</v>
      </c>
      <c r="O21" s="2"/>
      <c r="P21" s="1">
        <f>SUM(P17:P19)</f>
        <v>-2501633287</v>
      </c>
      <c r="Q21" s="2"/>
      <c r="R21" s="1">
        <f>SUM(R17:R19)</f>
        <v>-2487583608</v>
      </c>
      <c r="S21" s="22"/>
      <c r="T21" s="1">
        <f>SUM(T17:T19)</f>
        <v>-1467533556</v>
      </c>
      <c r="U21" s="12">
        <f>T21-BS!I92</f>
        <v>0</v>
      </c>
    </row>
    <row r="22" spans="1:24" ht="18" customHeight="1" thickTop="1"/>
  </sheetData>
  <mergeCells count="6">
    <mergeCell ref="D6:T6"/>
    <mergeCell ref="F7:H7"/>
    <mergeCell ref="J7:L7"/>
    <mergeCell ref="N7:R7"/>
    <mergeCell ref="F9:H9"/>
    <mergeCell ref="J9:L9"/>
  </mergeCells>
  <pageMargins left="0.4" right="0.4" top="0.8" bottom="0.4" header="0.4" footer="0.33"/>
  <pageSetup paperSize="9" scale="77" firstPageNumber="10" orientation="landscape" useFirstPageNumber="1" r:id="rId1"/>
  <headerFooter>
    <oddFooter>&amp;L&amp;"Times New Roman,Regular"&amp;9The accompanying notes to financial statements are an integral part of these financial statements.&amp;R&amp;"Times New Roman,Regular"&amp;9&amp;P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98"/>
  <sheetViews>
    <sheetView topLeftCell="A85" zoomScale="80" zoomScaleNormal="80" zoomScaleSheetLayoutView="88" workbookViewId="0">
      <selection activeCell="I99" sqref="I99"/>
    </sheetView>
  </sheetViews>
  <sheetFormatPr defaultColWidth="9.09765625" defaultRowHeight="18" customHeight="1"/>
  <cols>
    <col min="1" max="1" width="3" style="83" customWidth="1"/>
    <col min="2" max="2" width="54.8984375" style="83" customWidth="1"/>
    <col min="3" max="3" width="14.69921875" style="83" customWidth="1"/>
    <col min="4" max="4" width="1.09765625" style="83" customWidth="1"/>
    <col min="5" max="5" width="14.69921875" style="83" customWidth="1"/>
    <col min="6" max="6" width="1.09765625" style="83" customWidth="1"/>
    <col min="7" max="7" width="14.69921875" style="83" customWidth="1"/>
    <col min="8" max="8" width="1.09765625" style="83" customWidth="1"/>
    <col min="9" max="9" width="14.69921875" style="83" customWidth="1"/>
    <col min="10" max="16384" width="9.09765625" style="83"/>
  </cols>
  <sheetData>
    <row r="1" spans="1:10" s="97" customFormat="1" ht="18" customHeight="1">
      <c r="A1" s="43" t="s">
        <v>56</v>
      </c>
      <c r="B1" s="43"/>
      <c r="C1" s="96"/>
      <c r="E1" s="98"/>
      <c r="G1" s="96"/>
      <c r="I1" s="17"/>
    </row>
    <row r="2" spans="1:10" s="97" customFormat="1" ht="18" customHeight="1">
      <c r="A2" s="43" t="s">
        <v>68</v>
      </c>
      <c r="B2" s="43"/>
      <c r="C2" s="99"/>
      <c r="E2" s="98"/>
      <c r="G2" s="99"/>
      <c r="I2" s="17"/>
    </row>
    <row r="3" spans="1:10" s="97" customFormat="1" ht="18" customHeight="1">
      <c r="A3" s="46" t="s">
        <v>181</v>
      </c>
      <c r="B3" s="43"/>
      <c r="C3" s="99"/>
      <c r="E3" s="99"/>
      <c r="G3" s="99"/>
      <c r="I3" s="99"/>
    </row>
    <row r="4" spans="1:10" s="97" customFormat="1" ht="18" customHeight="1">
      <c r="A4" s="43"/>
      <c r="B4" s="43"/>
      <c r="C4" s="99"/>
      <c r="E4" s="99"/>
      <c r="G4" s="99"/>
      <c r="I4" s="99"/>
    </row>
    <row r="5" spans="1:10" s="97" customFormat="1" ht="18" customHeight="1">
      <c r="C5" s="115" t="s">
        <v>123</v>
      </c>
      <c r="D5" s="115"/>
      <c r="E5" s="115"/>
      <c r="F5" s="115"/>
      <c r="G5" s="115"/>
      <c r="H5" s="115"/>
      <c r="I5" s="115"/>
    </row>
    <row r="6" spans="1:10" s="97" customFormat="1" ht="18" customHeight="1">
      <c r="C6" s="117" t="s">
        <v>33</v>
      </c>
      <c r="D6" s="117"/>
      <c r="E6" s="117"/>
      <c r="F6" s="82"/>
      <c r="G6" s="116" t="s">
        <v>34</v>
      </c>
      <c r="H6" s="116"/>
      <c r="I6" s="116"/>
    </row>
    <row r="7" spans="1:10" s="97" customFormat="1" ht="18" customHeight="1">
      <c r="A7" s="99"/>
      <c r="B7" s="99"/>
      <c r="C7" s="57">
        <v>2025</v>
      </c>
      <c r="D7" s="58"/>
      <c r="E7" s="57">
        <v>2024</v>
      </c>
      <c r="F7" s="100"/>
      <c r="G7" s="57">
        <v>2025</v>
      </c>
      <c r="H7" s="58"/>
      <c r="I7" s="57">
        <v>2024</v>
      </c>
    </row>
    <row r="8" spans="1:10" ht="18" customHeight="1">
      <c r="A8" s="48" t="s">
        <v>69</v>
      </c>
      <c r="B8" s="101"/>
      <c r="C8" s="97"/>
      <c r="D8" s="97"/>
      <c r="E8" s="97"/>
      <c r="F8" s="97"/>
      <c r="G8" s="97"/>
      <c r="H8" s="97"/>
      <c r="I8" s="97"/>
    </row>
    <row r="9" spans="1:10" ht="18" customHeight="1">
      <c r="A9" s="56" t="s">
        <v>143</v>
      </c>
      <c r="C9" s="9">
        <f>PL!E29</f>
        <v>-1561445683</v>
      </c>
      <c r="D9" s="9"/>
      <c r="E9" s="9">
        <f>PL!G29</f>
        <v>-1755473294</v>
      </c>
      <c r="F9" s="9"/>
      <c r="G9" s="9">
        <f>PL!I29</f>
        <v>-1561452728</v>
      </c>
      <c r="H9" s="9"/>
      <c r="I9" s="9">
        <f>PL!K29</f>
        <v>-1755602902</v>
      </c>
    </row>
    <row r="10" spans="1:10" ht="18" customHeight="1">
      <c r="A10" s="56" t="s">
        <v>144</v>
      </c>
      <c r="B10" s="102"/>
      <c r="C10" s="9"/>
      <c r="D10" s="9"/>
      <c r="E10" s="9"/>
      <c r="F10" s="9"/>
      <c r="G10" s="9"/>
      <c r="H10" s="9"/>
      <c r="I10" s="9"/>
    </row>
    <row r="11" spans="1:10" ht="18" customHeight="1">
      <c r="A11" s="56" t="s">
        <v>178</v>
      </c>
      <c r="B11" s="102"/>
      <c r="C11" s="9"/>
      <c r="D11" s="9"/>
      <c r="E11" s="9"/>
      <c r="F11" s="9"/>
      <c r="G11" s="9"/>
      <c r="H11" s="9"/>
      <c r="I11" s="9"/>
    </row>
    <row r="12" spans="1:10" ht="18" customHeight="1">
      <c r="A12" s="56" t="s">
        <v>70</v>
      </c>
      <c r="B12" s="102"/>
      <c r="C12" s="9">
        <v>463272918</v>
      </c>
      <c r="D12" s="9"/>
      <c r="E12" s="9">
        <v>443827875</v>
      </c>
      <c r="F12" s="9"/>
      <c r="G12" s="9">
        <v>463272918</v>
      </c>
      <c r="H12" s="9"/>
      <c r="I12" s="9">
        <v>443827875</v>
      </c>
      <c r="J12" s="9"/>
    </row>
    <row r="13" spans="1:10" ht="18" customHeight="1">
      <c r="A13" s="56" t="s">
        <v>189</v>
      </c>
      <c r="B13" s="102"/>
      <c r="C13" s="9">
        <v>48064</v>
      </c>
      <c r="D13" s="9"/>
      <c r="E13" s="9">
        <v>0</v>
      </c>
      <c r="F13" s="9"/>
      <c r="G13" s="9">
        <v>48064</v>
      </c>
      <c r="H13" s="9"/>
      <c r="I13" s="9">
        <v>0</v>
      </c>
      <c r="J13" s="9"/>
    </row>
    <row r="14" spans="1:10" ht="18" customHeight="1">
      <c r="A14" s="83" t="s">
        <v>176</v>
      </c>
      <c r="B14" s="13"/>
      <c r="C14" s="9">
        <v>-60438644</v>
      </c>
      <c r="D14" s="9"/>
      <c r="E14" s="9">
        <v>-9514256</v>
      </c>
      <c r="F14" s="9"/>
      <c r="G14" s="9">
        <v>-60438644</v>
      </c>
      <c r="H14" s="9"/>
      <c r="I14" s="9">
        <v>-9514256</v>
      </c>
      <c r="J14" s="9"/>
    </row>
    <row r="15" spans="1:10" ht="18" customHeight="1">
      <c r="A15" s="83" t="s">
        <v>141</v>
      </c>
      <c r="B15" s="13"/>
      <c r="C15" s="9">
        <v>223107</v>
      </c>
      <c r="D15" s="9"/>
      <c r="E15" s="9">
        <v>3123497</v>
      </c>
      <c r="F15" s="9"/>
      <c r="G15" s="9">
        <v>223107</v>
      </c>
      <c r="H15" s="9"/>
      <c r="I15" s="9">
        <v>3123497</v>
      </c>
      <c r="J15" s="9"/>
    </row>
    <row r="16" spans="1:10" ht="18" customHeight="1">
      <c r="A16" s="83" t="s">
        <v>190</v>
      </c>
      <c r="C16" s="9">
        <f>-PL!E12</f>
        <v>-45122796</v>
      </c>
      <c r="D16" s="9"/>
      <c r="E16" s="9">
        <f>-PL!G12</f>
        <v>0</v>
      </c>
      <c r="F16" s="9"/>
      <c r="G16" s="9">
        <f>-PL!I12</f>
        <v>-45122796</v>
      </c>
      <c r="H16" s="9"/>
      <c r="I16" s="9">
        <f>-PL!K12</f>
        <v>0</v>
      </c>
      <c r="J16" s="9"/>
    </row>
    <row r="17" spans="1:10" ht="18" customHeight="1">
      <c r="A17" s="83" t="s">
        <v>171</v>
      </c>
      <c r="C17" s="9">
        <v>0</v>
      </c>
      <c r="D17" s="9"/>
      <c r="E17" s="9">
        <v>0</v>
      </c>
      <c r="F17" s="9"/>
      <c r="G17" s="9">
        <v>302000</v>
      </c>
      <c r="H17" s="9"/>
      <c r="I17" s="9">
        <v>371960</v>
      </c>
      <c r="J17" s="9"/>
    </row>
    <row r="18" spans="1:10" ht="18" customHeight="1">
      <c r="A18" s="83" t="s">
        <v>211</v>
      </c>
      <c r="C18" s="9">
        <f>PL!E21</f>
        <v>42228334</v>
      </c>
      <c r="D18" s="9"/>
      <c r="E18" s="9">
        <f>PL!G21</f>
        <v>77985868</v>
      </c>
      <c r="F18" s="9"/>
      <c r="G18" s="9">
        <f>PL!I21</f>
        <v>42228334</v>
      </c>
      <c r="H18" s="9"/>
      <c r="I18" s="9">
        <f>PL!K21</f>
        <v>77985868</v>
      </c>
      <c r="J18" s="9"/>
    </row>
    <row r="19" spans="1:10" ht="18" customHeight="1">
      <c r="A19" s="83" t="s">
        <v>205</v>
      </c>
      <c r="C19" s="9">
        <f>-PL!E11</f>
        <v>-26000000</v>
      </c>
      <c r="D19" s="9"/>
      <c r="E19" s="9">
        <f>PL!G25</f>
        <v>22193661</v>
      </c>
      <c r="F19" s="9"/>
      <c r="G19" s="9">
        <f>-PL!I11</f>
        <v>-26000000</v>
      </c>
      <c r="H19" s="9"/>
      <c r="I19" s="9">
        <f>PL!K25</f>
        <v>22193661</v>
      </c>
      <c r="J19" s="9"/>
    </row>
    <row r="20" spans="1:10" ht="18" customHeight="1">
      <c r="A20" s="83" t="s">
        <v>191</v>
      </c>
      <c r="C20" s="9">
        <v>24629</v>
      </c>
      <c r="D20" s="9"/>
      <c r="E20" s="9">
        <v>0</v>
      </c>
      <c r="F20" s="9"/>
      <c r="G20" s="9">
        <v>24629</v>
      </c>
      <c r="H20" s="9"/>
      <c r="I20" s="9">
        <v>0</v>
      </c>
      <c r="J20" s="9"/>
    </row>
    <row r="21" spans="1:10" ht="18" customHeight="1">
      <c r="A21" s="83" t="s">
        <v>155</v>
      </c>
      <c r="C21" s="9">
        <v>10125579</v>
      </c>
      <c r="D21" s="9"/>
      <c r="E21" s="9">
        <v>4119336</v>
      </c>
      <c r="F21" s="9"/>
      <c r="G21" s="9">
        <v>10125579</v>
      </c>
      <c r="H21" s="9"/>
      <c r="I21" s="9">
        <v>4119336</v>
      </c>
      <c r="J21" s="9"/>
    </row>
    <row r="22" spans="1:10" ht="18" customHeight="1">
      <c r="A22" s="83" t="s">
        <v>192</v>
      </c>
      <c r="C22" s="9">
        <v>-1973087</v>
      </c>
      <c r="D22" s="9"/>
      <c r="E22" s="9">
        <v>0</v>
      </c>
      <c r="F22" s="9"/>
      <c r="G22" s="9">
        <v>-1973087</v>
      </c>
      <c r="H22" s="9"/>
      <c r="I22" s="9">
        <v>0</v>
      </c>
      <c r="J22" s="9"/>
    </row>
    <row r="23" spans="1:10" ht="18" customHeight="1">
      <c r="A23" s="83" t="s">
        <v>219</v>
      </c>
      <c r="C23" s="9">
        <v>6200000</v>
      </c>
      <c r="D23" s="9"/>
      <c r="E23" s="9">
        <v>0</v>
      </c>
      <c r="F23" s="9"/>
      <c r="G23" s="9">
        <v>6200000</v>
      </c>
      <c r="H23" s="9"/>
      <c r="I23" s="9">
        <v>0</v>
      </c>
      <c r="J23" s="9"/>
    </row>
    <row r="24" spans="1:10" ht="18" customHeight="1">
      <c r="A24" s="62" t="s">
        <v>142</v>
      </c>
      <c r="B24" s="102"/>
      <c r="C24" s="9">
        <v>9502207</v>
      </c>
      <c r="D24" s="9"/>
      <c r="E24" s="9">
        <v>10075003</v>
      </c>
      <c r="F24" s="9"/>
      <c r="G24" s="9">
        <v>9502207</v>
      </c>
      <c r="H24" s="9"/>
      <c r="I24" s="9">
        <v>10075003</v>
      </c>
      <c r="J24" s="9"/>
    </row>
    <row r="25" spans="1:10" ht="18" customHeight="1">
      <c r="A25" s="83" t="s">
        <v>54</v>
      </c>
      <c r="B25" s="14"/>
      <c r="C25" s="9">
        <f>PL!E26</f>
        <v>196464652</v>
      </c>
      <c r="D25" s="9"/>
      <c r="E25" s="9">
        <f>PL!G26</f>
        <v>210512084</v>
      </c>
      <c r="F25" s="9"/>
      <c r="G25" s="9">
        <f>PL!I26</f>
        <v>196464652</v>
      </c>
      <c r="H25" s="9"/>
      <c r="I25" s="9">
        <f>PL!K26</f>
        <v>210512084</v>
      </c>
      <c r="J25" s="9"/>
    </row>
    <row r="26" spans="1:10" ht="18" customHeight="1">
      <c r="A26" s="83" t="s">
        <v>71</v>
      </c>
      <c r="B26" s="14"/>
      <c r="C26" s="9">
        <v>-896023</v>
      </c>
      <c r="D26" s="9"/>
      <c r="E26" s="9">
        <v>-1390970</v>
      </c>
      <c r="F26" s="9"/>
      <c r="G26" s="9">
        <v>-896019</v>
      </c>
      <c r="H26" s="9"/>
      <c r="I26" s="9">
        <v>-1390961</v>
      </c>
      <c r="J26" s="9"/>
    </row>
    <row r="27" spans="1:10" ht="18" customHeight="1">
      <c r="A27" s="48" t="s">
        <v>72</v>
      </c>
      <c r="C27" s="9"/>
      <c r="D27" s="9"/>
      <c r="E27" s="9"/>
      <c r="F27" s="9"/>
      <c r="G27" s="9"/>
      <c r="H27" s="9"/>
      <c r="I27" s="9"/>
      <c r="J27" s="9"/>
    </row>
    <row r="28" spans="1:10" ht="18" customHeight="1">
      <c r="A28" s="83" t="s">
        <v>73</v>
      </c>
      <c r="C28" s="9">
        <v>-181603078</v>
      </c>
      <c r="D28" s="9"/>
      <c r="E28" s="9">
        <v>25042238</v>
      </c>
      <c r="F28" s="9"/>
      <c r="G28" s="9">
        <v>-181603078</v>
      </c>
      <c r="H28" s="9"/>
      <c r="I28" s="9">
        <v>25042238</v>
      </c>
      <c r="J28" s="9"/>
    </row>
    <row r="29" spans="1:10" ht="18" customHeight="1">
      <c r="A29" s="83" t="s">
        <v>148</v>
      </c>
      <c r="C29" s="9">
        <v>-5517012</v>
      </c>
      <c r="D29" s="9"/>
      <c r="E29" s="9">
        <v>0</v>
      </c>
      <c r="F29" s="9"/>
      <c r="G29" s="9">
        <v>-5851572</v>
      </c>
      <c r="H29" s="9"/>
      <c r="I29" s="9">
        <v>-371960</v>
      </c>
      <c r="J29" s="9"/>
    </row>
    <row r="30" spans="1:10" ht="18" customHeight="1">
      <c r="A30" s="83" t="s">
        <v>74</v>
      </c>
      <c r="C30" s="9">
        <v>-1069496598</v>
      </c>
      <c r="D30" s="9"/>
      <c r="E30" s="9">
        <v>-238265256</v>
      </c>
      <c r="F30" s="9"/>
      <c r="G30" s="9">
        <v>-1069496598</v>
      </c>
      <c r="H30" s="9"/>
      <c r="I30" s="9">
        <v>-238265256</v>
      </c>
      <c r="J30" s="9"/>
    </row>
    <row r="31" spans="1:10" ht="18" customHeight="1">
      <c r="A31" s="83" t="s">
        <v>75</v>
      </c>
      <c r="C31" s="9">
        <v>-104335666</v>
      </c>
      <c r="D31" s="9"/>
      <c r="E31" s="9">
        <v>-218094323</v>
      </c>
      <c r="F31" s="9"/>
      <c r="G31" s="9">
        <v>-104335666</v>
      </c>
      <c r="H31" s="9"/>
      <c r="I31" s="9">
        <v>-218094323</v>
      </c>
      <c r="J31" s="9"/>
    </row>
    <row r="32" spans="1:10" ht="18" customHeight="1">
      <c r="A32" s="83" t="s">
        <v>76</v>
      </c>
      <c r="C32" s="9">
        <v>1889899</v>
      </c>
      <c r="D32" s="9"/>
      <c r="E32" s="9">
        <v>-2189816</v>
      </c>
      <c r="F32" s="9"/>
      <c r="G32" s="9">
        <v>1889899</v>
      </c>
      <c r="H32" s="9"/>
      <c r="I32" s="9">
        <v>-2189816</v>
      </c>
      <c r="J32" s="9"/>
    </row>
    <row r="33" spans="1:10" ht="18" customHeight="1">
      <c r="A33" s="48" t="s">
        <v>77</v>
      </c>
      <c r="B33" s="102"/>
      <c r="C33" s="9"/>
      <c r="D33" s="9"/>
      <c r="E33" s="9"/>
      <c r="F33" s="9"/>
      <c r="G33" s="9"/>
      <c r="H33" s="9"/>
      <c r="I33" s="9"/>
      <c r="J33" s="9"/>
    </row>
    <row r="34" spans="1:10" s="97" customFormat="1" ht="18" customHeight="1">
      <c r="A34" s="83" t="s">
        <v>16</v>
      </c>
      <c r="B34" s="83"/>
      <c r="C34" s="9">
        <v>154380189</v>
      </c>
      <c r="D34" s="9"/>
      <c r="E34" s="9">
        <v>61497149</v>
      </c>
      <c r="F34" s="9"/>
      <c r="G34" s="9">
        <v>154380189</v>
      </c>
      <c r="H34" s="9"/>
      <c r="I34" s="9">
        <v>61497149</v>
      </c>
      <c r="J34" s="9"/>
    </row>
    <row r="35" spans="1:10" s="97" customFormat="1" ht="18" customHeight="1">
      <c r="A35" s="83" t="s">
        <v>18</v>
      </c>
      <c r="B35" s="83"/>
      <c r="C35" s="9">
        <v>912267802</v>
      </c>
      <c r="D35" s="9"/>
      <c r="E35" s="9">
        <v>-73016153</v>
      </c>
      <c r="F35" s="9"/>
      <c r="G35" s="9">
        <v>912267802</v>
      </c>
      <c r="H35" s="9"/>
      <c r="I35" s="9">
        <v>-73016153</v>
      </c>
      <c r="J35" s="9"/>
    </row>
    <row r="36" spans="1:10" ht="18" customHeight="1">
      <c r="A36" s="83" t="s">
        <v>17</v>
      </c>
      <c r="C36" s="9">
        <v>79737625</v>
      </c>
      <c r="D36" s="9"/>
      <c r="E36" s="9">
        <v>-283964196</v>
      </c>
      <c r="F36" s="9"/>
      <c r="G36" s="9">
        <v>79777625</v>
      </c>
      <c r="H36" s="9"/>
      <c r="I36" s="9">
        <v>-283834196</v>
      </c>
      <c r="J36" s="9"/>
    </row>
    <row r="37" spans="1:10" s="104" customFormat="1" ht="18" customHeight="1">
      <c r="A37" s="83" t="s">
        <v>21</v>
      </c>
      <c r="B37" s="83"/>
      <c r="C37" s="9">
        <v>-853061</v>
      </c>
      <c r="D37" s="9"/>
      <c r="E37" s="9">
        <v>-20997192</v>
      </c>
      <c r="F37" s="9"/>
      <c r="G37" s="9">
        <v>-853061</v>
      </c>
      <c r="H37" s="9"/>
      <c r="I37" s="9">
        <v>-20997192</v>
      </c>
      <c r="J37" s="9"/>
    </row>
    <row r="38" spans="1:10" s="104" customFormat="1" ht="18" customHeight="1">
      <c r="A38" s="83" t="s">
        <v>172</v>
      </c>
      <c r="B38" s="83"/>
      <c r="C38" s="9">
        <v>0</v>
      </c>
      <c r="D38" s="9"/>
      <c r="E38" s="9">
        <v>89251012</v>
      </c>
      <c r="F38" s="9"/>
      <c r="G38" s="9">
        <v>0</v>
      </c>
      <c r="H38" s="9"/>
      <c r="I38" s="9">
        <v>89251012</v>
      </c>
      <c r="J38" s="9"/>
    </row>
    <row r="39" spans="1:10" s="104" customFormat="1" ht="18" customHeight="1">
      <c r="A39" s="83" t="s">
        <v>180</v>
      </c>
      <c r="B39" s="83"/>
      <c r="C39" s="9">
        <v>-10398847</v>
      </c>
      <c r="D39" s="9"/>
      <c r="E39" s="9">
        <v>-13467412</v>
      </c>
      <c r="F39" s="9"/>
      <c r="G39" s="9">
        <v>-10398847</v>
      </c>
      <c r="H39" s="9"/>
      <c r="I39" s="9">
        <v>-13467412</v>
      </c>
      <c r="J39" s="9"/>
    </row>
    <row r="40" spans="1:10" s="97" customFormat="1" ht="18" customHeight="1">
      <c r="A40" s="105" t="s">
        <v>173</v>
      </c>
      <c r="B40" s="83"/>
      <c r="C40" s="4">
        <f>SUM(C9:C39)</f>
        <v>-1191715490</v>
      </c>
      <c r="D40" s="9"/>
      <c r="E40" s="4">
        <f>SUM(E9:E39)</f>
        <v>-1668745145</v>
      </c>
      <c r="F40" s="9"/>
      <c r="G40" s="4">
        <f>SUM(G9:G39)</f>
        <v>-1191715091</v>
      </c>
      <c r="H40" s="9"/>
      <c r="I40" s="4">
        <f>SUM(I9:I39)</f>
        <v>-1668744744</v>
      </c>
      <c r="J40" s="83"/>
    </row>
    <row r="41" spans="1:10" s="97" customFormat="1" ht="18" customHeight="1">
      <c r="A41" s="105"/>
      <c r="B41" s="83"/>
      <c r="C41" s="9"/>
      <c r="D41" s="9"/>
      <c r="E41" s="9"/>
      <c r="F41" s="9"/>
      <c r="G41" s="9"/>
      <c r="H41" s="9"/>
      <c r="I41" s="9"/>
      <c r="J41" s="83"/>
    </row>
    <row r="42" spans="1:10" ht="18" customHeight="1">
      <c r="A42" s="48" t="s">
        <v>79</v>
      </c>
      <c r="C42" s="9"/>
      <c r="D42" s="9"/>
      <c r="E42" s="9"/>
      <c r="F42" s="9"/>
      <c r="G42" s="9"/>
      <c r="H42" s="9"/>
      <c r="I42" s="9"/>
    </row>
    <row r="43" spans="1:10" ht="18" customHeight="1">
      <c r="A43" s="56" t="s">
        <v>80</v>
      </c>
      <c r="C43" s="9">
        <v>-1141152245</v>
      </c>
      <c r="D43" s="9"/>
      <c r="E43" s="9">
        <v>-496715009</v>
      </c>
      <c r="F43" s="9"/>
      <c r="G43" s="9">
        <v>-1141152245</v>
      </c>
      <c r="H43" s="9"/>
      <c r="I43" s="9">
        <v>-496715009</v>
      </c>
      <c r="J43" s="104"/>
    </row>
    <row r="44" spans="1:10" ht="18" customHeight="1">
      <c r="A44" s="56" t="s">
        <v>193</v>
      </c>
      <c r="C44" s="9">
        <v>3062080</v>
      </c>
      <c r="D44" s="9"/>
      <c r="E44" s="9">
        <v>0</v>
      </c>
      <c r="F44" s="9"/>
      <c r="G44" s="9">
        <v>3062080</v>
      </c>
      <c r="H44" s="9"/>
      <c r="I44" s="9">
        <v>0</v>
      </c>
      <c r="J44" s="104"/>
    </row>
    <row r="45" spans="1:10" s="104" customFormat="1" ht="18" customHeight="1">
      <c r="A45" s="56" t="s">
        <v>81</v>
      </c>
      <c r="B45" s="83"/>
      <c r="C45" s="9">
        <v>-100235700</v>
      </c>
      <c r="D45" s="9"/>
      <c r="E45" s="9">
        <v>-11737880</v>
      </c>
      <c r="F45" s="9"/>
      <c r="G45" s="9">
        <v>-100235700</v>
      </c>
      <c r="H45" s="9"/>
      <c r="I45" s="9">
        <v>-11737880</v>
      </c>
    </row>
    <row r="46" spans="1:10" s="104" customFormat="1" ht="18" customHeight="1">
      <c r="A46" s="56" t="s">
        <v>78</v>
      </c>
      <c r="B46" s="83"/>
      <c r="C46" s="9">
        <v>896023</v>
      </c>
      <c r="D46" s="9"/>
      <c r="E46" s="9">
        <v>1390970</v>
      </c>
      <c r="F46" s="9"/>
      <c r="G46" s="9">
        <v>896019</v>
      </c>
      <c r="H46" s="9"/>
      <c r="I46" s="9">
        <v>1390961</v>
      </c>
    </row>
    <row r="47" spans="1:10" s="104" customFormat="1" ht="18" customHeight="1">
      <c r="A47" s="106" t="s">
        <v>117</v>
      </c>
      <c r="B47" s="83"/>
      <c r="C47" s="4">
        <f>SUM(C43:C46)</f>
        <v>-1237429842</v>
      </c>
      <c r="D47" s="9"/>
      <c r="E47" s="4">
        <f>SUM(E43:E46)</f>
        <v>-507061919</v>
      </c>
      <c r="F47" s="9"/>
      <c r="G47" s="4">
        <f>SUM(G43:G46)</f>
        <v>-1237429846</v>
      </c>
      <c r="H47" s="9"/>
      <c r="I47" s="4">
        <f>SUM(I43:I46)</f>
        <v>-507061928</v>
      </c>
    </row>
    <row r="48" spans="1:10" ht="18" customHeight="1">
      <c r="A48" s="43" t="s">
        <v>56</v>
      </c>
      <c r="B48" s="43"/>
      <c r="C48" s="96"/>
      <c r="D48" s="97"/>
      <c r="E48" s="98"/>
      <c r="F48" s="97"/>
      <c r="G48" s="96"/>
      <c r="H48" s="97"/>
      <c r="I48" s="17"/>
    </row>
    <row r="49" spans="1:10" ht="18" customHeight="1">
      <c r="A49" s="43" t="s">
        <v>82</v>
      </c>
      <c r="B49" s="43"/>
      <c r="C49" s="99"/>
      <c r="D49" s="97"/>
      <c r="E49" s="98"/>
      <c r="F49" s="97"/>
      <c r="G49" s="99"/>
      <c r="H49" s="97"/>
      <c r="I49" s="17"/>
    </row>
    <row r="50" spans="1:10" ht="18" customHeight="1">
      <c r="A50" s="46" t="s">
        <v>181</v>
      </c>
      <c r="B50" s="43"/>
      <c r="C50" s="99"/>
      <c r="D50" s="97"/>
      <c r="E50" s="99"/>
      <c r="F50" s="97"/>
      <c r="G50" s="99"/>
      <c r="H50" s="97"/>
      <c r="I50" s="99"/>
    </row>
    <row r="51" spans="1:10" ht="18" customHeight="1">
      <c r="A51" s="43"/>
      <c r="B51" s="43"/>
      <c r="C51" s="99"/>
      <c r="D51" s="97"/>
      <c r="E51" s="99"/>
      <c r="F51" s="97"/>
      <c r="G51" s="99"/>
      <c r="H51" s="97"/>
      <c r="I51" s="99"/>
    </row>
    <row r="52" spans="1:10" ht="18" customHeight="1">
      <c r="A52" s="97"/>
      <c r="B52" s="97"/>
      <c r="C52" s="115" t="s">
        <v>123</v>
      </c>
      <c r="D52" s="115"/>
      <c r="E52" s="115"/>
      <c r="F52" s="115"/>
      <c r="G52" s="115"/>
      <c r="H52" s="115"/>
      <c r="I52" s="115"/>
      <c r="J52" s="97"/>
    </row>
    <row r="53" spans="1:10" s="97" customFormat="1" ht="18" customHeight="1">
      <c r="C53" s="117" t="s">
        <v>33</v>
      </c>
      <c r="D53" s="117"/>
      <c r="E53" s="117"/>
      <c r="F53" s="82"/>
      <c r="G53" s="116" t="s">
        <v>34</v>
      </c>
      <c r="H53" s="116"/>
      <c r="I53" s="116"/>
    </row>
    <row r="54" spans="1:10" s="97" customFormat="1" ht="18" customHeight="1">
      <c r="A54" s="99"/>
      <c r="B54" s="99"/>
      <c r="C54" s="57">
        <v>2025</v>
      </c>
      <c r="D54" s="58"/>
      <c r="E54" s="57">
        <v>2024</v>
      </c>
      <c r="F54" s="100"/>
      <c r="G54" s="57">
        <v>2025</v>
      </c>
      <c r="H54" s="58"/>
      <c r="I54" s="57">
        <v>2024</v>
      </c>
    </row>
    <row r="55" spans="1:10" s="104" customFormat="1" ht="18" customHeight="1">
      <c r="A55" s="105"/>
      <c r="B55" s="83"/>
      <c r="C55" s="9"/>
      <c r="D55" s="9"/>
      <c r="E55" s="9"/>
      <c r="F55" s="9"/>
      <c r="G55" s="9"/>
      <c r="H55" s="9"/>
      <c r="I55" s="9"/>
      <c r="J55" s="83"/>
    </row>
    <row r="56" spans="1:10" ht="18" customHeight="1">
      <c r="A56" s="48" t="s">
        <v>83</v>
      </c>
      <c r="C56" s="9"/>
      <c r="D56" s="9"/>
      <c r="E56" s="9"/>
      <c r="F56" s="9"/>
      <c r="G56" s="9"/>
      <c r="H56" s="9"/>
      <c r="I56" s="9"/>
    </row>
    <row r="57" spans="1:10" ht="18" customHeight="1">
      <c r="A57" s="104" t="s">
        <v>174</v>
      </c>
      <c r="B57" s="104"/>
      <c r="C57" s="9">
        <v>350000000</v>
      </c>
      <c r="D57" s="9"/>
      <c r="E57" s="9">
        <v>300000000</v>
      </c>
      <c r="F57" s="9"/>
      <c r="G57" s="9">
        <v>350000000</v>
      </c>
      <c r="H57" s="9"/>
      <c r="I57" s="9">
        <v>300000000</v>
      </c>
    </row>
    <row r="58" spans="1:10" ht="18" customHeight="1">
      <c r="A58" s="104" t="s">
        <v>177</v>
      </c>
      <c r="C58" s="9">
        <v>-427942890</v>
      </c>
      <c r="D58" s="9"/>
      <c r="E58" s="9">
        <v>-121896440</v>
      </c>
      <c r="F58" s="9"/>
      <c r="G58" s="9">
        <v>-427942890</v>
      </c>
      <c r="H58" s="9"/>
      <c r="I58" s="9">
        <v>-121896440</v>
      </c>
      <c r="J58" s="107"/>
    </row>
    <row r="59" spans="1:10" s="107" customFormat="1" ht="18" customHeight="1">
      <c r="A59" s="104" t="s">
        <v>175</v>
      </c>
      <c r="B59" s="83"/>
      <c r="C59" s="9">
        <v>3190000000</v>
      </c>
      <c r="D59" s="9"/>
      <c r="E59" s="9">
        <v>800000000</v>
      </c>
      <c r="F59" s="9"/>
      <c r="G59" s="9">
        <v>3190000000</v>
      </c>
      <c r="H59" s="9"/>
      <c r="I59" s="9">
        <v>800000000</v>
      </c>
    </row>
    <row r="60" spans="1:10" s="107" customFormat="1" ht="18" customHeight="1">
      <c r="A60" s="104" t="s">
        <v>194</v>
      </c>
      <c r="B60" s="83"/>
      <c r="C60" s="9">
        <v>-800000000</v>
      </c>
      <c r="D60" s="9"/>
      <c r="E60" s="9">
        <v>0</v>
      </c>
      <c r="F60" s="9"/>
      <c r="G60" s="9">
        <v>-800000000</v>
      </c>
      <c r="H60" s="9"/>
      <c r="I60" s="9">
        <v>0</v>
      </c>
    </row>
    <row r="61" spans="1:10" s="107" customFormat="1" ht="18" customHeight="1">
      <c r="A61" s="104" t="s">
        <v>195</v>
      </c>
      <c r="B61" s="83"/>
      <c r="C61" s="9">
        <v>515000000</v>
      </c>
      <c r="D61" s="9"/>
      <c r="E61" s="9">
        <v>1085000000</v>
      </c>
      <c r="F61" s="9"/>
      <c r="G61" s="9">
        <v>515000000</v>
      </c>
      <c r="H61" s="9"/>
      <c r="I61" s="9">
        <v>1085000000</v>
      </c>
    </row>
    <row r="62" spans="1:10" s="104" customFormat="1" ht="18" customHeight="1">
      <c r="A62" s="104" t="s">
        <v>156</v>
      </c>
      <c r="B62" s="83"/>
      <c r="C62" s="9">
        <v>0</v>
      </c>
      <c r="D62" s="9"/>
      <c r="E62" s="9">
        <v>-35325000</v>
      </c>
      <c r="F62" s="9"/>
      <c r="G62" s="9">
        <v>0</v>
      </c>
      <c r="H62" s="9"/>
      <c r="I62" s="9">
        <v>-35325000</v>
      </c>
    </row>
    <row r="63" spans="1:10" s="104" customFormat="1" ht="18" customHeight="1">
      <c r="A63" s="56" t="s">
        <v>84</v>
      </c>
      <c r="B63" s="83"/>
      <c r="C63" s="9">
        <v>-3889674</v>
      </c>
      <c r="D63" s="9"/>
      <c r="E63" s="9">
        <v>-3148170</v>
      </c>
      <c r="F63" s="9"/>
      <c r="G63" s="9">
        <v>-3889674</v>
      </c>
      <c r="H63" s="9"/>
      <c r="I63" s="9">
        <v>-3148170</v>
      </c>
    </row>
    <row r="64" spans="1:10" s="104" customFormat="1" ht="18" customHeight="1">
      <c r="A64" s="108" t="s">
        <v>85</v>
      </c>
      <c r="B64" s="83"/>
      <c r="C64" s="9">
        <v>-196014941</v>
      </c>
      <c r="D64" s="9"/>
      <c r="E64" s="9">
        <v>-171803972</v>
      </c>
      <c r="F64" s="9"/>
      <c r="G64" s="9">
        <v>-196014941</v>
      </c>
      <c r="H64" s="9"/>
      <c r="I64" s="9">
        <v>-171803972</v>
      </c>
    </row>
    <row r="65" spans="1:9" s="104" customFormat="1" ht="18" customHeight="1">
      <c r="A65" s="105" t="s">
        <v>160</v>
      </c>
      <c r="B65" s="83"/>
      <c r="C65" s="4">
        <f>SUM(C57:C64)</f>
        <v>2627152495</v>
      </c>
      <c r="D65" s="9"/>
      <c r="E65" s="4">
        <f>SUM(E57:E64)</f>
        <v>1852826418</v>
      </c>
      <c r="F65" s="9"/>
      <c r="G65" s="4">
        <f>SUM(G57:G64)</f>
        <v>2627152495</v>
      </c>
      <c r="H65" s="9"/>
      <c r="I65" s="4">
        <f>SUM(I57:I64)</f>
        <v>1852826418</v>
      </c>
    </row>
    <row r="66" spans="1:9" s="104" customFormat="1" ht="18" customHeight="1">
      <c r="A66" s="105"/>
      <c r="B66" s="83"/>
      <c r="C66" s="9"/>
      <c r="D66" s="9"/>
      <c r="E66" s="9"/>
      <c r="F66" s="9"/>
      <c r="G66" s="9"/>
      <c r="H66" s="9"/>
      <c r="I66" s="9"/>
    </row>
    <row r="67" spans="1:9" s="104" customFormat="1" ht="18" customHeight="1">
      <c r="A67" s="48" t="s">
        <v>212</v>
      </c>
      <c r="B67" s="83"/>
      <c r="C67" s="9">
        <f>SUM(C40,C47,C65)</f>
        <v>198007163</v>
      </c>
      <c r="D67" s="9"/>
      <c r="E67" s="9">
        <f>SUM(E40,E47,E65)</f>
        <v>-322980646</v>
      </c>
      <c r="F67" s="9"/>
      <c r="G67" s="9">
        <f>SUM(G40,G47,G65)</f>
        <v>198007558</v>
      </c>
      <c r="H67" s="9"/>
      <c r="I67" s="9">
        <f>SUM(I40,I47,I65)</f>
        <v>-322980254</v>
      </c>
    </row>
    <row r="68" spans="1:9" s="104" customFormat="1" ht="18" customHeight="1">
      <c r="A68" s="48"/>
      <c r="B68" s="83"/>
      <c r="C68" s="9"/>
      <c r="D68" s="9"/>
      <c r="E68" s="9"/>
      <c r="F68" s="9"/>
      <c r="G68" s="9"/>
      <c r="H68" s="9"/>
      <c r="I68" s="9"/>
    </row>
    <row r="69" spans="1:9" s="104" customFormat="1" ht="18" customHeight="1">
      <c r="A69" s="48" t="s">
        <v>127</v>
      </c>
      <c r="B69" s="83"/>
      <c r="C69" s="9">
        <f>BS!G11</f>
        <v>199843953</v>
      </c>
      <c r="D69" s="9"/>
      <c r="E69" s="9">
        <v>522827295</v>
      </c>
      <c r="F69" s="9"/>
      <c r="G69" s="9">
        <f>BS!K11</f>
        <v>199814450</v>
      </c>
      <c r="H69" s="9"/>
      <c r="I69" s="9">
        <v>522797400</v>
      </c>
    </row>
    <row r="70" spans="1:9" s="104" customFormat="1" ht="18" customHeight="1">
      <c r="A70" s="101"/>
      <c r="B70" s="83"/>
      <c r="C70" s="9"/>
      <c r="D70" s="9"/>
      <c r="E70" s="9"/>
      <c r="F70" s="9"/>
      <c r="G70" s="9"/>
      <c r="H70" s="9"/>
      <c r="I70" s="9"/>
    </row>
    <row r="71" spans="1:9" s="104" customFormat="1" ht="18" customHeight="1">
      <c r="A71" s="83" t="s">
        <v>86</v>
      </c>
      <c r="B71" s="101"/>
      <c r="C71" s="9"/>
      <c r="D71" s="9"/>
      <c r="E71" s="9"/>
      <c r="F71" s="9"/>
      <c r="G71" s="9"/>
      <c r="H71" s="9"/>
      <c r="I71" s="9"/>
    </row>
    <row r="72" spans="1:9" s="104" customFormat="1" ht="18" customHeight="1">
      <c r="A72" s="104" t="s">
        <v>87</v>
      </c>
      <c r="B72" s="101"/>
      <c r="C72" s="8">
        <v>-29066</v>
      </c>
      <c r="D72" s="9"/>
      <c r="E72" s="8">
        <v>-2696</v>
      </c>
      <c r="F72" s="9"/>
      <c r="G72" s="8">
        <v>-29066</v>
      </c>
      <c r="H72" s="9"/>
      <c r="I72" s="8">
        <v>-2696</v>
      </c>
    </row>
    <row r="73" spans="1:9" s="104" customFormat="1" ht="18" customHeight="1">
      <c r="A73" s="101"/>
      <c r="B73" s="101"/>
      <c r="C73" s="9"/>
      <c r="D73" s="9"/>
      <c r="E73" s="9"/>
      <c r="F73" s="9"/>
      <c r="G73" s="9"/>
      <c r="H73" s="9"/>
      <c r="I73" s="9"/>
    </row>
    <row r="74" spans="1:9" s="104" customFormat="1" ht="18" customHeight="1" thickBot="1">
      <c r="A74" s="48" t="s">
        <v>128</v>
      </c>
      <c r="B74" s="83"/>
      <c r="C74" s="6">
        <f>SUM(C67:C72)</f>
        <v>397822050</v>
      </c>
      <c r="D74" s="9"/>
      <c r="E74" s="6">
        <f>SUM(E67:E72)</f>
        <v>199843953</v>
      </c>
      <c r="F74" s="9"/>
      <c r="G74" s="6">
        <f>SUM(G67:G72)</f>
        <v>397792942</v>
      </c>
      <c r="H74" s="9"/>
      <c r="I74" s="6">
        <f>SUM(I67:I72)</f>
        <v>199814450</v>
      </c>
    </row>
    <row r="75" spans="1:9" s="104" customFormat="1" ht="18" customHeight="1" thickTop="1">
      <c r="A75" s="48"/>
      <c r="B75" s="83"/>
      <c r="C75" s="9"/>
      <c r="D75" s="9"/>
      <c r="E75" s="9"/>
      <c r="F75" s="9"/>
      <c r="G75" s="9"/>
      <c r="H75" s="9"/>
      <c r="I75" s="9"/>
    </row>
    <row r="76" spans="1:9" s="97" customFormat="1" ht="18" customHeight="1">
      <c r="A76" s="68" t="s">
        <v>88</v>
      </c>
      <c r="B76" s="83"/>
      <c r="C76" s="9"/>
      <c r="D76" s="9"/>
      <c r="E76" s="9"/>
      <c r="F76" s="9"/>
      <c r="G76" s="9"/>
      <c r="H76" s="9"/>
      <c r="I76" s="9"/>
    </row>
    <row r="77" spans="1:9" s="97" customFormat="1" ht="18" customHeight="1">
      <c r="A77" s="68"/>
      <c r="B77" s="83"/>
      <c r="C77" s="9"/>
      <c r="D77" s="9"/>
      <c r="E77" s="9"/>
      <c r="F77" s="9"/>
      <c r="G77" s="9"/>
      <c r="H77" s="9"/>
      <c r="I77" s="9"/>
    </row>
    <row r="78" spans="1:9" s="97" customFormat="1" ht="18" customHeight="1">
      <c r="A78" s="64" t="s">
        <v>1</v>
      </c>
      <c r="B78" s="65" t="s">
        <v>89</v>
      </c>
      <c r="C78" s="9"/>
      <c r="D78" s="9"/>
      <c r="E78" s="9"/>
      <c r="F78" s="9"/>
      <c r="G78" s="9"/>
      <c r="H78" s="9"/>
      <c r="I78" s="9"/>
    </row>
    <row r="79" spans="1:9" s="97" customFormat="1" ht="18" customHeight="1">
      <c r="A79" s="64"/>
      <c r="B79" s="109" t="s">
        <v>157</v>
      </c>
      <c r="C79" s="9">
        <v>13739184</v>
      </c>
      <c r="D79" s="9"/>
      <c r="E79" s="9">
        <v>36713172</v>
      </c>
      <c r="F79" s="9"/>
      <c r="G79" s="9">
        <v>13739184</v>
      </c>
      <c r="H79" s="9"/>
      <c r="I79" s="9">
        <v>36713172</v>
      </c>
    </row>
    <row r="80" spans="1:9" s="97" customFormat="1" ht="18" customHeight="1">
      <c r="A80" s="109"/>
      <c r="B80" s="109" t="s">
        <v>90</v>
      </c>
      <c r="C80" s="38">
        <f>-C43</f>
        <v>1141152245</v>
      </c>
      <c r="D80" s="37"/>
      <c r="E80" s="38">
        <f>-E43</f>
        <v>496715009</v>
      </c>
      <c r="F80" s="36"/>
      <c r="G80" s="38">
        <f>-G43</f>
        <v>1141152245</v>
      </c>
      <c r="H80" s="36"/>
      <c r="I80" s="38">
        <f>-I43</f>
        <v>496715009</v>
      </c>
    </row>
    <row r="81" spans="1:9" s="97" customFormat="1" ht="18" customHeight="1" thickBot="1">
      <c r="A81" s="83"/>
      <c r="B81" s="108" t="s">
        <v>91</v>
      </c>
      <c r="C81" s="39">
        <f>SUM(C79:C80)</f>
        <v>1154891429</v>
      </c>
      <c r="D81" s="37"/>
      <c r="E81" s="39">
        <f>SUM(E79:E80)</f>
        <v>533428181</v>
      </c>
      <c r="F81" s="36"/>
      <c r="G81" s="39">
        <f>SUM(G79:G80)</f>
        <v>1154891429</v>
      </c>
      <c r="H81" s="36"/>
      <c r="I81" s="39">
        <f>SUM(I79:I80)</f>
        <v>533428181</v>
      </c>
    </row>
    <row r="82" spans="1:9" ht="18" customHeight="1" thickTop="1">
      <c r="B82" s="110"/>
      <c r="C82" s="9"/>
      <c r="D82" s="9"/>
      <c r="E82" s="9"/>
      <c r="F82" s="9"/>
      <c r="G82" s="9"/>
      <c r="H82" s="9"/>
      <c r="I82" s="9"/>
    </row>
    <row r="83" spans="1:9" ht="18" customHeight="1">
      <c r="A83" s="83" t="s">
        <v>2</v>
      </c>
      <c r="B83" s="109" t="s">
        <v>158</v>
      </c>
      <c r="C83" s="9">
        <v>13630667</v>
      </c>
      <c r="D83" s="9"/>
      <c r="E83" s="36">
        <v>3601548</v>
      </c>
      <c r="F83" s="9"/>
      <c r="G83" s="9">
        <v>13630667</v>
      </c>
      <c r="H83" s="9"/>
      <c r="I83" s="36">
        <v>3601548</v>
      </c>
    </row>
    <row r="84" spans="1:9" ht="18" customHeight="1">
      <c r="C84" s="9"/>
      <c r="D84" s="9"/>
      <c r="E84" s="9"/>
      <c r="F84" s="9"/>
      <c r="G84" s="9"/>
      <c r="H84" s="9"/>
      <c r="I84" s="9"/>
    </row>
    <row r="85" spans="1:9" ht="18" customHeight="1">
      <c r="A85" s="83" t="s">
        <v>3</v>
      </c>
      <c r="B85" s="83" t="s">
        <v>220</v>
      </c>
      <c r="C85" s="9"/>
      <c r="D85" s="9"/>
      <c r="E85" s="9"/>
      <c r="F85" s="9"/>
      <c r="G85" s="9"/>
      <c r="H85" s="9"/>
      <c r="I85" s="9"/>
    </row>
    <row r="86" spans="1:9" ht="18" customHeight="1">
      <c r="B86" s="83" t="s">
        <v>221</v>
      </c>
      <c r="C86" s="36">
        <v>1100000000</v>
      </c>
      <c r="D86" s="9"/>
      <c r="E86" s="84">
        <v>0</v>
      </c>
      <c r="F86" s="9"/>
      <c r="G86" s="36">
        <v>1100000000</v>
      </c>
      <c r="H86" s="9"/>
      <c r="I86" s="84">
        <v>0</v>
      </c>
    </row>
    <row r="88" spans="1:9" ht="18" customHeight="1">
      <c r="A88" s="83" t="s">
        <v>147</v>
      </c>
      <c r="B88" s="83" t="s">
        <v>222</v>
      </c>
      <c r="C88" s="9"/>
      <c r="D88" s="9"/>
      <c r="E88" s="9"/>
      <c r="F88" s="9"/>
      <c r="G88" s="9"/>
      <c r="H88" s="9"/>
      <c r="I88" s="9"/>
    </row>
    <row r="89" spans="1:9" ht="18" customHeight="1">
      <c r="B89" s="111" t="s">
        <v>206</v>
      </c>
      <c r="C89" s="9">
        <v>5034164</v>
      </c>
      <c r="D89" s="9"/>
      <c r="E89" s="9">
        <v>0</v>
      </c>
      <c r="F89" s="9"/>
      <c r="G89" s="9">
        <v>5034164</v>
      </c>
      <c r="H89" s="9"/>
      <c r="I89" s="9">
        <v>0</v>
      </c>
    </row>
    <row r="90" spans="1:9" ht="18" customHeight="1">
      <c r="B90" s="111" t="s">
        <v>208</v>
      </c>
      <c r="C90" s="9">
        <v>600564</v>
      </c>
      <c r="D90" s="9"/>
      <c r="E90" s="9">
        <v>0</v>
      </c>
      <c r="F90" s="9"/>
      <c r="G90" s="9">
        <v>600564</v>
      </c>
      <c r="H90" s="9"/>
      <c r="I90" s="9">
        <v>0</v>
      </c>
    </row>
    <row r="91" spans="1:9" ht="18" customHeight="1">
      <c r="B91" s="111" t="s">
        <v>207</v>
      </c>
      <c r="C91" s="9">
        <v>1832561</v>
      </c>
      <c r="D91" s="9"/>
      <c r="E91" s="9">
        <v>0</v>
      </c>
      <c r="F91" s="9"/>
      <c r="G91" s="9">
        <v>1832561</v>
      </c>
      <c r="H91" s="9"/>
      <c r="I91" s="9">
        <v>0</v>
      </c>
    </row>
    <row r="92" spans="1:9" ht="18" customHeight="1">
      <c r="B92" s="111" t="s">
        <v>197</v>
      </c>
      <c r="C92" s="36">
        <v>2062378</v>
      </c>
      <c r="D92" s="9"/>
      <c r="E92" s="9">
        <v>0</v>
      </c>
      <c r="F92" s="9"/>
      <c r="G92" s="36">
        <v>2062378</v>
      </c>
      <c r="H92" s="9"/>
      <c r="I92" s="9">
        <v>0</v>
      </c>
    </row>
    <row r="93" spans="1:9" ht="18" customHeight="1">
      <c r="B93" s="111" t="s">
        <v>196</v>
      </c>
      <c r="C93" s="36">
        <v>31778231</v>
      </c>
      <c r="D93" s="9"/>
      <c r="E93" s="9">
        <v>0</v>
      </c>
      <c r="F93" s="9"/>
      <c r="G93" s="36">
        <v>31778231</v>
      </c>
      <c r="H93" s="9"/>
      <c r="I93" s="9">
        <v>0</v>
      </c>
    </row>
    <row r="94" spans="1:9" ht="18" customHeight="1">
      <c r="B94" s="111" t="s">
        <v>210</v>
      </c>
      <c r="C94" s="36">
        <v>3850000</v>
      </c>
      <c r="D94" s="9"/>
      <c r="E94" s="9">
        <v>0</v>
      </c>
      <c r="F94" s="9"/>
      <c r="G94" s="36">
        <v>3850000</v>
      </c>
      <c r="H94" s="9"/>
      <c r="I94" s="9">
        <v>0</v>
      </c>
    </row>
    <row r="95" spans="1:9" ht="18" customHeight="1">
      <c r="B95" s="111" t="s">
        <v>209</v>
      </c>
      <c r="C95" s="36">
        <v>-35102</v>
      </c>
      <c r="D95" s="9"/>
      <c r="E95" s="9">
        <v>0</v>
      </c>
      <c r="F95" s="9"/>
      <c r="G95" s="36">
        <v>-35102</v>
      </c>
      <c r="H95" s="9"/>
      <c r="I95" s="9">
        <v>0</v>
      </c>
    </row>
    <row r="96" spans="1:9" ht="18" customHeight="1" thickBot="1">
      <c r="B96" s="83" t="s">
        <v>115</v>
      </c>
      <c r="C96" s="112">
        <f>SUM(C89:C95)</f>
        <v>45122796</v>
      </c>
      <c r="E96" s="112">
        <f>SUM(E89:E95)</f>
        <v>0</v>
      </c>
      <c r="G96" s="112">
        <f>SUM(G89:G95)</f>
        <v>45122796</v>
      </c>
      <c r="I96" s="112">
        <f>SUM(I89:I95)</f>
        <v>0</v>
      </c>
    </row>
    <row r="97" spans="3:9" ht="18" customHeight="1" thickTop="1">
      <c r="C97" s="103"/>
      <c r="E97" s="103"/>
      <c r="G97" s="103"/>
      <c r="I97" s="103"/>
    </row>
    <row r="98" spans="3:9" ht="18" customHeight="1">
      <c r="C98" s="114">
        <f>C74-BS!E11</f>
        <v>0</v>
      </c>
      <c r="E98" s="103">
        <f>E74-BS!G11</f>
        <v>0</v>
      </c>
      <c r="G98" s="113">
        <f>G74-BS!I11</f>
        <v>0</v>
      </c>
      <c r="I98" s="103">
        <f>I74-BS!K11</f>
        <v>0</v>
      </c>
    </row>
  </sheetData>
  <mergeCells count="6">
    <mergeCell ref="C5:I5"/>
    <mergeCell ref="C52:I52"/>
    <mergeCell ref="C53:E53"/>
    <mergeCell ref="G53:I53"/>
    <mergeCell ref="G6:I6"/>
    <mergeCell ref="C6:E6"/>
  </mergeCells>
  <pageMargins left="0.7" right="0.4" top="0.8" bottom="0.4" header="0.4" footer="0.33"/>
  <pageSetup paperSize="9" scale="82" firstPageNumber="11" orientation="portrait" useFirstPageNumber="1" r:id="rId1"/>
  <headerFooter>
    <oddFooter>&amp;L&amp;"Times New Roman,Regular"&amp;9The accompanying notes to financial statements are an integral part of these financial statements.&amp;R&amp;"Times New Roman,Regular"&amp;9&amp;P</oddFooter>
  </headerFooter>
  <rowBreaks count="1" manualBreakCount="1">
    <brk id="4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EQ-Conso</vt:lpstr>
      <vt:lpstr>EQ-Separate</vt:lpstr>
      <vt:lpstr>CF</vt:lpstr>
      <vt:lpstr>BS!Print_Area</vt:lpstr>
      <vt:lpstr>CF!Print_Area</vt:lpstr>
      <vt:lpstr>'EQ-Conso'!Print_Area</vt:lpstr>
      <vt:lpstr>'EQ-Separate'!Print_Area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Jakkrit Noramat</cp:lastModifiedBy>
  <cp:lastPrinted>2026-02-21T13:42:19Z</cp:lastPrinted>
  <dcterms:created xsi:type="dcterms:W3CDTF">1998-09-16T09:49:24Z</dcterms:created>
  <dcterms:modified xsi:type="dcterms:W3CDTF">2026-02-23T12:34:25Z</dcterms:modified>
</cp:coreProperties>
</file>