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L:\ABAS-Listed\Euro Creations Public Company Limited\Euro Creations Limited_Dec2025\"/>
    </mc:Choice>
  </mc:AlternateContent>
  <xr:revisionPtr revIDLastSave="0" documentId="13_ncr:1_{B1E4BBB5-C16E-4232-BFB9-3EA46721A77B}" xr6:coauthVersionLast="47" xr6:coauthVersionMax="47" xr10:uidLastSave="{00000000-0000-0000-0000-000000000000}"/>
  <bookViews>
    <workbookView xWindow="-120" yWindow="-120" windowWidth="29040" windowHeight="15720" tabRatio="759" xr2:uid="{00000000-000D-0000-FFFF-FFFF00000000}"/>
  </bookViews>
  <sheets>
    <sheet name="ENG 5-7" sheetId="1" r:id="rId1"/>
    <sheet name="ENG 8" sheetId="16" r:id="rId2"/>
    <sheet name="ENG 9 (Conso)" sheetId="13" r:id="rId3"/>
    <sheet name="ENG 10 (Com)" sheetId="15" r:id="rId4"/>
    <sheet name="ENG 11-12" sheetId="9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15" l="1"/>
  <c r="O126" i="1" l="1"/>
  <c r="K126" i="1"/>
  <c r="P28" i="13"/>
  <c r="R28" i="13" s="1"/>
  <c r="V28" i="13" s="1"/>
  <c r="G14" i="16"/>
  <c r="G21" i="16" s="1"/>
  <c r="I14" i="16"/>
  <c r="I21" i="16" s="1"/>
  <c r="K14" i="16"/>
  <c r="K21" i="16" s="1"/>
  <c r="M14" i="16"/>
  <c r="M21" i="16" s="1"/>
  <c r="O38" i="1"/>
  <c r="M38" i="1"/>
  <c r="K38" i="1"/>
  <c r="I38" i="1"/>
  <c r="I126" i="1" l="1"/>
  <c r="I73" i="1"/>
  <c r="M73" i="1"/>
  <c r="O73" i="1"/>
  <c r="K73" i="1"/>
  <c r="D20" i="15" l="1"/>
  <c r="D29" i="15"/>
  <c r="F29" i="15"/>
  <c r="H29" i="15"/>
  <c r="J29" i="15"/>
  <c r="L29" i="15"/>
  <c r="N29" i="15"/>
  <c r="K129" i="1" l="1"/>
  <c r="K82" i="1"/>
  <c r="K25" i="1"/>
  <c r="O129" i="1"/>
  <c r="O82" i="1"/>
  <c r="O84" i="1" s="1"/>
  <c r="O25" i="1"/>
  <c r="O40" i="1" s="1"/>
  <c r="I41" i="16"/>
  <c r="I35" i="16"/>
  <c r="I24" i="16"/>
  <c r="I29" i="16" s="1"/>
  <c r="M41" i="16"/>
  <c r="M35" i="16"/>
  <c r="M24" i="16"/>
  <c r="M29" i="16" s="1"/>
  <c r="T31" i="13"/>
  <c r="I129" i="1" s="1"/>
  <c r="N31" i="13"/>
  <c r="L31" i="13"/>
  <c r="J31" i="13"/>
  <c r="H31" i="13"/>
  <c r="F31" i="13"/>
  <c r="D31" i="13"/>
  <c r="P29" i="13"/>
  <c r="R29" i="13" s="1"/>
  <c r="V29" i="13" s="1"/>
  <c r="P27" i="13"/>
  <c r="R27" i="13" s="1"/>
  <c r="V27" i="13" s="1"/>
  <c r="P24" i="13"/>
  <c r="P23" i="15"/>
  <c r="P27" i="15"/>
  <c r="R27" i="15" s="1"/>
  <c r="P26" i="15"/>
  <c r="H85" i="9"/>
  <c r="H56" i="9"/>
  <c r="H29" i="9"/>
  <c r="H41" i="9" s="1"/>
  <c r="H44" i="9" s="1"/>
  <c r="L85" i="9"/>
  <c r="L56" i="9"/>
  <c r="L29" i="9"/>
  <c r="L41" i="9" s="1"/>
  <c r="L44" i="9" s="1"/>
  <c r="K84" i="1" l="1"/>
  <c r="K131" i="1" s="1"/>
  <c r="O131" i="1"/>
  <c r="K40" i="1"/>
  <c r="L87" i="9"/>
  <c r="L90" i="9" s="1"/>
  <c r="H87" i="9"/>
  <c r="H90" i="9" s="1"/>
  <c r="R23" i="15"/>
  <c r="P29" i="15"/>
  <c r="M126" i="1" s="1"/>
  <c r="P31" i="13"/>
  <c r="R24" i="13"/>
  <c r="R26" i="15"/>
  <c r="P19" i="13"/>
  <c r="R29" i="15" l="1"/>
  <c r="V24" i="13"/>
  <c r="V31" i="13" s="1"/>
  <c r="R31" i="13"/>
  <c r="R19" i="13"/>
  <c r="V19" i="13" s="1"/>
  <c r="P18" i="13"/>
  <c r="R18" i="13" s="1"/>
  <c r="V18" i="13" s="1"/>
  <c r="T21" i="13"/>
  <c r="N21" i="13"/>
  <c r="J21" i="13"/>
  <c r="H21" i="13"/>
  <c r="F21" i="13"/>
  <c r="D21" i="13"/>
  <c r="P18" i="15"/>
  <c r="R18" i="15" s="1"/>
  <c r="P17" i="15"/>
  <c r="R17" i="15" s="1"/>
  <c r="N20" i="15"/>
  <c r="L20" i="15"/>
  <c r="J20" i="15"/>
  <c r="H20" i="15"/>
  <c r="F20" i="15"/>
  <c r="J85" i="9"/>
  <c r="F85" i="9"/>
  <c r="J56" i="9"/>
  <c r="F56" i="9"/>
  <c r="P15" i="13" l="1"/>
  <c r="R15" i="13" s="1"/>
  <c r="V15" i="13" s="1"/>
  <c r="V21" i="13" s="1"/>
  <c r="L21" i="13"/>
  <c r="P20" i="15"/>
  <c r="P21" i="13" l="1"/>
  <c r="R21" i="13"/>
  <c r="R20" i="15"/>
  <c r="K41" i="16"/>
  <c r="G41" i="16"/>
  <c r="K35" i="16"/>
  <c r="G35" i="16"/>
  <c r="M82" i="1"/>
  <c r="I82" i="1"/>
  <c r="K24" i="16" l="1"/>
  <c r="K29" i="16" s="1"/>
  <c r="J29" i="9"/>
  <c r="J41" i="9" s="1"/>
  <c r="J44" i="9" s="1"/>
  <c r="J87" i="9" s="1"/>
  <c r="J90" i="9" s="1"/>
  <c r="A54" i="16" l="1"/>
  <c r="A1" i="16"/>
  <c r="G24" i="16" l="1"/>
  <c r="G29" i="16" s="1"/>
  <c r="F29" i="9"/>
  <c r="F41" i="9" s="1"/>
  <c r="F44" i="9" s="1"/>
  <c r="F87" i="9" s="1"/>
  <c r="F90" i="9" s="1"/>
  <c r="M25" i="1"/>
  <c r="M40" i="1" s="1"/>
  <c r="I25" i="1"/>
  <c r="I40" i="1" l="1"/>
  <c r="M129" i="1" l="1"/>
  <c r="M84" i="1" l="1"/>
  <c r="A99" i="1"/>
  <c r="A97" i="1"/>
  <c r="A96" i="1"/>
  <c r="A144" i="1" s="1"/>
  <c r="A49" i="1"/>
  <c r="I84" i="1" l="1"/>
  <c r="I131" i="1" s="1"/>
  <c r="M131" i="1"/>
</calcChain>
</file>

<file path=xl/sharedStrings.xml><?xml version="1.0" encoding="utf-8"?>
<sst xmlns="http://schemas.openxmlformats.org/spreadsheetml/2006/main" count="365" uniqueCount="204">
  <si>
    <t>Statement of Financial Position</t>
  </si>
  <si>
    <t>Consolidated</t>
  </si>
  <si>
    <t>Separate</t>
  </si>
  <si>
    <t xml:space="preserve"> financial statements</t>
  </si>
  <si>
    <t>Notes</t>
  </si>
  <si>
    <t xml:space="preserve"> Baht</t>
  </si>
  <si>
    <t>Assets</t>
  </si>
  <si>
    <t>Current assets</t>
  </si>
  <si>
    <t>Cash and cash equivalents</t>
  </si>
  <si>
    <t>Inventories, net</t>
  </si>
  <si>
    <t>Other current assets</t>
  </si>
  <si>
    <t>Total current assets</t>
  </si>
  <si>
    <t>Non-current assets</t>
  </si>
  <si>
    <t>Investment in a subsidiary</t>
  </si>
  <si>
    <t>Right-of-use assets, net</t>
  </si>
  <si>
    <t>Intangible assets, net</t>
  </si>
  <si>
    <t>Deferred tax assets, net</t>
  </si>
  <si>
    <t>Other non-current assets</t>
  </si>
  <si>
    <t>Total non-current assets</t>
  </si>
  <si>
    <t>Total assets</t>
  </si>
  <si>
    <t>Director ___________________________________  Director ________________________________</t>
  </si>
  <si>
    <t>The accompanying notes form part of these financial statements.</t>
  </si>
  <si>
    <t>Liabilities and equity</t>
  </si>
  <si>
    <t>Current liabilities</t>
  </si>
  <si>
    <t>Unearned revenue</t>
  </si>
  <si>
    <t>Income tax payable</t>
  </si>
  <si>
    <t>Total current liabilities</t>
  </si>
  <si>
    <t>Non-current liabilities</t>
  </si>
  <si>
    <t>Retirement benefit obligations</t>
  </si>
  <si>
    <t>Other non-current liabilities</t>
  </si>
  <si>
    <t>Total non-current liabilities</t>
  </si>
  <si>
    <t>Total liabilities</t>
  </si>
  <si>
    <t>Note</t>
  </si>
  <si>
    <t>Equity</t>
  </si>
  <si>
    <t>Share capital</t>
  </si>
  <si>
    <t xml:space="preserve">   </t>
  </si>
  <si>
    <t>Authorised share capital</t>
  </si>
  <si>
    <t>Issued and paid-up share capital</t>
  </si>
  <si>
    <t xml:space="preserve">    </t>
  </si>
  <si>
    <t>Premium on paid-up capital</t>
  </si>
  <si>
    <t>Retained earnings</t>
  </si>
  <si>
    <t>Unappropriated</t>
  </si>
  <si>
    <t>Other components of equity</t>
  </si>
  <si>
    <t xml:space="preserve">Equity attributable to owners </t>
  </si>
  <si>
    <t>Non-controlling interests</t>
  </si>
  <si>
    <t>Total equity</t>
  </si>
  <si>
    <t>Total liabilities and equity</t>
  </si>
  <si>
    <t xml:space="preserve">Statement of Comprehensive Income </t>
  </si>
  <si>
    <t>Revenue from sales and services</t>
  </si>
  <si>
    <t>Cost of sales and services</t>
  </si>
  <si>
    <t>Gross profit</t>
  </si>
  <si>
    <t>Other income</t>
  </si>
  <si>
    <t>Administrative expenses</t>
  </si>
  <si>
    <t>Profit before income tax</t>
  </si>
  <si>
    <t>Income tax expense</t>
  </si>
  <si>
    <t>Other comprehensive income</t>
  </si>
  <si>
    <t>benefit obligations</t>
  </si>
  <si>
    <t>Owners of the Company</t>
  </si>
  <si>
    <t>Profit attributable to:</t>
  </si>
  <si>
    <t>Basic earnings per share</t>
  </si>
  <si>
    <t>Statement of Changes in Equity</t>
  </si>
  <si>
    <t>Consolidated financial statements</t>
  </si>
  <si>
    <t>of equity</t>
  </si>
  <si>
    <t>Issued and</t>
  </si>
  <si>
    <t>Remeasurements of</t>
  </si>
  <si>
    <t>Total</t>
  </si>
  <si>
    <t>paid-up</t>
  </si>
  <si>
    <t>Premium on</t>
  </si>
  <si>
    <t>Appropriated -</t>
  </si>
  <si>
    <t>post-employment</t>
  </si>
  <si>
    <t>owners of</t>
  </si>
  <si>
    <t>Non-controlling</t>
  </si>
  <si>
    <t xml:space="preserve"> share capital</t>
  </si>
  <si>
    <t>paid-up capital</t>
  </si>
  <si>
    <t xml:space="preserve"> Legal reserve</t>
  </si>
  <si>
    <t>Total comprehensive income for the year</t>
  </si>
  <si>
    <t>Separate financial statements</t>
  </si>
  <si>
    <t xml:space="preserve">Surplus from </t>
  </si>
  <si>
    <t>the entire business</t>
  </si>
  <si>
    <t>Total other</t>
  </si>
  <si>
    <t>combination under</t>
  </si>
  <si>
    <t>components</t>
  </si>
  <si>
    <t>common control</t>
  </si>
  <si>
    <t>Statement of Cash Flows</t>
  </si>
  <si>
    <t>Cash flows from operating activities</t>
  </si>
  <si>
    <t>Adjustments on profit before tax to</t>
  </si>
  <si>
    <t xml:space="preserve">  net cash flows from operating activities</t>
  </si>
  <si>
    <t xml:space="preserve">  </t>
  </si>
  <si>
    <t>- Depreciation and amortisation</t>
  </si>
  <si>
    <t xml:space="preserve">      </t>
  </si>
  <si>
    <t xml:space="preserve"> </t>
  </si>
  <si>
    <t>- Interest income</t>
  </si>
  <si>
    <t>- Finance costs</t>
  </si>
  <si>
    <t xml:space="preserve">         </t>
  </si>
  <si>
    <t>- Employee benefit expense</t>
  </si>
  <si>
    <t xml:space="preserve">   operating assets and liabilities</t>
  </si>
  <si>
    <t>- Inventories</t>
  </si>
  <si>
    <t xml:space="preserve">- Other current assets </t>
  </si>
  <si>
    <t>- Other non-current assets</t>
  </si>
  <si>
    <t>- Unearned revenue</t>
  </si>
  <si>
    <t>- Other non-current liabilities</t>
  </si>
  <si>
    <t>- Income tax paid</t>
  </si>
  <si>
    <t>Cash flows from investing activities</t>
  </si>
  <si>
    <t>Cash flows from financing activities</t>
  </si>
  <si>
    <t>Cash and cash equivalents at the beginning of the year</t>
  </si>
  <si>
    <t>Cash and cash equivalents at the end of the year</t>
  </si>
  <si>
    <t>Non-cash transactions</t>
  </si>
  <si>
    <t>Land, buildings and equipment, net</t>
  </si>
  <si>
    <t>Finance costs</t>
  </si>
  <si>
    <t xml:space="preserve">Cash flows before changes in </t>
  </si>
  <si>
    <t>Cash generated from operations</t>
  </si>
  <si>
    <t>Net cash receipts from operating activities</t>
  </si>
  <si>
    <t>Current portion of lease liabilities</t>
  </si>
  <si>
    <t>at par value of Baht 0.50 each</t>
  </si>
  <si>
    <t>305,000,000 ordinary shares</t>
  </si>
  <si>
    <t>paid-up at Baht 0.50 each</t>
  </si>
  <si>
    <t>interests</t>
  </si>
  <si>
    <t>in subsidiary</t>
  </si>
  <si>
    <t xml:space="preserve"> ownership interests</t>
  </si>
  <si>
    <t>Change in parent's</t>
  </si>
  <si>
    <t>Appropriated - Legal reserve</t>
  </si>
  <si>
    <t>- Cash receipts from interest</t>
  </si>
  <si>
    <t>- Cash payments for long-term loans</t>
  </si>
  <si>
    <t>- Cash payments for lease liabilities</t>
  </si>
  <si>
    <t>2024</t>
  </si>
  <si>
    <t>Opening balance as at 1 January 2024</t>
  </si>
  <si>
    <t>Closing balance as at 31 December 2024</t>
  </si>
  <si>
    <t>Trade and other current payables</t>
  </si>
  <si>
    <t>Selling expenses and distribution costs</t>
  </si>
  <si>
    <t>Euro Creations Public Company Limited</t>
  </si>
  <si>
    <t xml:space="preserve">Non-current portion of unearned revenue </t>
  </si>
  <si>
    <t>and right-of-use assets by payable</t>
  </si>
  <si>
    <t>- Net loss on write-offs of right-of-use assets</t>
  </si>
  <si>
    <t>- Loss arising from termination of lease agreement</t>
  </si>
  <si>
    <t>Derivative liabilities</t>
  </si>
  <si>
    <t>- Expected credit loss</t>
  </si>
  <si>
    <t>Other current liabilities</t>
  </si>
  <si>
    <t>- Other current liabilities</t>
  </si>
  <si>
    <t>Trade and other current receivables, net</t>
  </si>
  <si>
    <t>Net gain on exchange rate</t>
  </si>
  <si>
    <t>Total comprehensive income attributable to:</t>
  </si>
  <si>
    <t>Transactions with owners during the year</t>
  </si>
  <si>
    <t>- Trade and other current receivables</t>
  </si>
  <si>
    <t xml:space="preserve">- Trade and other current payables </t>
  </si>
  <si>
    <t>- Cash payments for purchases of buildings and equipment</t>
  </si>
  <si>
    <t>- Cash payments for purchases of intangible assets</t>
  </si>
  <si>
    <t>- Cash payments for purchases of rights-of-use assets</t>
  </si>
  <si>
    <t xml:space="preserve">Euro Creations Public Company Limited </t>
  </si>
  <si>
    <t>- Cash payments for interest expense</t>
  </si>
  <si>
    <t>Purchases of buildings, equipment</t>
  </si>
  <si>
    <t>Other comprehensive expense for the year,</t>
  </si>
  <si>
    <t>net of tax</t>
  </si>
  <si>
    <t>For the year ended 31 December 2025</t>
  </si>
  <si>
    <t>2025</t>
  </si>
  <si>
    <t>Opening balance as at 1 January 2025</t>
  </si>
  <si>
    <t>Closing balance as at 31 December 2025</t>
  </si>
  <si>
    <t>As at 31 December 2025</t>
  </si>
  <si>
    <t>Current portion of finance lease</t>
  </si>
  <si>
    <t>receivables, net</t>
  </si>
  <si>
    <t>Derivative assets</t>
  </si>
  <si>
    <t>Finance lease receivables, net</t>
  </si>
  <si>
    <t>Statements of Financial Position</t>
  </si>
  <si>
    <t>Short-term loans from financial institutions</t>
  </si>
  <si>
    <t>Dividend payment</t>
  </si>
  <si>
    <t>- Finance lease receivables</t>
  </si>
  <si>
    <t>Statements of Cash Flows</t>
  </si>
  <si>
    <t xml:space="preserve">  financial institutions</t>
  </si>
  <si>
    <t>- Cash payments to non-controlling interests from</t>
  </si>
  <si>
    <t xml:space="preserve">Acquisition of right-of-use assets under lease agreement </t>
  </si>
  <si>
    <t>Lease modification</t>
  </si>
  <si>
    <t>Profit for the year</t>
  </si>
  <si>
    <t>Dissolution and return of capital of a subsidiary</t>
  </si>
  <si>
    <t>17,21</t>
  </si>
  <si>
    <t>- Gain from return of capital of a subsidiary</t>
  </si>
  <si>
    <t>- Cash receipts from a return of capital of a subsidiary</t>
  </si>
  <si>
    <t xml:space="preserve">  a return of capital of a subsidiary</t>
  </si>
  <si>
    <t>Attributable to owners of the Company</t>
  </si>
  <si>
    <t>Statements of Changes in Equity</t>
  </si>
  <si>
    <t>of the Company</t>
  </si>
  <si>
    <t>Earnings per share - owners of the Company</t>
  </si>
  <si>
    <t>Share issuance</t>
  </si>
  <si>
    <t>- Net gain on disposals and write-offs of equipment</t>
  </si>
  <si>
    <t xml:space="preserve">  and vehicle</t>
  </si>
  <si>
    <t>- Fair value (gain) loss on derivatives</t>
  </si>
  <si>
    <t>- Cash payments for short-term loans from</t>
  </si>
  <si>
    <t>- Cash receipts from share issuance</t>
  </si>
  <si>
    <t>- Dividends payment</t>
  </si>
  <si>
    <t>Net increase in cash and cash equivalents</t>
  </si>
  <si>
    <t>Other financial assets measured at</t>
  </si>
  <si>
    <t>amortised cost</t>
  </si>
  <si>
    <t>- Net cash receipt from (payments for) other financial assets</t>
  </si>
  <si>
    <t xml:space="preserve">  measured at amortised cost</t>
  </si>
  <si>
    <t>Investment in a joint arrangement</t>
  </si>
  <si>
    <t xml:space="preserve">  from financial institutions</t>
  </si>
  <si>
    <t>Net cash (payments for) receipts from financing activities</t>
  </si>
  <si>
    <t>Net cash payments for investing activities</t>
  </si>
  <si>
    <t>the Company</t>
  </si>
  <si>
    <t>Leases liabilities</t>
  </si>
  <si>
    <t>- Allowance for diminution in value of inventories</t>
  </si>
  <si>
    <t>Changes in operating assets and liabilities:</t>
  </si>
  <si>
    <t>- Cash receipts from disposals of equipment</t>
  </si>
  <si>
    <t>- Cash receipts from long-term loans</t>
  </si>
  <si>
    <t>Current portion of long-term loans</t>
  </si>
  <si>
    <t>from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</si>
</sst>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6">
    <numFmt numFmtId="43" formatCode="_-* #,##0.00_-;\-* #,##0.00_-;_-* &quot;-&quot;??_-;_-@_-"/>
    <numFmt numFmtId="164" formatCode="_(* #,##0.00_);_(* \(#,##0.00\);_(* &quot;-&quot;??_);_(@_)"/>
    <numFmt numFmtId="165" formatCode="[$-409]d/mmm/yy;@"/>
    <numFmt numFmtId="166" formatCode="_-* #,##0_-;\-* #,##0_-;_-* &quot;-&quot;??_-;_-@_-"/>
    <numFmt numFmtId="167" formatCode="_(* #,##0_);_(* \(#,##0\);_(* &quot;-&quot;??_);_(@_)"/>
    <numFmt numFmtId="168" formatCode="#,##0;\(#,##0\);\-"/>
    <numFmt numFmtId="169" formatCode="#,##0;\(#,##0\);&quot;-&quot;;@"/>
    <numFmt numFmtId="170" formatCode="#,##0.00;\(#,##0.00\);\-"/>
    <numFmt numFmtId="171" formatCode="#,##0;\(#,##0\)"/>
    <numFmt numFmtId="172" formatCode="_-* #,##0.00\ _€_-;\-* #,##0.00\ _€_-;_-* &quot;-&quot;??\ _€_-;_-@_-"/>
    <numFmt numFmtId="173" formatCode="_-* #,##0.00\ &quot;€&quot;_-;\-* #,##0.00\ &quot;€&quot;_-;_-* &quot;-&quot;??\ &quot;€&quot;_-;_-@_-"/>
    <numFmt numFmtId="174" formatCode="General_)"/>
    <numFmt numFmtId="175" formatCode="_ * #,##0_ ;_ * \-#,##0_ ;_ * &quot;-&quot;_ ;_ @_ "/>
    <numFmt numFmtId="176" formatCode="_ * #,##0.00_ ;_ * \-#,##0.00_ ;_ * &quot;-&quot;??_ ;_ @_ "/>
    <numFmt numFmtId="177" formatCode="_ &quot;\&quot;* #,##0_ ;_ &quot;\&quot;* \-#,##0_ ;_ &quot;\&quot;* &quot;-&quot;_ ;_ @_ "/>
    <numFmt numFmtId="178" formatCode="_ &quot;\&quot;* #,##0.00_ ;_ &quot;\&quot;* \-#,##0.00_ ;_ &quot;\&quot;* &quot;-&quot;??_ ;_ @_ "/>
  </numFmts>
  <fonts count="68"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0"/>
      <name val="Tahoma"/>
      <family val="2"/>
      <charset val="222"/>
    </font>
    <font>
      <sz val="10"/>
      <name val="Times New Roman"/>
      <family val="1"/>
      <charset val="22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name val="Cordia New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u/>
      <sz val="10"/>
      <color rgb="FF7A1818"/>
      <name val="Georgia"/>
      <family val="1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9"/>
      <color theme="10"/>
      <name val="Arial"/>
      <family val="2"/>
    </font>
    <font>
      <sz val="10"/>
      <name val="Courier"/>
      <family val="3"/>
    </font>
    <font>
      <sz val="12"/>
      <name val="นูลมรผ"/>
      <family val="1"/>
      <charset val="129"/>
    </font>
    <font>
      <sz val="11"/>
      <color indexed="8"/>
      <name val="Calibri"/>
      <family val="2"/>
    </font>
    <font>
      <sz val="14"/>
      <name val="Angsana New"/>
      <family val="1"/>
    </font>
    <font>
      <sz val="11"/>
      <color theme="1"/>
      <name val="Times New Roman"/>
      <family val="2"/>
    </font>
    <font>
      <sz val="11"/>
      <color theme="0"/>
      <name val="Times New Roman"/>
      <family val="2"/>
    </font>
    <font>
      <sz val="11"/>
      <color rgb="FF9C0006"/>
      <name val="Times New Roman"/>
      <family val="2"/>
    </font>
    <font>
      <b/>
      <sz val="11"/>
      <color rgb="FFFA7D00"/>
      <name val="Times New Roman"/>
      <family val="2"/>
    </font>
    <font>
      <b/>
      <sz val="11"/>
      <color theme="0"/>
      <name val="Times New Roman"/>
      <family val="2"/>
    </font>
    <font>
      <i/>
      <sz val="11"/>
      <color rgb="FF7F7F7F"/>
      <name val="Times New Roman"/>
      <family val="2"/>
    </font>
    <font>
      <sz val="11"/>
      <color rgb="FF006100"/>
      <name val="Times New Roman"/>
      <family val="2"/>
    </font>
    <font>
      <b/>
      <sz val="15"/>
      <color theme="3"/>
      <name val="Times New Roman"/>
      <family val="2"/>
    </font>
    <font>
      <b/>
      <sz val="13"/>
      <color theme="3"/>
      <name val="Times New Roman"/>
      <family val="2"/>
    </font>
    <font>
      <b/>
      <sz val="11"/>
      <color theme="3"/>
      <name val="Times New Roman"/>
      <family val="2"/>
    </font>
    <font>
      <sz val="11"/>
      <color rgb="FF3F3F76"/>
      <name val="Times New Roman"/>
      <family val="2"/>
    </font>
    <font>
      <sz val="11"/>
      <color rgb="FFFA7D00"/>
      <name val="Times New Roman"/>
      <family val="2"/>
    </font>
    <font>
      <sz val="11"/>
      <color rgb="FF9C6500"/>
      <name val="Times New Roman"/>
      <family val="2"/>
    </font>
    <font>
      <b/>
      <sz val="11"/>
      <color rgb="FF3F3F3F"/>
      <name val="Times New Roman"/>
      <family val="2"/>
    </font>
    <font>
      <b/>
      <sz val="11"/>
      <color theme="1"/>
      <name val="Times New Roman"/>
      <family val="2"/>
    </font>
    <font>
      <sz val="11"/>
      <color rgb="FFFF0000"/>
      <name val="Times New Roman"/>
      <family val="2"/>
    </font>
    <font>
      <sz val="10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9"/>
      <color theme="1"/>
      <name val="Arial"/>
      <family val="2"/>
    </font>
    <font>
      <sz val="14"/>
      <name val="Cordia New"/>
      <family val="2"/>
    </font>
    <font>
      <sz val="9"/>
      <color theme="1"/>
      <name val="Century Gothic"/>
      <family val="2"/>
    </font>
    <font>
      <sz val="8"/>
      <name val="Century Gothic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52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5" applyNumberFormat="0" applyAlignment="0" applyProtection="0"/>
    <xf numFmtId="0" fontId="16" fillId="28" borderId="6" applyNumberFormat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30" borderId="5" applyNumberFormat="0" applyAlignment="0" applyProtection="0"/>
    <xf numFmtId="0" fontId="23" fillId="0" borderId="10" applyNumberFormat="0" applyFill="0" applyAlignment="0" applyProtection="0"/>
    <xf numFmtId="0" fontId="24" fillId="31" borderId="0" applyNumberFormat="0" applyBorder="0" applyAlignment="0" applyProtection="0"/>
    <xf numFmtId="0" fontId="6" fillId="0" borderId="0"/>
    <xf numFmtId="0" fontId="12" fillId="0" borderId="0"/>
    <xf numFmtId="0" fontId="12" fillId="0" borderId="0"/>
    <xf numFmtId="0" fontId="6" fillId="0" borderId="0"/>
    <xf numFmtId="0" fontId="7" fillId="0" borderId="0"/>
    <xf numFmtId="165" fontId="7" fillId="0" borderId="0"/>
    <xf numFmtId="0" fontId="8" fillId="0" borderId="0"/>
    <xf numFmtId="0" fontId="12" fillId="32" borderId="11" applyNumberFormat="0" applyFont="0" applyAlignment="0" applyProtection="0"/>
    <xf numFmtId="0" fontId="25" fillId="27" borderId="12" applyNumberFormat="0" applyAlignment="0" applyProtection="0"/>
    <xf numFmtId="9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/>
    <xf numFmtId="0" fontId="30" fillId="0" borderId="0"/>
    <xf numFmtId="0" fontId="33" fillId="0" borderId="0"/>
    <xf numFmtId="0" fontId="5" fillId="0" borderId="0"/>
    <xf numFmtId="0" fontId="33" fillId="0" borderId="0"/>
    <xf numFmtId="43" fontId="33" fillId="0" borderId="0" applyFont="0" applyFill="0" applyBorder="0" applyAlignment="0" applyProtection="0"/>
    <xf numFmtId="172" fontId="3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5" fillId="0" borderId="0" applyFont="0" applyFill="0" applyBorder="0" applyAlignment="0" applyProtection="0">
      <alignment vertical="top"/>
    </xf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5" fillId="0" borderId="0" applyFont="0" applyFill="0" applyBorder="0" applyAlignment="0" applyProtection="0"/>
    <xf numFmtId="173" fontId="3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5" applyNumberFormat="0" applyAlignment="0" applyProtection="0">
      <alignment horizontal="left" vertical="center"/>
    </xf>
    <xf numFmtId="0" fontId="38" fillId="0" borderId="16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5" fillId="0" borderId="0"/>
    <xf numFmtId="0" fontId="30" fillId="0" borderId="0"/>
    <xf numFmtId="0" fontId="31" fillId="0" borderId="0"/>
    <xf numFmtId="0" fontId="32" fillId="0" borderId="0"/>
    <xf numFmtId="0" fontId="31" fillId="0" borderId="0"/>
    <xf numFmtId="0" fontId="34" fillId="0" borderId="0"/>
    <xf numFmtId="0" fontId="5" fillId="0" borderId="0"/>
    <xf numFmtId="0" fontId="5" fillId="0" borderId="0"/>
    <xf numFmtId="0" fontId="31" fillId="0" borderId="0"/>
    <xf numFmtId="0" fontId="32" fillId="0" borderId="0"/>
    <xf numFmtId="174" fontId="41" fillId="0" borderId="0"/>
    <xf numFmtId="0" fontId="35" fillId="0" borderId="0">
      <alignment vertical="top"/>
    </xf>
    <xf numFmtId="0" fontId="5" fillId="0" borderId="0"/>
    <xf numFmtId="0" fontId="32" fillId="0" borderId="0"/>
    <xf numFmtId="0" fontId="34" fillId="0" borderId="0"/>
    <xf numFmtId="0" fontId="30" fillId="0" borderId="0"/>
    <xf numFmtId="9" fontId="32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30" fillId="0" borderId="0"/>
    <xf numFmtId="175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177" fontId="42" fillId="0" borderId="0" applyFont="0" applyFill="0" applyBorder="0" applyAlignment="0" applyProtection="0"/>
    <xf numFmtId="178" fontId="42" fillId="0" borderId="0" applyFont="0" applyFill="0" applyBorder="0" applyAlignment="0" applyProtection="0"/>
    <xf numFmtId="0" fontId="42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4" fillId="0" borderId="0"/>
    <xf numFmtId="0" fontId="43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47" fillId="26" borderId="0" applyNumberFormat="0" applyBorder="0" applyAlignment="0" applyProtection="0"/>
    <xf numFmtId="0" fontId="48" fillId="27" borderId="5" applyNumberFormat="0" applyAlignment="0" applyProtection="0"/>
    <xf numFmtId="0" fontId="49" fillId="28" borderId="6" applyNumberFormat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29" borderId="0" applyNumberFormat="0" applyBorder="0" applyAlignment="0" applyProtection="0"/>
    <xf numFmtId="0" fontId="52" fillId="0" borderId="7" applyNumberFormat="0" applyFill="0" applyAlignment="0" applyProtection="0"/>
    <xf numFmtId="0" fontId="53" fillId="0" borderId="8" applyNumberFormat="0" applyFill="0" applyAlignment="0" applyProtection="0"/>
    <xf numFmtId="0" fontId="54" fillId="0" borderId="9" applyNumberFormat="0" applyFill="0" applyAlignment="0" applyProtection="0"/>
    <xf numFmtId="0" fontId="54" fillId="0" borderId="0" applyNumberFormat="0" applyFill="0" applyBorder="0" applyAlignment="0" applyProtection="0"/>
    <xf numFmtId="0" fontId="55" fillId="30" borderId="5" applyNumberFormat="0" applyAlignment="0" applyProtection="0"/>
    <xf numFmtId="0" fontId="56" fillId="0" borderId="10" applyNumberFormat="0" applyFill="0" applyAlignment="0" applyProtection="0"/>
    <xf numFmtId="0" fontId="57" fillId="31" borderId="0" applyNumberFormat="0" applyBorder="0" applyAlignment="0" applyProtection="0"/>
    <xf numFmtId="0" fontId="9" fillId="0" borderId="0"/>
    <xf numFmtId="0" fontId="44" fillId="0" borderId="0"/>
    <xf numFmtId="0" fontId="45" fillId="32" borderId="11" applyNumberFormat="0" applyFont="0" applyAlignment="0" applyProtection="0"/>
    <xf numFmtId="0" fontId="58" fillId="27" borderId="12" applyNumberFormat="0" applyAlignment="0" applyProtection="0"/>
    <xf numFmtId="0" fontId="27" fillId="0" borderId="0" applyNumberFormat="0" applyFill="0" applyBorder="0" applyAlignment="0" applyProtection="0"/>
    <xf numFmtId="0" fontId="59" fillId="0" borderId="13" applyNumberFormat="0" applyFill="0" applyAlignment="0" applyProtection="0"/>
    <xf numFmtId="0" fontId="60" fillId="0" borderId="0" applyNumberFormat="0" applyFill="0" applyBorder="0" applyAlignment="0" applyProtection="0"/>
    <xf numFmtId="0" fontId="44" fillId="0" borderId="0"/>
    <xf numFmtId="0" fontId="61" fillId="0" borderId="0"/>
    <xf numFmtId="43" fontId="43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62" fillId="0" borderId="0"/>
    <xf numFmtId="0" fontId="3" fillId="0" borderId="0"/>
    <xf numFmtId="43" fontId="3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5" fillId="0" borderId="0" applyFont="0" applyFill="0" applyBorder="0" applyAlignment="0" applyProtection="0">
      <alignment vertical="top"/>
    </xf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0" fillId="0" borderId="0" applyFont="0" applyFill="0" applyBorder="0" applyAlignment="0" applyProtection="0"/>
    <xf numFmtId="0" fontId="63" fillId="0" borderId="0"/>
    <xf numFmtId="0" fontId="2" fillId="0" borderId="0"/>
    <xf numFmtId="43" fontId="3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5" fillId="0" borderId="0" applyFont="0" applyFill="0" applyBorder="0" applyAlignment="0" applyProtection="0">
      <alignment vertical="top"/>
    </xf>
    <xf numFmtId="43" fontId="3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30" fillId="0" borderId="0" applyFont="0" applyFill="0" applyBorder="0" applyAlignment="0" applyProtection="0"/>
    <xf numFmtId="0" fontId="36" fillId="0" borderId="0"/>
    <xf numFmtId="0" fontId="30" fillId="0" borderId="0"/>
    <xf numFmtId="0" fontId="65" fillId="0" borderId="0"/>
    <xf numFmtId="0" fontId="1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6" fillId="0" borderId="0"/>
    <xf numFmtId="43" fontId="66" fillId="0" borderId="0" applyFont="0" applyFill="0" applyBorder="0" applyAlignment="0" applyProtection="0"/>
    <xf numFmtId="0" fontId="66" fillId="0" borderId="0"/>
    <xf numFmtId="43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0" fontId="32" fillId="0" borderId="0"/>
    <xf numFmtId="43" fontId="32" fillId="0" borderId="0" applyNumberFormat="0" applyFill="0" applyBorder="0" applyAlignment="0" applyProtection="0"/>
    <xf numFmtId="0" fontId="67" fillId="33" borderId="0"/>
    <xf numFmtId="0" fontId="26" fillId="0" borderId="0"/>
    <xf numFmtId="0" fontId="66" fillId="0" borderId="0"/>
    <xf numFmtId="0" fontId="1" fillId="0" borderId="0"/>
  </cellStyleXfs>
  <cellXfs count="139">
    <xf numFmtId="0" fontId="0" fillId="0" borderId="0" xfId="0"/>
    <xf numFmtId="169" fontId="11" fillId="0" borderId="0" xfId="28" applyNumberFormat="1" applyFont="1" applyFill="1" applyBorder="1" applyAlignment="1">
      <alignment horizontal="right" vertical="center" wrapText="1"/>
    </xf>
    <xf numFmtId="169" fontId="10" fillId="0" borderId="0" xfId="28" applyNumberFormat="1" applyFont="1" applyFill="1" applyAlignment="1">
      <alignment horizontal="right" vertical="center" wrapText="1"/>
    </xf>
    <xf numFmtId="167" fontId="10" fillId="0" borderId="0" xfId="28" applyNumberFormat="1" applyFont="1" applyFill="1" applyAlignment="1">
      <alignment horizontal="center" vertical="center" wrapText="1"/>
    </xf>
    <xf numFmtId="167" fontId="10" fillId="0" borderId="0" xfId="28" applyNumberFormat="1" applyFont="1" applyFill="1" applyBorder="1" applyAlignment="1">
      <alignment horizontal="center" vertical="center" wrapText="1"/>
    </xf>
    <xf numFmtId="169" fontId="10" fillId="0" borderId="0" xfId="28" applyNumberFormat="1" applyFont="1" applyFill="1" applyBorder="1" applyAlignment="1">
      <alignment horizontal="right" vertical="center" wrapText="1"/>
    </xf>
    <xf numFmtId="167" fontId="10" fillId="0" borderId="0" xfId="28" applyNumberFormat="1" applyFont="1" applyFill="1" applyBorder="1" applyAlignment="1">
      <alignment horizontal="right" vertical="center" wrapText="1"/>
    </xf>
    <xf numFmtId="169" fontId="11" fillId="0" borderId="0" xfId="28" applyNumberFormat="1" applyFont="1" applyFill="1" applyBorder="1" applyAlignment="1">
      <alignment horizontal="right" vertical="center"/>
    </xf>
    <xf numFmtId="167" fontId="11" fillId="0" borderId="0" xfId="28" applyNumberFormat="1" applyFont="1" applyFill="1" applyAlignment="1">
      <alignment horizontal="center" vertical="center" wrapText="1"/>
    </xf>
    <xf numFmtId="167" fontId="11" fillId="0" borderId="0" xfId="28" applyNumberFormat="1" applyFont="1" applyFill="1" applyBorder="1" applyAlignment="1">
      <alignment horizontal="right" vertical="center" wrapText="1"/>
    </xf>
    <xf numFmtId="169" fontId="10" fillId="0" borderId="0" xfId="28" applyNumberFormat="1" applyFont="1" applyFill="1" applyAlignment="1">
      <alignment vertical="center"/>
    </xf>
    <xf numFmtId="169" fontId="10" fillId="0" borderId="1" xfId="28" applyNumberFormat="1" applyFont="1" applyFill="1" applyBorder="1" applyAlignment="1">
      <alignment vertical="center"/>
    </xf>
    <xf numFmtId="169" fontId="10" fillId="0" borderId="0" xfId="28" applyNumberFormat="1" applyFont="1" applyFill="1" applyBorder="1" applyAlignment="1">
      <alignment vertical="center"/>
    </xf>
    <xf numFmtId="167" fontId="10" fillId="0" borderId="0" xfId="28" applyNumberFormat="1" applyFont="1" applyFill="1" applyAlignment="1">
      <alignment vertical="center"/>
    </xf>
    <xf numFmtId="166" fontId="10" fillId="0" borderId="0" xfId="28" applyNumberFormat="1" applyFont="1" applyFill="1" applyAlignment="1">
      <alignment vertical="center"/>
    </xf>
    <xf numFmtId="171" fontId="10" fillId="0" borderId="0" xfId="29" applyNumberFormat="1" applyFont="1" applyFill="1" applyAlignment="1">
      <alignment horizontal="right" vertical="center"/>
    </xf>
    <xf numFmtId="171" fontId="10" fillId="0" borderId="3" xfId="29" applyNumberFormat="1" applyFont="1" applyFill="1" applyBorder="1" applyAlignment="1">
      <alignment horizontal="right" vertical="center"/>
    </xf>
    <xf numFmtId="167" fontId="11" fillId="0" borderId="0" xfId="28" applyNumberFormat="1" applyFont="1" applyFill="1" applyBorder="1" applyAlignment="1">
      <alignment horizontal="center" vertical="center" wrapText="1"/>
    </xf>
    <xf numFmtId="169" fontId="10" fillId="0" borderId="3" xfId="28" applyNumberFormat="1" applyFont="1" applyFill="1" applyBorder="1" applyAlignment="1">
      <alignment horizontal="right" vertical="center" wrapText="1"/>
    </xf>
    <xf numFmtId="167" fontId="10" fillId="0" borderId="0" xfId="28" applyNumberFormat="1" applyFont="1" applyFill="1" applyAlignment="1">
      <alignment horizontal="right" vertical="center" wrapText="1"/>
    </xf>
    <xf numFmtId="169" fontId="10" fillId="0" borderId="1" xfId="28" applyNumberFormat="1" applyFont="1" applyFill="1" applyBorder="1" applyAlignment="1">
      <alignment horizontal="right" vertical="center" wrapText="1"/>
    </xf>
    <xf numFmtId="168" fontId="10" fillId="0" borderId="0" xfId="28" applyNumberFormat="1" applyFont="1" applyFill="1" applyAlignment="1">
      <alignment horizontal="center" vertical="center" wrapText="1"/>
    </xf>
    <xf numFmtId="169" fontId="10" fillId="0" borderId="3" xfId="119" applyNumberFormat="1" applyFont="1" applyFill="1" applyBorder="1" applyAlignment="1">
      <alignment horizontal="right" vertical="center"/>
    </xf>
    <xf numFmtId="169" fontId="10" fillId="0" borderId="0" xfId="28" applyNumberFormat="1" applyFont="1" applyFill="1" applyAlignment="1">
      <alignment horizontal="right" vertical="center"/>
    </xf>
    <xf numFmtId="169" fontId="10" fillId="0" borderId="3" xfId="28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8" fontId="10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8" fontId="10" fillId="0" borderId="1" xfId="0" applyNumberFormat="1" applyFont="1" applyBorder="1" applyAlignment="1">
      <alignment vertical="center"/>
    </xf>
    <xf numFmtId="168" fontId="10" fillId="0" borderId="3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9" fontId="11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168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71" fontId="10" fillId="0" borderId="0" xfId="48" applyNumberFormat="1" applyFont="1" applyAlignment="1">
      <alignment horizontal="center" vertical="center"/>
    </xf>
    <xf numFmtId="0" fontId="10" fillId="0" borderId="0" xfId="48" applyFont="1" applyAlignment="1">
      <alignment horizontal="left" vertical="center"/>
    </xf>
    <xf numFmtId="168" fontId="11" fillId="0" borderId="0" xfId="0" applyNumberFormat="1" applyFont="1" applyAlignment="1">
      <alignment vertical="center"/>
    </xf>
    <xf numFmtId="168" fontId="11" fillId="0" borderId="1" xfId="0" applyNumberFormat="1" applyFont="1" applyBorder="1" applyAlignment="1">
      <alignment vertical="center"/>
    </xf>
    <xf numFmtId="0" fontId="10" fillId="0" borderId="0" xfId="0" applyFont="1" applyAlignment="1">
      <alignment vertical="center" wrapText="1"/>
    </xf>
    <xf numFmtId="168" fontId="11" fillId="0" borderId="3" xfId="0" applyNumberFormat="1" applyFont="1" applyBorder="1" applyAlignment="1">
      <alignment horizontal="right" vertical="center" wrapText="1"/>
    </xf>
    <xf numFmtId="168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168" fontId="11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168" fontId="10" fillId="0" borderId="3" xfId="0" applyNumberFormat="1" applyFont="1" applyBorder="1" applyAlignment="1">
      <alignment horizontal="right" vertical="center"/>
    </xf>
    <xf numFmtId="168" fontId="10" fillId="0" borderId="14" xfId="0" applyNumberFormat="1" applyFont="1" applyBorder="1" applyAlignment="1">
      <alignment horizontal="right" vertical="center"/>
    </xf>
    <xf numFmtId="0" fontId="11" fillId="0" borderId="0" xfId="93" applyFont="1" applyAlignment="1">
      <alignment vertical="center"/>
    </xf>
    <xf numFmtId="0" fontId="11" fillId="0" borderId="0" xfId="0" applyFont="1" applyAlignment="1">
      <alignment horizontal="right" vertical="center" wrapText="1"/>
    </xf>
    <xf numFmtId="168" fontId="11" fillId="0" borderId="1" xfId="0" applyNumberFormat="1" applyFont="1" applyBorder="1" applyAlignment="1">
      <alignment horizontal="right" vertical="center"/>
    </xf>
    <xf numFmtId="166" fontId="10" fillId="0" borderId="0" xfId="28" applyNumberFormat="1" applyFont="1" applyAlignment="1">
      <alignment vertical="center"/>
    </xf>
    <xf numFmtId="166" fontId="10" fillId="0" borderId="0" xfId="28" applyNumberFormat="1" applyFont="1" applyAlignment="1">
      <alignment horizontal="right" vertical="center"/>
    </xf>
    <xf numFmtId="166" fontId="10" fillId="0" borderId="3" xfId="28" applyNumberFormat="1" applyFont="1" applyBorder="1" applyAlignment="1">
      <alignment horizontal="right" vertical="center"/>
    </xf>
    <xf numFmtId="169" fontId="10" fillId="0" borderId="0" xfId="28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168" fontId="11" fillId="0" borderId="0" xfId="0" applyNumberFormat="1" applyFont="1" applyAlignment="1">
      <alignment horizontal="center" vertical="center"/>
    </xf>
    <xf numFmtId="168" fontId="11" fillId="0" borderId="0" xfId="0" quotePrefix="1" applyNumberFormat="1" applyFont="1" applyAlignment="1">
      <alignment horizontal="right" vertical="center" wrapText="1"/>
    </xf>
    <xf numFmtId="0" fontId="10" fillId="0" borderId="0" xfId="0" quotePrefix="1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168" fontId="10" fillId="0" borderId="0" xfId="0" applyNumberFormat="1" applyFont="1" applyAlignment="1">
      <alignment vertical="center" wrapText="1"/>
    </xf>
    <xf numFmtId="168" fontId="10" fillId="0" borderId="3" xfId="0" applyNumberFormat="1" applyFont="1" applyBorder="1" applyAlignment="1">
      <alignment vertical="center" wrapText="1"/>
    </xf>
    <xf numFmtId="171" fontId="10" fillId="0" borderId="0" xfId="48" applyNumberFormat="1" applyFont="1" applyAlignment="1">
      <alignment vertical="center"/>
    </xf>
    <xf numFmtId="168" fontId="10" fillId="0" borderId="14" xfId="0" applyNumberFormat="1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168" fontId="10" fillId="0" borderId="17" xfId="0" applyNumberFormat="1" applyFont="1" applyBorder="1" applyAlignment="1">
      <alignment vertical="center"/>
    </xf>
    <xf numFmtId="168" fontId="10" fillId="0" borderId="17" xfId="0" applyNumberFormat="1" applyFont="1" applyBorder="1" applyAlignment="1">
      <alignment horizontal="right" vertical="center"/>
    </xf>
    <xf numFmtId="168" fontId="10" fillId="0" borderId="18" xfId="0" applyNumberFormat="1" applyFont="1" applyBorder="1" applyAlignment="1">
      <alignment vertical="center"/>
    </xf>
    <xf numFmtId="170" fontId="10" fillId="0" borderId="0" xfId="0" applyNumberFormat="1" applyFont="1" applyAlignment="1">
      <alignment horizontal="right" vertical="center"/>
    </xf>
    <xf numFmtId="169" fontId="10" fillId="0" borderId="0" xfId="0" applyNumberFormat="1" applyFont="1" applyAlignment="1">
      <alignment horizontal="right" vertical="center"/>
    </xf>
    <xf numFmtId="169" fontId="10" fillId="0" borderId="1" xfId="0" applyNumberFormat="1" applyFont="1" applyBorder="1" applyAlignment="1">
      <alignment horizontal="right" vertical="center"/>
    </xf>
    <xf numFmtId="169" fontId="10" fillId="0" borderId="3" xfId="0" applyNumberFormat="1" applyFont="1" applyBorder="1" applyAlignment="1">
      <alignment horizontal="right" vertical="center"/>
    </xf>
    <xf numFmtId="0" fontId="11" fillId="0" borderId="0" xfId="0" applyFont="1" applyAlignment="1">
      <alignment horizontal="justify" vertical="center" wrapText="1"/>
    </xf>
    <xf numFmtId="169" fontId="11" fillId="0" borderId="0" xfId="0" quotePrefix="1" applyNumberFormat="1" applyFont="1" applyAlignment="1">
      <alignment horizontal="right" vertical="center" wrapText="1"/>
    </xf>
    <xf numFmtId="169" fontId="11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169" fontId="10" fillId="0" borderId="0" xfId="63" applyNumberFormat="1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171" fontId="10" fillId="0" borderId="0" xfId="63" applyNumberFormat="1" applyFont="1" applyAlignment="1">
      <alignment horizontal="center" vertical="center"/>
    </xf>
    <xf numFmtId="169" fontId="10" fillId="0" borderId="17" xfId="63" applyNumberFormat="1" applyFont="1" applyBorder="1" applyAlignment="1">
      <alignment horizontal="right" vertical="center"/>
    </xf>
    <xf numFmtId="169" fontId="10" fillId="0" borderId="3" xfId="63" applyNumberFormat="1" applyFont="1" applyBorder="1" applyAlignment="1">
      <alignment horizontal="right" vertical="center"/>
    </xf>
    <xf numFmtId="169" fontId="10" fillId="0" borderId="0" xfId="0" applyNumberFormat="1" applyFont="1" applyAlignment="1">
      <alignment horizontal="right" vertical="center" wrapText="1"/>
    </xf>
    <xf numFmtId="169" fontId="10" fillId="0" borderId="0" xfId="0" applyNumberFormat="1" applyFont="1" applyAlignment="1">
      <alignment vertical="center"/>
    </xf>
    <xf numFmtId="169" fontId="10" fillId="0" borderId="1" xfId="0" applyNumberFormat="1" applyFont="1" applyBorder="1" applyAlignment="1">
      <alignment horizontal="right" vertical="center" wrapText="1"/>
    </xf>
    <xf numFmtId="169" fontId="10" fillId="0" borderId="2" xfId="0" applyNumberFormat="1" applyFont="1" applyBorder="1" applyAlignment="1">
      <alignment horizontal="right" vertical="center" wrapText="1"/>
    </xf>
    <xf numFmtId="171" fontId="10" fillId="0" borderId="0" xfId="175" applyNumberFormat="1" applyFont="1" applyAlignment="1">
      <alignment vertical="center"/>
    </xf>
    <xf numFmtId="0" fontId="11" fillId="0" borderId="0" xfId="219" applyFont="1" applyAlignment="1">
      <alignment horizontal="left" vertical="center"/>
    </xf>
    <xf numFmtId="169" fontId="11" fillId="0" borderId="1" xfId="0" applyNumberFormat="1" applyFont="1" applyBorder="1" applyAlignment="1">
      <alignment horizontal="right" vertical="center"/>
    </xf>
    <xf numFmtId="168" fontId="11" fillId="0" borderId="3" xfId="0" applyNumberFormat="1" applyFont="1" applyBorder="1" applyAlignment="1">
      <alignment vertical="center"/>
    </xf>
    <xf numFmtId="169" fontId="11" fillId="0" borderId="3" xfId="0" applyNumberFormat="1" applyFont="1" applyBorder="1" applyAlignment="1">
      <alignment horizontal="right" vertical="center"/>
    </xf>
    <xf numFmtId="171" fontId="10" fillId="0" borderId="0" xfId="48" quotePrefix="1" applyNumberFormat="1" applyFont="1" applyAlignment="1">
      <alignment horizontal="center" vertical="center"/>
    </xf>
    <xf numFmtId="0" fontId="10" fillId="0" borderId="0" xfId="198" applyFont="1" applyAlignment="1">
      <alignment horizontal="left" vertical="center"/>
    </xf>
    <xf numFmtId="0" fontId="10" fillId="0" borderId="0" xfId="48" applyFont="1" applyAlignment="1">
      <alignment horizontal="left" vertical="center" wrapText="1"/>
    </xf>
    <xf numFmtId="169" fontId="10" fillId="0" borderId="3" xfId="0" applyNumberFormat="1" applyFont="1" applyBorder="1" applyAlignment="1">
      <alignment horizontal="right" vertical="center" wrapText="1"/>
    </xf>
    <xf numFmtId="171" fontId="10" fillId="0" borderId="0" xfId="94" applyNumberFormat="1" applyFont="1" applyAlignment="1">
      <alignment horizontal="center" vertical="center"/>
    </xf>
    <xf numFmtId="169" fontId="11" fillId="0" borderId="0" xfId="0" applyNumberFormat="1" applyFont="1" applyAlignment="1">
      <alignment horizontal="right" vertical="center" wrapText="1"/>
    </xf>
    <xf numFmtId="0" fontId="10" fillId="0" borderId="0" xfId="0" quotePrefix="1" applyFont="1" applyAlignment="1">
      <alignment horizontal="left"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9" fontId="10" fillId="0" borderId="1" xfId="0" applyNumberFormat="1" applyFont="1" applyBorder="1" applyAlignment="1">
      <alignment vertical="center"/>
    </xf>
    <xf numFmtId="168" fontId="11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52" applyFont="1" applyAlignment="1">
      <alignment vertical="center"/>
    </xf>
    <xf numFmtId="0" fontId="11" fillId="0" borderId="0" xfId="52" applyFont="1" applyAlignment="1">
      <alignment vertical="center"/>
    </xf>
    <xf numFmtId="0" fontId="10" fillId="0" borderId="0" xfId="52" applyFont="1" applyAlignment="1">
      <alignment horizontal="center" vertical="center"/>
    </xf>
    <xf numFmtId="0" fontId="10" fillId="0" borderId="0" xfId="52" quotePrefix="1" applyFont="1" applyAlignment="1">
      <alignment vertical="center"/>
    </xf>
    <xf numFmtId="0" fontId="64" fillId="0" borderId="0" xfId="0" quotePrefix="1" applyFont="1" applyAlignment="1">
      <alignment vertical="center"/>
    </xf>
    <xf numFmtId="0" fontId="11" fillId="0" borderId="0" xfId="52" applyFont="1" applyAlignment="1">
      <alignment horizontal="center" vertical="center"/>
    </xf>
    <xf numFmtId="0" fontId="11" fillId="0" borderId="0" xfId="93" applyFont="1" applyAlignment="1">
      <alignment horizontal="left" vertical="center"/>
    </xf>
    <xf numFmtId="0" fontId="64" fillId="0" borderId="0" xfId="0" quotePrefix="1" applyFont="1" applyAlignment="1">
      <alignment vertical="center" wrapText="1"/>
    </xf>
    <xf numFmtId="0" fontId="10" fillId="0" borderId="0" xfId="0" quotePrefix="1" applyFont="1" applyAlignment="1">
      <alignment horizontal="center" vertical="center" wrapText="1"/>
    </xf>
    <xf numFmtId="169" fontId="10" fillId="0" borderId="3" xfId="0" applyNumberFormat="1" applyFont="1" applyBorder="1" applyAlignment="1">
      <alignment vertical="center"/>
    </xf>
    <xf numFmtId="171" fontId="10" fillId="0" borderId="0" xfId="64" applyNumberFormat="1" applyFont="1" applyAlignment="1">
      <alignment horizontal="right" vertical="center"/>
    </xf>
    <xf numFmtId="171" fontId="10" fillId="0" borderId="0" xfId="64" applyNumberFormat="1" applyFont="1" applyAlignment="1">
      <alignment horizontal="center" vertical="center"/>
    </xf>
    <xf numFmtId="171" fontId="10" fillId="0" borderId="0" xfId="64" applyNumberFormat="1" applyFont="1" applyAlignment="1">
      <alignment vertical="center"/>
    </xf>
    <xf numFmtId="0" fontId="10" fillId="0" borderId="0" xfId="0" applyFont="1"/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justify" vertical="center"/>
    </xf>
  </cellXfs>
  <cellStyles count="252">
    <cellStyle name="20% - Accent1" xfId="1" builtinId="30" customBuiltin="1"/>
    <cellStyle name="20% - Accent1 2" xfId="122" xr:uid="{046E8FD4-A277-49A1-AAC8-247B5ECDE68C}"/>
    <cellStyle name="20% - Accent2" xfId="2" builtinId="34" customBuiltin="1"/>
    <cellStyle name="20% - Accent2 2" xfId="123" xr:uid="{BD6C16C3-6CB5-4724-BE2C-044B5A6D4C15}"/>
    <cellStyle name="20% - Accent3" xfId="3" builtinId="38" customBuiltin="1"/>
    <cellStyle name="20% - Accent3 2" xfId="124" xr:uid="{21D1238F-820B-4696-9186-7407C939ABBD}"/>
    <cellStyle name="20% - Accent4" xfId="4" builtinId="42" customBuiltin="1"/>
    <cellStyle name="20% - Accent4 2" xfId="125" xr:uid="{D6AF333D-6410-450C-91C4-E133F080856F}"/>
    <cellStyle name="20% - Accent5" xfId="5" builtinId="46" customBuiltin="1"/>
    <cellStyle name="20% - Accent5 2" xfId="126" xr:uid="{15283D2D-F4E2-41DC-988A-57FA96E3F0C7}"/>
    <cellStyle name="20% - Accent6" xfId="6" builtinId="50" customBuiltin="1"/>
    <cellStyle name="20% - Accent6 2" xfId="127" xr:uid="{F5F429D0-F853-4C1E-99F0-C9F73553FFA8}"/>
    <cellStyle name="40% - Accent1" xfId="7" builtinId="31" customBuiltin="1"/>
    <cellStyle name="40% - Accent1 2" xfId="128" xr:uid="{A970E9A0-D6F9-46F7-A329-D51D4AD0E95A}"/>
    <cellStyle name="40% - Accent2" xfId="8" builtinId="35" customBuiltin="1"/>
    <cellStyle name="40% - Accent2 2" xfId="129" xr:uid="{2A24A050-9537-47E8-B4AE-03CDB02457DA}"/>
    <cellStyle name="40% - Accent3" xfId="9" builtinId="39" customBuiltin="1"/>
    <cellStyle name="40% - Accent3 2" xfId="130" xr:uid="{FE1CFE44-4C45-46E7-B506-6D8CFA2BE9ED}"/>
    <cellStyle name="40% - Accent4" xfId="10" builtinId="43" customBuiltin="1"/>
    <cellStyle name="40% - Accent4 2" xfId="131" xr:uid="{EBA3294B-294C-41B1-A73E-DB5DBBEFFFD4}"/>
    <cellStyle name="40% - Accent5" xfId="11" builtinId="47" customBuiltin="1"/>
    <cellStyle name="40% - Accent5 2" xfId="132" xr:uid="{1A8CE465-94EE-4972-9C9B-9E6B77445114}"/>
    <cellStyle name="40% - Accent6" xfId="12" builtinId="51" customBuiltin="1"/>
    <cellStyle name="40% - Accent6 2" xfId="133" xr:uid="{86A3931F-AB54-45D1-9F24-B7ED83A52B03}"/>
    <cellStyle name="60% - Accent1" xfId="13" builtinId="32" customBuiltin="1"/>
    <cellStyle name="60% - Accent1 2" xfId="134" xr:uid="{26009C42-6DE2-44AD-A901-EC77CA6B67FA}"/>
    <cellStyle name="60% - Accent2" xfId="14" builtinId="36" customBuiltin="1"/>
    <cellStyle name="60% - Accent2 2" xfId="135" xr:uid="{30EE7848-D680-4907-AFA3-BCC02BB8C299}"/>
    <cellStyle name="60% - Accent3" xfId="15" builtinId="40" customBuiltin="1"/>
    <cellStyle name="60% - Accent3 2" xfId="136" xr:uid="{0E8064AE-7264-4AEB-9E73-DC41F9AC9707}"/>
    <cellStyle name="60% - Accent4" xfId="16" builtinId="44" customBuiltin="1"/>
    <cellStyle name="60% - Accent4 2" xfId="137" xr:uid="{DAFBCD77-08B2-435B-8F82-E30C25CF75B3}"/>
    <cellStyle name="60% - Accent5" xfId="17" builtinId="48" customBuiltin="1"/>
    <cellStyle name="60% - Accent5 2" xfId="138" xr:uid="{60859E7C-E0E0-410C-86E8-D44B248D6C4A}"/>
    <cellStyle name="60% - Accent6" xfId="18" builtinId="52" customBuiltin="1"/>
    <cellStyle name="60% - Accent6 2" xfId="139" xr:uid="{FDF6E086-DDCF-433E-88CE-756DF5E0B3B5}"/>
    <cellStyle name="Accent1" xfId="19" builtinId="29" customBuiltin="1"/>
    <cellStyle name="Accent1 2" xfId="140" xr:uid="{7363D40C-09F7-4E16-AFCD-56E2DEEBF410}"/>
    <cellStyle name="Accent2" xfId="20" builtinId="33" customBuiltin="1"/>
    <cellStyle name="Accent2 2" xfId="141" xr:uid="{BB23A0E1-DDE1-41A4-A810-B97855E9DFC7}"/>
    <cellStyle name="Accent3" xfId="21" builtinId="37" customBuiltin="1"/>
    <cellStyle name="Accent3 2" xfId="142" xr:uid="{CB03AA9F-0A91-4B36-9D5F-358811582EA8}"/>
    <cellStyle name="Accent4" xfId="22" builtinId="41" customBuiltin="1"/>
    <cellStyle name="Accent4 2" xfId="143" xr:uid="{2D34D85F-88A5-45FF-9C43-78A8272AB6C3}"/>
    <cellStyle name="Accent5" xfId="23" builtinId="45" customBuiltin="1"/>
    <cellStyle name="Accent5 2" xfId="144" xr:uid="{B074FF0F-3739-456D-927F-4FB71D4C4E08}"/>
    <cellStyle name="Accent6" xfId="24" builtinId="49" customBuiltin="1"/>
    <cellStyle name="Accent6 2" xfId="145" xr:uid="{C53A3A6D-BBA4-419E-A37E-0FD9705A302B}"/>
    <cellStyle name="Bad" xfId="25" builtinId="27" customBuiltin="1"/>
    <cellStyle name="Bad 2" xfId="146" xr:uid="{9967BD5A-09A3-41AA-8AB2-79209F6AE91C}"/>
    <cellStyle name="Calculation" xfId="26" builtinId="22" customBuiltin="1"/>
    <cellStyle name="Calculation 2" xfId="147" xr:uid="{887625AC-2647-4A21-AE64-8B2672AF5899}"/>
    <cellStyle name="Check Cell" xfId="27" builtinId="23" customBuiltin="1"/>
    <cellStyle name="Check Cell 2" xfId="148" xr:uid="{47C2377D-BE43-4CD0-AC01-1BB80E2D29B1}"/>
    <cellStyle name="Comma" xfId="28" builtinId="3" customBuiltin="1"/>
    <cellStyle name="Comma 10" xfId="196" xr:uid="{5F484009-ADE0-4BBA-BC20-8123DAB45711}"/>
    <cellStyle name="Comma 11" xfId="218" xr:uid="{55AF0B52-7AC4-4025-AF4B-319BC3824F45}"/>
    <cellStyle name="Comma 12 2 2" xfId="173" xr:uid="{AF5A08D7-D8DC-4DF4-8FB5-D3775151B915}"/>
    <cellStyle name="Comma 2" xfId="29" xr:uid="{00000000-0005-0000-0000-00001C000000}"/>
    <cellStyle name="Comma 2 2" xfId="30" xr:uid="{00000000-0005-0000-0000-00001D000000}"/>
    <cellStyle name="Comma 2 2 2" xfId="31" xr:uid="{00000000-0005-0000-0000-00001E000000}"/>
    <cellStyle name="Comma 2 2 2 2" xfId="244" xr:uid="{CB11F2C0-5FE2-431D-93F8-5B8151057324}"/>
    <cellStyle name="Comma 2 2 3" xfId="70" xr:uid="{4C7095FE-3628-4DC2-B730-CE53FDC9002F}"/>
    <cellStyle name="Comma 2 2 3 2" xfId="241" xr:uid="{7081FDC3-09AE-4273-B20D-8B997DB97B0F}"/>
    <cellStyle name="Comma 2 2 4" xfId="151" xr:uid="{16F1EC6D-A78C-449B-AF2C-AA124111D9D7}"/>
    <cellStyle name="Comma 2 2 5" xfId="178" xr:uid="{F355E7E4-42E9-48B0-9E3D-936B249E27DB}"/>
    <cellStyle name="Comma 2 2 6" xfId="200" xr:uid="{D9447BDA-D468-415A-9336-39F80EA73695}"/>
    <cellStyle name="Comma 2 2 7" xfId="225" xr:uid="{7757A554-855F-4417-8C33-654B56D0B7EB}"/>
    <cellStyle name="Comma 2 3" xfId="32" xr:uid="{00000000-0005-0000-0000-00001F000000}"/>
    <cellStyle name="Comma 2 3 2" xfId="152" xr:uid="{F49676E8-0E6A-4599-8C7B-F88F3B2D9AAD}"/>
    <cellStyle name="Comma 2 3 3" xfId="226" xr:uid="{EE05D8E7-6C95-4873-9888-E53862CE9FC8}"/>
    <cellStyle name="Comma 2 4" xfId="69" xr:uid="{A1D98E31-D2D8-48F0-A3CB-9EAC61D9AA15}"/>
    <cellStyle name="Comma 2 4 2" xfId="150" xr:uid="{737C7F8A-F383-4BDC-8A59-EF3141339FBF}"/>
    <cellStyle name="Comma 2 4 3" xfId="224" xr:uid="{4CC79399-9376-4E28-B589-2BE3F7343AD6}"/>
    <cellStyle name="Comma 2 5" xfId="231" xr:uid="{2F093BD7-6911-46A4-88C0-EF07B6FFFD51}"/>
    <cellStyle name="Comma 2 6" xfId="236" xr:uid="{9F90ADA9-E7AA-4C40-B163-98CA72378660}"/>
    <cellStyle name="Comma 3" xfId="33" xr:uid="{00000000-0005-0000-0000-000020000000}"/>
    <cellStyle name="Comma 3 2" xfId="34" xr:uid="{00000000-0005-0000-0000-000021000000}"/>
    <cellStyle name="Comma 3 2 2" xfId="238" xr:uid="{E2AA0482-2AF1-4446-86EC-8334E219A7EE}"/>
    <cellStyle name="Comma 3 3" xfId="71" xr:uid="{67050D0C-2932-4270-B446-1A4FFCCBA4A3}"/>
    <cellStyle name="Comma 3 3 2" xfId="154" xr:uid="{87B4D8C5-EB0A-4640-83F4-4395A9AD7449}"/>
    <cellStyle name="Comma 3 3 2 2" xfId="228" xr:uid="{BF1A195C-1E7C-47E3-92A1-07034D45DE77}"/>
    <cellStyle name="Comma 3 4" xfId="153" xr:uid="{5E345A9C-0937-496E-A00C-83896774641E}"/>
    <cellStyle name="Comma 3 5" xfId="179" xr:uid="{3B433163-5162-4577-B2D6-43E60B3DD102}"/>
    <cellStyle name="Comma 3 6" xfId="201" xr:uid="{C40F02C3-F7C0-4701-8EE4-2114107B908B}"/>
    <cellStyle name="Comma 3 7" xfId="227" xr:uid="{4F7B1A6A-6AB9-490E-9EE7-510EA39A816B}"/>
    <cellStyle name="Comma 4" xfId="35" xr:uid="{00000000-0005-0000-0000-000022000000}"/>
    <cellStyle name="Comma 4 2" xfId="73" xr:uid="{CD610976-0FD0-4874-9D1F-94FFA49590AB}"/>
    <cellStyle name="Comma 4 2 2" xfId="74" xr:uid="{BD537859-E883-49D0-AF04-054BD18A9BEE}"/>
    <cellStyle name="Comma 4 2 2 2" xfId="182" xr:uid="{5982D38A-BD75-4DF6-B6C5-217C280EE53F}"/>
    <cellStyle name="Comma 4 2 2 3" xfId="204" xr:uid="{D0217CF3-BEAF-4D4A-AC1A-BFB605172F3C}"/>
    <cellStyle name="Comma 4 2 3" xfId="181" xr:uid="{67C2757C-1BB3-405B-A2C4-FAB2C58ED606}"/>
    <cellStyle name="Comma 4 2 4" xfId="203" xr:uid="{D21BD2D4-C319-4460-8FF6-530A2F29E2EE}"/>
    <cellStyle name="Comma 4 2 5" xfId="243" xr:uid="{AD4A1E0C-0CFE-418D-8CB4-CFD71F9C4027}"/>
    <cellStyle name="Comma 4 3" xfId="75" xr:uid="{934EDD49-1F9F-4BE2-9910-1F0DD1D1B480}"/>
    <cellStyle name="Comma 4 3 2" xfId="183" xr:uid="{DCABCFA7-C214-4B9A-BA67-1C4FB3716AB2}"/>
    <cellStyle name="Comma 4 3 3" xfId="205" xr:uid="{A415F302-25D5-4488-83A4-BF409AD19E68}"/>
    <cellStyle name="Comma 4 4" xfId="76" xr:uid="{98ED96DC-4F69-4BC6-9651-C9A513D08EB6}"/>
    <cellStyle name="Comma 4 4 2" xfId="184" xr:uid="{48909440-E2C4-4F7B-A028-8D2E299AABF1}"/>
    <cellStyle name="Comma 4 4 3" xfId="206" xr:uid="{2235855B-6EE8-4FE1-9543-0AD95F30FBFF}"/>
    <cellStyle name="Comma 4 5" xfId="72" xr:uid="{B470BF71-CC1A-451B-9F75-FB48B12A2AE1}"/>
    <cellStyle name="Comma 4 6" xfId="149" xr:uid="{F50D91A7-7071-41FF-BD71-13C1B149C570}"/>
    <cellStyle name="Comma 4 7" xfId="180" xr:uid="{EB125565-9F91-4949-A63F-44FE0DFCC196}"/>
    <cellStyle name="Comma 4 8" xfId="202" xr:uid="{043A91AC-19DB-4DD5-A23B-397D2D449C1A}"/>
    <cellStyle name="Comma 4 9" xfId="223" xr:uid="{4ADBBCEE-1000-4392-BA9D-C76ED66FEC9D}"/>
    <cellStyle name="Comma 5" xfId="36" xr:uid="{00000000-0005-0000-0000-000023000000}"/>
    <cellStyle name="Comma 5 2" xfId="77" xr:uid="{D4F25144-1C84-4B69-88A2-9196BAE37108}"/>
    <cellStyle name="Comma 5 2 2" xfId="185" xr:uid="{8116E544-378F-4179-B7C2-C6B98DED1D84}"/>
    <cellStyle name="Comma 5 2 3" xfId="207" xr:uid="{8EEE92F4-A22A-44BE-B733-EDB33149B2B0}"/>
    <cellStyle name="Comma 5 2 4" xfId="247" xr:uid="{C6D1D27C-5690-4B8A-875E-3648EFF652AF}"/>
    <cellStyle name="Comma 5 3" xfId="78" xr:uid="{3528D06C-D1C8-4723-90C7-835B7E93207B}"/>
    <cellStyle name="Comma 5 3 2" xfId="186" xr:uid="{F00CF2A8-2F7E-497C-8A15-66E39F2C90E2}"/>
    <cellStyle name="Comma 5 3 3" xfId="208" xr:uid="{5475453A-822E-484F-8242-7B451570B674}"/>
    <cellStyle name="Comma 5 4" xfId="68" xr:uid="{DF609015-153D-4D08-ABE2-EA34F414608C}"/>
    <cellStyle name="Comma 5 5" xfId="177" xr:uid="{0CDFCD19-17B9-4262-92FD-1FAB419A4EB7}"/>
    <cellStyle name="Comma 5 6" xfId="199" xr:uid="{8369804B-70E5-4B55-9A02-A8B7A538C26C}"/>
    <cellStyle name="Comma 5 7" xfId="229" xr:uid="{6B8F444C-015D-41AF-9C56-B8544C8476FC}"/>
    <cellStyle name="Comma 6" xfId="79" xr:uid="{ED6AA60B-6199-4219-BEFA-D52074DD7CBA}"/>
    <cellStyle name="Comma 6 2" xfId="80" xr:uid="{2DE1B460-EF4E-44B2-B009-98243F5BD073}"/>
    <cellStyle name="Comma 6 2 2" xfId="188" xr:uid="{C9C6AC20-3A2E-47D7-9384-DDCC191EE605}"/>
    <cellStyle name="Comma 6 2 3" xfId="210" xr:uid="{65FADD8F-5F10-4AB8-A71D-2475B09B53B8}"/>
    <cellStyle name="Comma 6 3" xfId="187" xr:uid="{E6C4A085-5E37-47EC-9A92-7EE6E9DE8F60}"/>
    <cellStyle name="Comma 6 4" xfId="209" xr:uid="{B0FCD502-71AF-4428-9E28-41D995CFF70B}"/>
    <cellStyle name="Comma 6 5" xfId="232" xr:uid="{3EC4015D-3368-4D14-B1CE-0D27A8F903B2}"/>
    <cellStyle name="Comma 7" xfId="81" xr:uid="{EF8BC0C5-C551-4EFF-ABFB-2313F6221387}"/>
    <cellStyle name="Comma 7 2" xfId="82" xr:uid="{D3EBA737-431F-4007-887A-C3C06EFC9CB5}"/>
    <cellStyle name="Comma 7 2 2" xfId="190" xr:uid="{5F46E773-6BCC-4B4F-8814-8E72811E94CA}"/>
    <cellStyle name="Comma 7 2 3" xfId="212" xr:uid="{79D0924C-9A39-4148-BF00-998F1605A57B}"/>
    <cellStyle name="Comma 7 3" xfId="189" xr:uid="{12CEEDF7-3D84-45F5-9750-D7999D3DAEB6}"/>
    <cellStyle name="Comma 7 4" xfId="211" xr:uid="{84E6A690-C4DE-47DF-A570-D9C12B060D02}"/>
    <cellStyle name="Comma 7 5" xfId="233" xr:uid="{61CA9E3D-4D84-4EF6-9333-6986B010618F}"/>
    <cellStyle name="Comma 8" xfId="83" xr:uid="{78D5882A-8BC6-49AD-8ECB-3F8219D8CFB8}"/>
    <cellStyle name="Comma 8 2" xfId="191" xr:uid="{25426D12-5C1A-48C5-89EA-FA062716C617}"/>
    <cellStyle name="Comma 8 3" xfId="213" xr:uid="{4E41740A-3ED3-413E-9D93-68C45C9DDD72}"/>
    <cellStyle name="Comma 9" xfId="118" xr:uid="{BF7C2682-B79B-401F-8D9B-3AB7F93A60F2}"/>
    <cellStyle name="Comma_nidec Copal 310309" xfId="119" xr:uid="{3AEF57EC-B36D-4C08-9771-4EF6368251A5}"/>
    <cellStyle name="Currency 2" xfId="84" xr:uid="{D6B2F9EF-CC76-4DD9-A646-0712161DE78F}"/>
    <cellStyle name="Explanatory Text" xfId="37" builtinId="53" customBuiltin="1"/>
    <cellStyle name="Explanatory Text 2" xfId="155" xr:uid="{3ED56647-4ACE-4F6A-BF15-72742D1BCE68}"/>
    <cellStyle name="Followed Hyperlink" xfId="85" xr:uid="{5A2FDC97-5642-41AE-8A3C-4362BA30C070}"/>
    <cellStyle name="Followed Hyperlink 2" xfId="86" xr:uid="{9D65DDD0-00C6-4458-8715-3E7351408E70}"/>
    <cellStyle name="Good" xfId="38" builtinId="26" customBuiltin="1"/>
    <cellStyle name="Good 2" xfId="156" xr:uid="{0E10CB3D-D17F-4445-B530-2FBBFE2D1D89}"/>
    <cellStyle name="Header1" xfId="87" xr:uid="{3573C3C2-78DF-44A0-B064-2F5135B78190}"/>
    <cellStyle name="Header2" xfId="88" xr:uid="{A910F03E-19DA-4A3E-B374-1E897E8A233E}"/>
    <cellStyle name="Heading 1" xfId="39" builtinId="16" customBuiltin="1"/>
    <cellStyle name="Heading 1 2" xfId="157" xr:uid="{48598B1B-CA5B-469B-AD4C-01BC0C3176CC}"/>
    <cellStyle name="Heading 2" xfId="40" builtinId="17" customBuiltin="1"/>
    <cellStyle name="Heading 2 2" xfId="158" xr:uid="{07F610FF-F833-4024-A81E-D20F0C75B642}"/>
    <cellStyle name="Heading 3" xfId="41" builtinId="18" customBuiltin="1"/>
    <cellStyle name="Heading 3 2" xfId="159" xr:uid="{508912F0-7C32-4C6D-9B08-AE0C42B8E9B7}"/>
    <cellStyle name="Heading 4" xfId="42" builtinId="19" customBuiltin="1"/>
    <cellStyle name="Heading 4 2" xfId="160" xr:uid="{EF68B093-3854-437E-848D-98F3B4434053}"/>
    <cellStyle name="Hyperlink 2" xfId="89" xr:uid="{EC52FC77-C348-468A-BE36-E370672A94A6}"/>
    <cellStyle name="Hyperlink 2 2" xfId="90" xr:uid="{DFE7C297-FF4C-443D-BE60-FBDB96C930BF}"/>
    <cellStyle name="Hyperlink 2 3" xfId="91" xr:uid="{103DB913-0315-42ED-916B-199A11B15FC5}"/>
    <cellStyle name="Input" xfId="43" builtinId="20" customBuiltin="1"/>
    <cellStyle name="Input 2" xfId="161" xr:uid="{4670930B-AABC-47B4-BBB4-EFCD3B8F11D7}"/>
    <cellStyle name="Linked Cell" xfId="44" builtinId="24" customBuiltin="1"/>
    <cellStyle name="Linked Cell 2" xfId="162" xr:uid="{B6953BEA-C978-4329-B062-5BE7F5ECF076}"/>
    <cellStyle name="Neutral" xfId="45" builtinId="28" customBuiltin="1"/>
    <cellStyle name="Neutral 2" xfId="163" xr:uid="{50E5E6F6-E016-49E2-8F8C-42C90E7E3529}"/>
    <cellStyle name="Normal" xfId="0" builtinId="0" customBuiltin="1"/>
    <cellStyle name="Normal 10" xfId="171" xr:uid="{A1660868-0D49-4627-A517-415280AD3383}"/>
    <cellStyle name="Normal 11" xfId="197" xr:uid="{6484A938-B846-45B2-AFE0-03674D9D9A7D}"/>
    <cellStyle name="Normal 11 2" xfId="64" xr:uid="{B5FB04D7-7C3B-4C6B-97F6-B3F6C7BDD5D6}"/>
    <cellStyle name="Normal 111" xfId="46" xr:uid="{00000000-0005-0000-0000-00002E000000}"/>
    <cellStyle name="Normal 111 2" xfId="47" xr:uid="{00000000-0005-0000-0000-00002F000000}"/>
    <cellStyle name="Normal 12" xfId="221" xr:uid="{72AE97EC-79B5-40CF-8EFE-31FC5C117FC2}"/>
    <cellStyle name="Normal 2" xfId="48" xr:uid="{00000000-0005-0000-0000-000030000000}"/>
    <cellStyle name="Normal 2 10 4" xfId="220" xr:uid="{ECF7B224-6095-4A15-9E87-5078DC199571}"/>
    <cellStyle name="Normal 2 2" xfId="49" xr:uid="{00000000-0005-0000-0000-000031000000}"/>
    <cellStyle name="Normal 2 2 2" xfId="92" xr:uid="{FEDE6D54-2CE5-40BE-848E-5707A8E5E3A4}"/>
    <cellStyle name="Normal 2 2 2 2" xfId="240" xr:uid="{2A1BDF24-E1CE-4122-8D7B-F8B1F6FFB0A0}"/>
    <cellStyle name="Normal 2 2 3" xfId="164" xr:uid="{D4E5897D-71E2-4037-8881-96C3E35CA36B}"/>
    <cellStyle name="Normal 2 3" xfId="93" xr:uid="{EF2E354E-1759-4D8C-953E-47104B0B66F0}"/>
    <cellStyle name="Normal 2 3 2" xfId="192" xr:uid="{B982EF5B-48D6-492B-9573-D2D191B91213}"/>
    <cellStyle name="Normal 2 3 3" xfId="214" xr:uid="{2FA1FC35-6A6C-4573-8BC0-5ACDD8569947}"/>
    <cellStyle name="Normal 2 3 4" xfId="249" xr:uid="{4F0E41D2-004B-44E8-A6A5-443325910243}"/>
    <cellStyle name="Normal 2 4" xfId="94" xr:uid="{E0C809DF-44D9-47B9-B4D0-5FAEB9F30DD0}"/>
    <cellStyle name="Normal 2 4 2" xfId="235" xr:uid="{CB3111A0-7175-4B3F-A749-6D4FE27014E7}"/>
    <cellStyle name="Normal 2 5" xfId="66" xr:uid="{38C01DB2-03E1-4CA0-BAA8-668F459F8922}"/>
    <cellStyle name="Normal 2 6" xfId="176" xr:uid="{ADD07D3B-61B4-4D53-A786-524C2E911462}"/>
    <cellStyle name="Normal 2 7" xfId="198" xr:uid="{5E2CE1CA-D662-41E9-BBC7-6BAF6A9EBBC8}"/>
    <cellStyle name="Normal 23" xfId="50" xr:uid="{00000000-0005-0000-0000-000032000000}"/>
    <cellStyle name="Normal 23 3" xfId="51" xr:uid="{00000000-0005-0000-0000-000033000000}"/>
    <cellStyle name="Normal 27" xfId="165" xr:uid="{823FA787-6B74-4CD0-B528-267A3948FCBF}"/>
    <cellStyle name="Normal 3" xfId="95" xr:uid="{32B479B7-E366-4CA4-B113-E8780261157E}"/>
    <cellStyle name="Normal 3 2" xfId="65" xr:uid="{4F463566-CBE6-4601-B4E0-9F202BAB43DD}"/>
    <cellStyle name="Normal 3 2 2" xfId="250" xr:uid="{055B7D3E-4779-4669-A1A5-B90E4952AFAE}"/>
    <cellStyle name="Normal 3 3" xfId="121" xr:uid="{244DDC48-5C90-4378-8336-823324F5EE81}"/>
    <cellStyle name="Normal 3 3 2" xfId="237" xr:uid="{CED84F8E-89F2-42B3-8578-3AE4289C4EA2}"/>
    <cellStyle name="Normal 4" xfId="52" xr:uid="{00000000-0005-0000-0000-000034000000}"/>
    <cellStyle name="Normal 4 2" xfId="97" xr:uid="{083A0967-77C8-4B0E-992A-694481EE54B1}"/>
    <cellStyle name="Normal 4 2 2" xfId="98" xr:uid="{5E89E11E-4C01-486E-A1D7-AF0BA57AF842}"/>
    <cellStyle name="Normal 4 2 3" xfId="242" xr:uid="{9E213DF5-6475-4312-81D8-CD5B009F64FF}"/>
    <cellStyle name="Normal 4 3" xfId="99" xr:uid="{4C3E8FB7-D737-453A-B4A2-562F36016283}"/>
    <cellStyle name="Normal 4 3 2" xfId="193" xr:uid="{08B9B724-D33E-425D-B419-A630EB62666D}"/>
    <cellStyle name="Normal 4 3 3" xfId="215" xr:uid="{56377CA5-C78A-4CA4-BC48-8CA1EDC9E4AE}"/>
    <cellStyle name="Normal 4 4" xfId="96" xr:uid="{7F2AD910-4509-40CA-85B0-EA59922122CB}"/>
    <cellStyle name="Normal 4 5" xfId="172" xr:uid="{66E50FA4-87E5-49E1-B7E0-705339AC3D20}"/>
    <cellStyle name="Normal 5" xfId="67" xr:uid="{EC42D302-44B9-474E-B2E5-14DFF2C74D11}"/>
    <cellStyle name="Normal 5 2" xfId="100" xr:uid="{F4D8BB15-8FDB-4004-AE89-02AFB61EFFCB}"/>
    <cellStyle name="Normal 5 2 2" xfId="194" xr:uid="{9A491105-F868-4FC5-A27D-7F3E0A9E9603}"/>
    <cellStyle name="Normal 5 2 3" xfId="216" xr:uid="{BCCFF959-294A-40FA-851A-57FE8D02ADB5}"/>
    <cellStyle name="Normal 5 2 4" xfId="246" xr:uid="{65E4C7B2-7606-4E51-BA64-76FFDE1D8B46}"/>
    <cellStyle name="Normal 5 3" xfId="101" xr:uid="{9F0A9547-0F2F-40BA-BD26-3792CA84C1AB}"/>
    <cellStyle name="Normal 5 4" xfId="230" xr:uid="{E5A916A4-269B-4935-ADE2-0E1A5B7E46DD}"/>
    <cellStyle name="Normal 6" xfId="102" xr:uid="{3C3310A0-B92D-4766-9919-71F10ECDB9F1}"/>
    <cellStyle name="Normal 6 2" xfId="103" xr:uid="{34ABDB92-2F37-4DCD-B8B8-BB5566A25F61}"/>
    <cellStyle name="Normal 6 2 2" xfId="120" xr:uid="{16952D2C-8A8C-45D3-801F-BE52D226266A}"/>
    <cellStyle name="Normal 6 2 2 2" xfId="251" xr:uid="{3D5F96F3-64EC-4911-A6C7-74C3D1B12DAA}"/>
    <cellStyle name="Normal 6 2 2 3" xfId="222" xr:uid="{258AC775-6F23-4D4A-856E-D34A25FE9A9B}"/>
    <cellStyle name="Normal 6 3" xfId="104" xr:uid="{EE8D4701-6F0C-48DE-AC89-E7C05D3119F2}"/>
    <cellStyle name="Normal 7" xfId="105" xr:uid="{BBB4FA1E-2293-4D16-A0FB-E3142DB98D8E}"/>
    <cellStyle name="Normal 7 2" xfId="106" xr:uid="{9EEE3D99-6CFA-47AC-9F33-D4241CF0E15C}"/>
    <cellStyle name="Normal 7 3" xfId="195" xr:uid="{99C44E7F-D1A8-47B3-90DF-268C94CF588F}"/>
    <cellStyle name="Normal 7 4" xfId="217" xr:uid="{48D201AC-38CA-4715-AF82-450E00EA3A7B}"/>
    <cellStyle name="Normal 8" xfId="107" xr:uid="{6450DACE-1559-4504-8B68-DD0A7F6CD2FC}"/>
    <cellStyle name="Normal 8 2" xfId="108" xr:uid="{E58A91D8-C7D0-4155-9AFF-7B158CFEB4A4}"/>
    <cellStyle name="Normal 9" xfId="175" xr:uid="{5682A2F3-4C39-4AEE-BDE6-EA65E6D11F97}"/>
    <cellStyle name="Normal_nidec Copal 310309 2" xfId="63" xr:uid="{D2F6671D-B2FA-4B25-8218-5E6E917A67FD}"/>
    <cellStyle name="Normal_tfe2" xfId="219" xr:uid="{57F9E7C6-529C-4268-8F78-C0C212A52888}"/>
    <cellStyle name="Note" xfId="53" builtinId="10" customBuiltin="1"/>
    <cellStyle name="Note 2" xfId="166" xr:uid="{9DC7FC5E-06A2-4560-858D-96F243F307D4}"/>
    <cellStyle name="Output" xfId="54" builtinId="21" customBuiltin="1"/>
    <cellStyle name="Output 2" xfId="167" xr:uid="{0ADE64B4-D034-4CD0-A61D-3D6039AC175B}"/>
    <cellStyle name="Percent" xfId="55" builtinId="5" customBuiltin="1"/>
    <cellStyle name="Percent 2" xfId="56" xr:uid="{00000000-0005-0000-0000-000038000000}"/>
    <cellStyle name="Percent 2 2" xfId="109" xr:uid="{0C53A5A1-1F0C-4EE4-8FD4-F1725013397B}"/>
    <cellStyle name="Percent 2 3" xfId="57" xr:uid="{00000000-0005-0000-0000-000039000000}"/>
    <cellStyle name="Percent 2 3 2" xfId="58" xr:uid="{00000000-0005-0000-0000-00003A000000}"/>
    <cellStyle name="Percent 2 4" xfId="239" xr:uid="{47F375A2-A682-4062-A050-328A8BC9F249}"/>
    <cellStyle name="Percent 3" xfId="59" xr:uid="{00000000-0005-0000-0000-00003B000000}"/>
    <cellStyle name="Percent 3 2" xfId="110" xr:uid="{9833C51D-D153-49CA-9012-7875E4E3B572}"/>
    <cellStyle name="Percent 3 3" xfId="234" xr:uid="{AEB0CAC4-5462-4A16-8A01-1E4FB8AB3B74}"/>
    <cellStyle name="Percent 4" xfId="174" xr:uid="{4986EF37-30E2-4CF1-ABFF-D6DBC8424352}"/>
    <cellStyle name="Style 1" xfId="248" xr:uid="{20CA0457-AE53-494E-B01E-7DA71FF9F577}"/>
    <cellStyle name="Title" xfId="60" builtinId="15" customBuiltin="1"/>
    <cellStyle name="Title 2" xfId="168" xr:uid="{EA6DF2B0-A883-4BDA-86E5-9F6135BF90FD}"/>
    <cellStyle name="Total" xfId="61" builtinId="25" customBuiltin="1"/>
    <cellStyle name="Total 2" xfId="169" xr:uid="{FAF8B7C3-175E-446C-BA58-6D0224EBCC0E}"/>
    <cellStyle name="Warning Text" xfId="62" builtinId="11" customBuiltin="1"/>
    <cellStyle name="Warning Text 2" xfId="170" xr:uid="{358BE32B-D731-49CC-93DD-3EF96A893A05}"/>
    <cellStyle name="น้บะภฒ_95" xfId="111" xr:uid="{DAA246B9-6927-4E1B-89AF-2AD6890594DE}"/>
    <cellStyle name="ปกติ 2" xfId="245" xr:uid="{CD7CE841-6FAC-4B40-8036-929639959E68}"/>
    <cellStyle name="ปกติ_AP_2005" xfId="112" xr:uid="{F27BD989-7960-49FB-844B-0225AF74C225}"/>
    <cellStyle name="ฤธถ [0]_95" xfId="113" xr:uid="{43DF9C34-062E-4210-9D32-2C60334C91A0}"/>
    <cellStyle name="ฤธถ_95" xfId="114" xr:uid="{F5B9A11E-B18A-41D5-B8AB-9FC84232FEBB}"/>
    <cellStyle name="ล๋ศญ [0]_95" xfId="115" xr:uid="{63C06685-4722-4734-8AA3-26C669E4A36B}"/>
    <cellStyle name="ล๋ศญ_95" xfId="116" xr:uid="{1C0ED6A1-6884-4A1A-BC86-9B30321EA7CF}"/>
    <cellStyle name="วฅมุ_4ฟ๙ฝวภ๛" xfId="117" xr:uid="{6F0F61AA-E2AA-44BE-88D0-69B5DC7408A3}"/>
  </cellStyles>
  <dxfs count="0"/>
  <tableStyles count="1" defaultTableStyle="TableStyleMedium2" defaultPivotStyle="PivotStyleLight16">
    <tableStyle name="Invisible" pivot="0" table="0" count="0" xr9:uid="{8EB14732-6EA4-44E6-BD24-78D304B89FC4}"/>
  </tableStyles>
  <colors>
    <mruColors>
      <color rgb="FF00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4"/>
  <sheetViews>
    <sheetView tabSelected="1" topLeftCell="A60" zoomScaleNormal="100" zoomScaleSheetLayoutView="85" workbookViewId="0">
      <selection activeCell="X80" sqref="X80"/>
    </sheetView>
  </sheetViews>
  <sheetFormatPr defaultColWidth="9" defaultRowHeight="16.5" customHeight="1"/>
  <cols>
    <col min="1" max="1" width="1.625" style="39" customWidth="1"/>
    <col min="2" max="5" width="1.625" style="27" customWidth="1"/>
    <col min="6" max="6" width="22.5" style="27" customWidth="1"/>
    <col min="7" max="7" width="5.75" style="27" customWidth="1"/>
    <col min="8" max="8" width="0.75" style="27" customWidth="1"/>
    <col min="9" max="9" width="10.625" style="77" customWidth="1"/>
    <col min="10" max="10" width="0.75" style="27" customWidth="1"/>
    <col min="11" max="11" width="10.625" style="77" customWidth="1"/>
    <col min="12" max="12" width="0.75" style="28" customWidth="1"/>
    <col min="13" max="13" width="10.625" style="77" customWidth="1"/>
    <col min="14" max="14" width="0.5" style="28" customWidth="1"/>
    <col min="15" max="15" width="10.625" style="77" customWidth="1"/>
    <col min="16" max="16384" width="9" style="27"/>
  </cols>
  <sheetData>
    <row r="1" spans="1:15" ht="16.5" customHeight="1">
      <c r="A1" s="25" t="s">
        <v>129</v>
      </c>
      <c r="B1" s="26"/>
      <c r="C1" s="26"/>
      <c r="D1" s="26"/>
      <c r="E1" s="26"/>
      <c r="F1" s="26"/>
    </row>
    <row r="2" spans="1:15" ht="16.5" customHeight="1">
      <c r="A2" s="25" t="s">
        <v>0</v>
      </c>
      <c r="B2" s="26"/>
      <c r="C2" s="26"/>
      <c r="D2" s="26"/>
      <c r="E2" s="26"/>
      <c r="F2" s="26"/>
    </row>
    <row r="3" spans="1:15" ht="16.5" customHeight="1">
      <c r="A3" s="29" t="s">
        <v>156</v>
      </c>
      <c r="B3" s="30"/>
      <c r="C3" s="30"/>
      <c r="D3" s="30"/>
      <c r="E3" s="30"/>
      <c r="F3" s="30"/>
      <c r="G3" s="31"/>
      <c r="H3" s="31"/>
      <c r="I3" s="78"/>
      <c r="J3" s="32"/>
      <c r="K3" s="78"/>
      <c r="L3" s="33"/>
      <c r="M3" s="79"/>
      <c r="N3" s="32"/>
      <c r="O3" s="79"/>
    </row>
    <row r="4" spans="1:15" ht="16.5" customHeight="1">
      <c r="A4" s="25"/>
      <c r="B4" s="26"/>
      <c r="C4" s="26"/>
      <c r="D4" s="26"/>
      <c r="E4" s="26"/>
      <c r="F4" s="26"/>
    </row>
    <row r="6" spans="1:15" ht="16.5" customHeight="1">
      <c r="A6" s="25"/>
      <c r="B6" s="80"/>
      <c r="C6" s="80"/>
      <c r="D6" s="80"/>
      <c r="E6" s="80"/>
      <c r="F6" s="80"/>
      <c r="G6" s="34"/>
      <c r="H6" s="34"/>
      <c r="I6" s="126" t="s">
        <v>1</v>
      </c>
      <c r="J6" s="126"/>
      <c r="K6" s="126"/>
      <c r="L6" s="26"/>
      <c r="M6" s="126" t="s">
        <v>2</v>
      </c>
      <c r="N6" s="126"/>
      <c r="O6" s="126"/>
    </row>
    <row r="7" spans="1:15" ht="16.5" customHeight="1">
      <c r="A7" s="25"/>
      <c r="B7" s="80"/>
      <c r="C7" s="80"/>
      <c r="D7" s="80"/>
      <c r="E7" s="80"/>
      <c r="F7" s="80"/>
      <c r="G7" s="34"/>
      <c r="H7" s="34"/>
      <c r="I7" s="125" t="s">
        <v>3</v>
      </c>
      <c r="J7" s="125"/>
      <c r="K7" s="125"/>
      <c r="L7" s="26"/>
      <c r="M7" s="125" t="s">
        <v>3</v>
      </c>
      <c r="N7" s="125"/>
      <c r="O7" s="125"/>
    </row>
    <row r="8" spans="1:15" ht="16.5" customHeight="1">
      <c r="A8" s="25"/>
      <c r="B8" s="80"/>
      <c r="C8" s="80"/>
      <c r="D8" s="80"/>
      <c r="E8" s="80"/>
      <c r="F8" s="80"/>
      <c r="G8" s="34"/>
      <c r="H8" s="34"/>
      <c r="I8" s="81" t="s">
        <v>153</v>
      </c>
      <c r="J8" s="28"/>
      <c r="K8" s="81" t="s">
        <v>124</v>
      </c>
      <c r="M8" s="81" t="s">
        <v>153</v>
      </c>
      <c r="O8" s="81" t="s">
        <v>124</v>
      </c>
    </row>
    <row r="9" spans="1:15" ht="16.5" customHeight="1">
      <c r="A9" s="25"/>
      <c r="B9" s="80"/>
      <c r="C9" s="80"/>
      <c r="D9" s="80"/>
      <c r="E9" s="80"/>
      <c r="F9" s="80"/>
      <c r="G9" s="38" t="s">
        <v>4</v>
      </c>
      <c r="H9" s="34"/>
      <c r="I9" s="82" t="s">
        <v>5</v>
      </c>
      <c r="J9" s="28"/>
      <c r="K9" s="82" t="s">
        <v>5</v>
      </c>
      <c r="M9" s="82" t="s">
        <v>5</v>
      </c>
      <c r="O9" s="82" t="s">
        <v>5</v>
      </c>
    </row>
    <row r="10" spans="1:15" ht="16.5" customHeight="1">
      <c r="A10" s="25"/>
      <c r="B10" s="80"/>
      <c r="C10" s="80"/>
      <c r="D10" s="80"/>
      <c r="E10" s="80"/>
      <c r="F10" s="80"/>
      <c r="G10" s="34"/>
      <c r="H10" s="34"/>
      <c r="J10" s="28"/>
    </row>
    <row r="11" spans="1:15" ht="16.5" customHeight="1">
      <c r="A11" s="25" t="s">
        <v>6</v>
      </c>
      <c r="B11" s="80"/>
      <c r="C11" s="80"/>
      <c r="D11" s="80"/>
      <c r="E11" s="80"/>
      <c r="F11" s="80"/>
      <c r="G11" s="34"/>
      <c r="H11" s="34"/>
      <c r="J11" s="28"/>
    </row>
    <row r="12" spans="1:15" ht="16.5" customHeight="1">
      <c r="A12" s="25"/>
      <c r="B12" s="80"/>
      <c r="C12" s="80"/>
      <c r="D12" s="80"/>
      <c r="E12" s="80"/>
      <c r="F12" s="80"/>
      <c r="G12" s="34"/>
      <c r="H12" s="34"/>
      <c r="J12" s="28"/>
    </row>
    <row r="13" spans="1:15" ht="16.5" customHeight="1">
      <c r="A13" s="25" t="s">
        <v>7</v>
      </c>
      <c r="B13" s="80"/>
      <c r="C13" s="80"/>
      <c r="D13" s="80"/>
      <c r="E13" s="80"/>
      <c r="F13" s="80"/>
      <c r="G13" s="34"/>
      <c r="H13" s="34"/>
      <c r="J13" s="28"/>
    </row>
    <row r="14" spans="1:15" ht="16.5" customHeight="1">
      <c r="B14" s="83"/>
      <c r="C14" s="83"/>
      <c r="D14" s="83"/>
      <c r="E14" s="83"/>
      <c r="F14" s="83"/>
      <c r="G14" s="40"/>
      <c r="H14" s="40"/>
      <c r="J14" s="41"/>
      <c r="L14" s="41"/>
      <c r="N14" s="41"/>
    </row>
    <row r="15" spans="1:15" ht="16.5" customHeight="1">
      <c r="A15" s="39" t="s">
        <v>8</v>
      </c>
      <c r="B15" s="83"/>
      <c r="C15" s="83"/>
      <c r="D15" s="83"/>
      <c r="E15" s="83"/>
      <c r="F15" s="83"/>
      <c r="G15" s="42">
        <v>9</v>
      </c>
      <c r="H15" s="40"/>
      <c r="I15" s="84">
        <v>199215615</v>
      </c>
      <c r="J15" s="41"/>
      <c r="K15" s="84">
        <v>122065358</v>
      </c>
      <c r="L15" s="41"/>
      <c r="M15" s="84">
        <v>199215615</v>
      </c>
      <c r="N15" s="41"/>
      <c r="O15" s="84">
        <v>116615779</v>
      </c>
    </row>
    <row r="16" spans="1:15" ht="16.5" customHeight="1">
      <c r="A16" s="39" t="s">
        <v>188</v>
      </c>
      <c r="B16" s="83"/>
      <c r="C16" s="83"/>
      <c r="D16" s="83"/>
      <c r="E16" s="83"/>
      <c r="F16" s="83"/>
      <c r="G16" s="42"/>
      <c r="H16" s="40"/>
      <c r="I16" s="84"/>
      <c r="J16" s="41"/>
      <c r="K16" s="84"/>
      <c r="L16" s="41"/>
      <c r="M16" s="84"/>
      <c r="N16" s="41"/>
      <c r="O16" s="84"/>
    </row>
    <row r="17" spans="1:15" ht="16.5" customHeight="1">
      <c r="B17" s="39" t="s">
        <v>189</v>
      </c>
      <c r="C17" s="39"/>
      <c r="D17" s="85"/>
      <c r="E17" s="83"/>
      <c r="F17" s="83"/>
      <c r="G17" s="86"/>
      <c r="H17" s="40"/>
      <c r="I17" s="84">
        <v>0</v>
      </c>
      <c r="J17" s="41"/>
      <c r="K17" s="84">
        <v>125000000</v>
      </c>
      <c r="L17" s="41"/>
      <c r="M17" s="84">
        <v>0</v>
      </c>
      <c r="N17" s="41"/>
      <c r="O17" s="84">
        <v>125000000</v>
      </c>
    </row>
    <row r="18" spans="1:15" ht="16.5" customHeight="1">
      <c r="A18" s="39" t="s">
        <v>138</v>
      </c>
      <c r="B18" s="83"/>
      <c r="C18" s="83"/>
      <c r="D18" s="83"/>
      <c r="E18" s="83"/>
      <c r="F18" s="83"/>
      <c r="G18" s="86">
        <v>10</v>
      </c>
      <c r="H18" s="40"/>
      <c r="I18" s="84">
        <v>136987400</v>
      </c>
      <c r="J18" s="41"/>
      <c r="K18" s="84">
        <v>179158018</v>
      </c>
      <c r="L18" s="41"/>
      <c r="M18" s="84">
        <v>136987400</v>
      </c>
      <c r="N18" s="41"/>
      <c r="O18" s="84">
        <v>179158018</v>
      </c>
    </row>
    <row r="19" spans="1:15" ht="16.5" customHeight="1">
      <c r="A19" s="39" t="s">
        <v>157</v>
      </c>
      <c r="B19" s="39"/>
      <c r="C19" s="39"/>
      <c r="D19" s="85"/>
      <c r="E19" s="83"/>
      <c r="F19" s="83"/>
      <c r="G19" s="86"/>
      <c r="H19" s="40"/>
      <c r="I19" s="84"/>
      <c r="J19" s="41"/>
      <c r="K19" s="84"/>
      <c r="L19" s="41"/>
      <c r="M19" s="84"/>
      <c r="N19" s="41"/>
      <c r="O19" s="84"/>
    </row>
    <row r="20" spans="1:15" ht="16.5" customHeight="1">
      <c r="B20" s="39" t="s">
        <v>158</v>
      </c>
      <c r="C20" s="39"/>
      <c r="D20" s="85"/>
      <c r="E20" s="83"/>
      <c r="F20" s="83"/>
      <c r="G20" s="86">
        <v>11</v>
      </c>
      <c r="H20" s="40"/>
      <c r="I20" s="84">
        <v>15798002</v>
      </c>
      <c r="J20" s="41"/>
      <c r="K20" s="84">
        <v>0</v>
      </c>
      <c r="L20" s="41"/>
      <c r="M20" s="84">
        <v>15798002</v>
      </c>
      <c r="N20" s="41"/>
      <c r="O20" s="84">
        <v>0</v>
      </c>
    </row>
    <row r="21" spans="1:15" ht="16.5" customHeight="1">
      <c r="A21" s="39" t="s">
        <v>9</v>
      </c>
      <c r="B21" s="83"/>
      <c r="C21" s="83"/>
      <c r="D21" s="83"/>
      <c r="E21" s="83"/>
      <c r="F21" s="83"/>
      <c r="G21" s="86">
        <v>13</v>
      </c>
      <c r="H21" s="40"/>
      <c r="I21" s="84">
        <v>896064084</v>
      </c>
      <c r="J21" s="41"/>
      <c r="K21" s="84">
        <v>800386138</v>
      </c>
      <c r="L21" s="41"/>
      <c r="M21" s="84">
        <v>896064084</v>
      </c>
      <c r="N21" s="41"/>
      <c r="O21" s="84">
        <v>800386138</v>
      </c>
    </row>
    <row r="22" spans="1:15" ht="16.5" customHeight="1">
      <c r="A22" s="39" t="s">
        <v>159</v>
      </c>
      <c r="B22" s="83"/>
      <c r="C22" s="83"/>
      <c r="D22" s="83"/>
      <c r="E22" s="83"/>
      <c r="F22" s="83"/>
      <c r="G22" s="86">
        <v>6</v>
      </c>
      <c r="H22" s="40"/>
      <c r="I22" s="84">
        <v>13887</v>
      </c>
      <c r="J22" s="41"/>
      <c r="K22" s="84">
        <v>0</v>
      </c>
      <c r="L22" s="41"/>
      <c r="M22" s="84">
        <v>13887</v>
      </c>
      <c r="N22" s="41"/>
      <c r="O22" s="84">
        <v>0</v>
      </c>
    </row>
    <row r="23" spans="1:15" ht="16.5" customHeight="1">
      <c r="A23" s="39" t="s">
        <v>10</v>
      </c>
      <c r="B23" s="83"/>
      <c r="C23" s="83"/>
      <c r="D23" s="83"/>
      <c r="E23" s="83"/>
      <c r="F23" s="83"/>
      <c r="G23" s="40"/>
      <c r="H23" s="40"/>
      <c r="I23" s="87">
        <v>286650</v>
      </c>
      <c r="J23" s="41"/>
      <c r="K23" s="87">
        <v>97200</v>
      </c>
      <c r="L23" s="41"/>
      <c r="M23" s="88">
        <v>286650</v>
      </c>
      <c r="N23" s="41"/>
      <c r="O23" s="88">
        <v>97200</v>
      </c>
    </row>
    <row r="24" spans="1:15" ht="16.5" customHeight="1">
      <c r="A24" s="25"/>
      <c r="B24" s="80"/>
      <c r="C24" s="80"/>
      <c r="D24" s="80"/>
      <c r="E24" s="80"/>
      <c r="F24" s="80"/>
      <c r="G24" s="40"/>
      <c r="H24" s="40"/>
      <c r="I24" s="84"/>
      <c r="J24" s="41"/>
      <c r="K24" s="84"/>
      <c r="L24" s="41"/>
      <c r="M24" s="84"/>
      <c r="N24" s="41"/>
      <c r="O24" s="84"/>
    </row>
    <row r="25" spans="1:15" ht="16.5" customHeight="1">
      <c r="A25" s="25" t="s">
        <v>11</v>
      </c>
      <c r="B25" s="80"/>
      <c r="C25" s="80"/>
      <c r="D25" s="80"/>
      <c r="E25" s="80"/>
      <c r="F25" s="80"/>
      <c r="G25" s="40"/>
      <c r="H25" s="40"/>
      <c r="I25" s="22">
        <f>SUM(I15:I23)</f>
        <v>1248365638</v>
      </c>
      <c r="J25" s="41"/>
      <c r="K25" s="22">
        <f>SUM(K15:K23)</f>
        <v>1226706714</v>
      </c>
      <c r="L25" s="41"/>
      <c r="M25" s="22">
        <f>SUM(M15:M23)</f>
        <v>1248365638</v>
      </c>
      <c r="N25" s="41"/>
      <c r="O25" s="22">
        <f>SUM(O15:O23)</f>
        <v>1221257135</v>
      </c>
    </row>
    <row r="26" spans="1:15" ht="16.5" customHeight="1">
      <c r="B26" s="83"/>
      <c r="C26" s="83"/>
      <c r="D26" s="83"/>
      <c r="E26" s="83"/>
      <c r="F26" s="83"/>
      <c r="G26" s="83"/>
      <c r="H26" s="83"/>
      <c r="I26" s="89"/>
      <c r="J26" s="41"/>
      <c r="K26" s="89"/>
      <c r="L26" s="41"/>
      <c r="M26" s="89"/>
      <c r="N26" s="41"/>
      <c r="O26" s="89"/>
    </row>
    <row r="27" spans="1:15" ht="16.5" customHeight="1">
      <c r="A27" s="25" t="s">
        <v>12</v>
      </c>
      <c r="B27" s="80"/>
      <c r="C27" s="80"/>
      <c r="D27" s="80"/>
      <c r="E27" s="80"/>
      <c r="F27" s="80"/>
      <c r="G27" s="34"/>
      <c r="H27" s="34"/>
      <c r="I27" s="2"/>
      <c r="J27" s="41"/>
      <c r="K27" s="2"/>
      <c r="L27" s="41"/>
      <c r="M27" s="89"/>
      <c r="N27" s="41"/>
      <c r="O27" s="89"/>
    </row>
    <row r="28" spans="1:15" ht="16.5" customHeight="1">
      <c r="B28" s="83"/>
      <c r="C28" s="83"/>
      <c r="D28" s="83"/>
      <c r="E28" s="83"/>
      <c r="F28" s="83"/>
      <c r="G28" s="40"/>
      <c r="H28" s="40"/>
      <c r="I28" s="23"/>
      <c r="J28" s="41"/>
      <c r="K28" s="23"/>
      <c r="L28" s="41"/>
      <c r="N28" s="41"/>
    </row>
    <row r="29" spans="1:15" ht="16.5" customHeight="1">
      <c r="A29" s="39" t="s">
        <v>160</v>
      </c>
      <c r="B29" s="85"/>
      <c r="C29" s="85"/>
      <c r="D29" s="85"/>
      <c r="E29" s="83"/>
      <c r="F29" s="83"/>
      <c r="G29" s="40">
        <v>11</v>
      </c>
      <c r="H29" s="40"/>
      <c r="I29" s="23">
        <v>45760453</v>
      </c>
      <c r="J29" s="41"/>
      <c r="K29" s="23">
        <v>0</v>
      </c>
      <c r="L29" s="41"/>
      <c r="M29" s="77">
        <v>45760453</v>
      </c>
      <c r="N29" s="41"/>
      <c r="O29" s="77">
        <v>0</v>
      </c>
    </row>
    <row r="30" spans="1:15" ht="16.5" customHeight="1">
      <c r="A30" s="39" t="s">
        <v>13</v>
      </c>
      <c r="B30" s="83"/>
      <c r="C30" s="83"/>
      <c r="D30" s="83"/>
      <c r="E30" s="83"/>
      <c r="F30" s="83"/>
      <c r="G30" s="43">
        <v>14</v>
      </c>
      <c r="H30" s="40"/>
      <c r="I30" s="23">
        <v>0</v>
      </c>
      <c r="J30" s="41"/>
      <c r="K30" s="23">
        <v>0</v>
      </c>
      <c r="L30" s="41"/>
      <c r="M30" s="77">
        <v>0</v>
      </c>
      <c r="N30" s="41"/>
      <c r="O30" s="77">
        <v>2500000</v>
      </c>
    </row>
    <row r="31" spans="1:15" ht="16.5" customHeight="1">
      <c r="A31" s="39" t="s">
        <v>192</v>
      </c>
      <c r="B31" s="83"/>
      <c r="C31" s="83"/>
      <c r="D31" s="83"/>
      <c r="E31" s="83"/>
      <c r="F31" s="83"/>
      <c r="G31" s="43">
        <v>15</v>
      </c>
      <c r="H31" s="40"/>
      <c r="I31" s="23">
        <v>0</v>
      </c>
      <c r="J31" s="41"/>
      <c r="K31" s="23">
        <v>0</v>
      </c>
      <c r="L31" s="41"/>
      <c r="M31" s="77">
        <v>0</v>
      </c>
      <c r="N31" s="41"/>
      <c r="O31" s="77">
        <v>0</v>
      </c>
    </row>
    <row r="32" spans="1:15" ht="16.5" customHeight="1">
      <c r="A32" s="27" t="s">
        <v>107</v>
      </c>
      <c r="B32" s="39"/>
      <c r="C32" s="83"/>
      <c r="D32" s="83"/>
      <c r="E32" s="83"/>
      <c r="F32" s="83"/>
      <c r="G32" s="43">
        <v>16</v>
      </c>
      <c r="H32" s="40"/>
      <c r="I32" s="23">
        <v>75669343</v>
      </c>
      <c r="J32" s="41"/>
      <c r="K32" s="23">
        <v>78617013</v>
      </c>
      <c r="L32" s="41"/>
      <c r="M32" s="23">
        <v>75669343</v>
      </c>
      <c r="N32" s="41"/>
      <c r="O32" s="23">
        <v>78617013</v>
      </c>
    </row>
    <row r="33" spans="1:15" ht="16.5" customHeight="1">
      <c r="A33" s="39" t="s">
        <v>14</v>
      </c>
      <c r="B33" s="83"/>
      <c r="C33" s="83"/>
      <c r="D33" s="83"/>
      <c r="E33" s="83"/>
      <c r="F33" s="83"/>
      <c r="G33" s="43">
        <v>17</v>
      </c>
      <c r="H33" s="40"/>
      <c r="I33" s="23">
        <v>731715684</v>
      </c>
      <c r="J33" s="41"/>
      <c r="K33" s="23">
        <v>656471286</v>
      </c>
      <c r="L33" s="41"/>
      <c r="M33" s="23">
        <v>731715684</v>
      </c>
      <c r="N33" s="41"/>
      <c r="O33" s="23">
        <v>656471286</v>
      </c>
    </row>
    <row r="34" spans="1:15" ht="16.5" customHeight="1">
      <c r="A34" s="44" t="s">
        <v>15</v>
      </c>
      <c r="B34" s="83"/>
      <c r="C34" s="83"/>
      <c r="D34" s="83"/>
      <c r="E34" s="83"/>
      <c r="F34" s="83"/>
      <c r="G34" s="43">
        <v>18</v>
      </c>
      <c r="H34" s="40"/>
      <c r="I34" s="23">
        <v>9260110</v>
      </c>
      <c r="J34" s="28"/>
      <c r="K34" s="23">
        <v>9184377</v>
      </c>
      <c r="M34" s="23">
        <v>9260110</v>
      </c>
      <c r="O34" s="23">
        <v>9184377</v>
      </c>
    </row>
    <row r="35" spans="1:15" ht="16.5" customHeight="1">
      <c r="A35" s="39" t="s">
        <v>16</v>
      </c>
      <c r="B35" s="83"/>
      <c r="C35" s="83"/>
      <c r="D35" s="83"/>
      <c r="E35" s="83"/>
      <c r="F35" s="83"/>
      <c r="G35" s="43">
        <v>19</v>
      </c>
      <c r="H35" s="40"/>
      <c r="I35" s="23">
        <v>18282404</v>
      </c>
      <c r="J35" s="28"/>
      <c r="K35" s="23">
        <v>13455289</v>
      </c>
      <c r="M35" s="23">
        <v>18282404</v>
      </c>
      <c r="O35" s="23">
        <v>13455289</v>
      </c>
    </row>
    <row r="36" spans="1:15" ht="16.5" customHeight="1">
      <c r="A36" s="39" t="s">
        <v>17</v>
      </c>
      <c r="B36" s="83"/>
      <c r="C36" s="83"/>
      <c r="D36" s="83"/>
      <c r="E36" s="83"/>
      <c r="F36" s="83"/>
      <c r="G36" s="86"/>
      <c r="H36" s="40"/>
      <c r="I36" s="24">
        <v>23468595</v>
      </c>
      <c r="J36" s="28"/>
      <c r="K36" s="24">
        <v>20386363</v>
      </c>
      <c r="M36" s="24">
        <v>23468595</v>
      </c>
      <c r="O36" s="24">
        <v>20386363</v>
      </c>
    </row>
    <row r="37" spans="1:15" ht="16.5" customHeight="1">
      <c r="A37" s="25"/>
      <c r="B37" s="80"/>
      <c r="C37" s="80"/>
      <c r="D37" s="80"/>
      <c r="E37" s="80"/>
      <c r="F37" s="80"/>
      <c r="G37" s="40"/>
      <c r="H37" s="40"/>
      <c r="J37" s="28"/>
    </row>
    <row r="38" spans="1:15" ht="16.5" customHeight="1">
      <c r="A38" s="25" t="s">
        <v>18</v>
      </c>
      <c r="B38" s="80"/>
      <c r="C38" s="80"/>
      <c r="D38" s="80"/>
      <c r="E38" s="80"/>
      <c r="F38" s="80"/>
      <c r="G38" s="40"/>
      <c r="H38" s="40"/>
      <c r="I38" s="91">
        <f>SUM(I29:I36)</f>
        <v>904156589</v>
      </c>
      <c r="J38" s="28"/>
      <c r="K38" s="91">
        <f>SUM(K29:K36)</f>
        <v>778114328</v>
      </c>
      <c r="M38" s="91">
        <f>SUM(M29:M36)</f>
        <v>904156589</v>
      </c>
      <c r="O38" s="91">
        <f>SUM(O29:O36)</f>
        <v>780614328</v>
      </c>
    </row>
    <row r="39" spans="1:15" ht="16.5" customHeight="1">
      <c r="A39" s="25"/>
      <c r="B39" s="80"/>
      <c r="C39" s="80"/>
      <c r="D39" s="80"/>
      <c r="E39" s="80"/>
      <c r="F39" s="80"/>
      <c r="G39" s="34"/>
      <c r="H39" s="34"/>
      <c r="I39" s="89"/>
      <c r="J39" s="28"/>
      <c r="K39" s="89"/>
      <c r="M39" s="89"/>
      <c r="O39" s="89"/>
    </row>
    <row r="40" spans="1:15" ht="16.5" customHeight="1" thickBot="1">
      <c r="A40" s="25" t="s">
        <v>19</v>
      </c>
      <c r="B40" s="80"/>
      <c r="C40" s="80"/>
      <c r="D40" s="80"/>
      <c r="E40" s="80"/>
      <c r="F40" s="80"/>
      <c r="G40" s="34"/>
      <c r="H40" s="34"/>
      <c r="I40" s="92">
        <f>SUM(I25,I38)</f>
        <v>2152522227</v>
      </c>
      <c r="J40" s="28"/>
      <c r="K40" s="92">
        <f>SUM(K25,K38)</f>
        <v>2004821042</v>
      </c>
      <c r="M40" s="92">
        <f>SUM(M25,M38)</f>
        <v>2152522227</v>
      </c>
      <c r="O40" s="92">
        <f>SUM(O25,O38)</f>
        <v>2001871463</v>
      </c>
    </row>
    <row r="41" spans="1:15" ht="16.5" customHeight="1" thickTop="1">
      <c r="J41" s="28"/>
    </row>
    <row r="42" spans="1:15" ht="18" customHeight="1">
      <c r="J42" s="28"/>
    </row>
    <row r="43" spans="1:15" ht="20.25" customHeight="1">
      <c r="J43" s="28"/>
    </row>
    <row r="44" spans="1:15" ht="16.5" customHeight="1">
      <c r="F44" s="93" t="s">
        <v>20</v>
      </c>
      <c r="J44" s="28"/>
    </row>
    <row r="45" spans="1:15" ht="16.5" customHeight="1">
      <c r="F45" s="93"/>
      <c r="J45" s="28"/>
    </row>
    <row r="46" spans="1:15" ht="16.5" customHeight="1">
      <c r="J46" s="28"/>
    </row>
    <row r="47" spans="1:15" ht="13.5" customHeight="1">
      <c r="J47" s="28"/>
    </row>
    <row r="48" spans="1:15" ht="22.5" customHeight="1">
      <c r="A48" s="129" t="s">
        <v>21</v>
      </c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</row>
    <row r="49" spans="1:15" ht="16.5" customHeight="1">
      <c r="A49" s="25" t="str">
        <f>A1</f>
        <v>Euro Creations Public Company Limited</v>
      </c>
      <c r="B49" s="26"/>
      <c r="C49" s="26"/>
      <c r="D49" s="26"/>
      <c r="E49" s="26"/>
      <c r="F49" s="26"/>
      <c r="G49" s="26"/>
      <c r="H49" s="26"/>
      <c r="I49" s="37"/>
      <c r="J49" s="26"/>
      <c r="K49" s="37"/>
      <c r="L49" s="45"/>
      <c r="M49" s="37"/>
      <c r="N49" s="45"/>
      <c r="O49" s="37"/>
    </row>
    <row r="50" spans="1:15" ht="16.5" customHeight="1">
      <c r="A50" s="94" t="s">
        <v>161</v>
      </c>
      <c r="B50" s="26"/>
      <c r="C50" s="26"/>
      <c r="D50" s="26"/>
      <c r="E50" s="26"/>
      <c r="F50" s="26"/>
      <c r="G50" s="26"/>
      <c r="H50" s="26"/>
      <c r="I50" s="37"/>
      <c r="J50" s="26"/>
      <c r="K50" s="37"/>
      <c r="L50" s="45"/>
      <c r="M50" s="37"/>
      <c r="N50" s="45"/>
      <c r="O50" s="37"/>
    </row>
    <row r="51" spans="1:15" ht="16.5" customHeight="1">
      <c r="A51" s="29" t="s">
        <v>156</v>
      </c>
      <c r="B51" s="30"/>
      <c r="C51" s="30"/>
      <c r="D51" s="30"/>
      <c r="E51" s="30"/>
      <c r="F51" s="30"/>
      <c r="G51" s="30"/>
      <c r="H51" s="30"/>
      <c r="I51" s="95"/>
      <c r="J51" s="30"/>
      <c r="K51" s="95"/>
      <c r="L51" s="96"/>
      <c r="M51" s="97"/>
      <c r="N51" s="46"/>
      <c r="O51" s="97"/>
    </row>
    <row r="52" spans="1:15" ht="16.5" customHeight="1">
      <c r="A52" s="25"/>
      <c r="B52" s="26"/>
      <c r="C52" s="26"/>
      <c r="D52" s="26"/>
      <c r="E52" s="26"/>
      <c r="F52" s="26"/>
      <c r="G52" s="26"/>
      <c r="H52" s="26"/>
      <c r="I52" s="37"/>
      <c r="J52" s="26"/>
      <c r="K52" s="37"/>
      <c r="L52" s="45"/>
      <c r="M52" s="37"/>
      <c r="N52" s="45"/>
      <c r="O52" s="37"/>
    </row>
    <row r="54" spans="1:15" ht="16.5" customHeight="1">
      <c r="A54" s="25"/>
      <c r="B54" s="80"/>
      <c r="C54" s="80"/>
      <c r="D54" s="80"/>
      <c r="E54" s="80"/>
      <c r="F54" s="80"/>
      <c r="G54" s="34"/>
      <c r="H54" s="34"/>
      <c r="I54" s="126" t="s">
        <v>1</v>
      </c>
      <c r="J54" s="126"/>
      <c r="K54" s="126"/>
      <c r="L54" s="26"/>
      <c r="M54" s="126" t="s">
        <v>2</v>
      </c>
      <c r="N54" s="126"/>
      <c r="O54" s="126"/>
    </row>
    <row r="55" spans="1:15" ht="16.5" customHeight="1">
      <c r="A55" s="25"/>
      <c r="B55" s="80"/>
      <c r="C55" s="80"/>
      <c r="D55" s="80"/>
      <c r="E55" s="80"/>
      <c r="F55" s="80"/>
      <c r="G55" s="34"/>
      <c r="H55" s="34"/>
      <c r="I55" s="125" t="s">
        <v>3</v>
      </c>
      <c r="J55" s="125"/>
      <c r="K55" s="125"/>
      <c r="L55" s="26"/>
      <c r="M55" s="125" t="s">
        <v>3</v>
      </c>
      <c r="N55" s="125"/>
      <c r="O55" s="125"/>
    </row>
    <row r="56" spans="1:15" ht="16.5" customHeight="1">
      <c r="A56" s="25"/>
      <c r="B56" s="80"/>
      <c r="C56" s="80"/>
      <c r="D56" s="80"/>
      <c r="E56" s="80"/>
      <c r="F56" s="80"/>
      <c r="G56" s="34"/>
      <c r="H56" s="34"/>
      <c r="I56" s="81" t="s">
        <v>153</v>
      </c>
      <c r="J56" s="28"/>
      <c r="K56" s="81" t="s">
        <v>124</v>
      </c>
      <c r="M56" s="81" t="s">
        <v>153</v>
      </c>
      <c r="O56" s="81" t="s">
        <v>124</v>
      </c>
    </row>
    <row r="57" spans="1:15" ht="16.5" customHeight="1">
      <c r="A57" s="25"/>
      <c r="B57" s="80"/>
      <c r="C57" s="80"/>
      <c r="D57" s="80"/>
      <c r="E57" s="80"/>
      <c r="F57" s="80"/>
      <c r="G57" s="36" t="s">
        <v>4</v>
      </c>
      <c r="H57" s="34"/>
      <c r="I57" s="82" t="s">
        <v>5</v>
      </c>
      <c r="J57" s="28"/>
      <c r="K57" s="82" t="s">
        <v>5</v>
      </c>
      <c r="M57" s="82" t="s">
        <v>5</v>
      </c>
      <c r="O57" s="82" t="s">
        <v>5</v>
      </c>
    </row>
    <row r="58" spans="1:15" ht="16.5" customHeight="1">
      <c r="B58" s="83"/>
      <c r="C58" s="83"/>
      <c r="D58" s="83"/>
      <c r="E58" s="83"/>
      <c r="F58" s="83"/>
      <c r="G58" s="34"/>
      <c r="H58" s="34"/>
      <c r="I58" s="89"/>
      <c r="J58" s="28"/>
      <c r="K58" s="89"/>
      <c r="M58" s="89"/>
      <c r="O58" s="89"/>
    </row>
    <row r="59" spans="1:15" ht="16.5" customHeight="1">
      <c r="A59" s="25" t="s">
        <v>22</v>
      </c>
      <c r="B59" s="80"/>
      <c r="C59" s="80"/>
      <c r="D59" s="80"/>
      <c r="E59" s="80"/>
      <c r="F59" s="80"/>
      <c r="G59" s="34"/>
      <c r="H59" s="34"/>
      <c r="I59" s="89"/>
      <c r="J59" s="28"/>
      <c r="K59" s="89"/>
      <c r="M59" s="89"/>
      <c r="O59" s="89"/>
    </row>
    <row r="60" spans="1:15" ht="16.5" customHeight="1">
      <c r="B60" s="83"/>
      <c r="C60" s="83"/>
      <c r="D60" s="83"/>
      <c r="E60" s="83"/>
      <c r="F60" s="83"/>
      <c r="G60" s="34"/>
      <c r="H60" s="34"/>
      <c r="I60" s="89"/>
      <c r="J60" s="28"/>
      <c r="K60" s="89"/>
      <c r="M60" s="89"/>
      <c r="O60" s="89"/>
    </row>
    <row r="61" spans="1:15" ht="16.5" customHeight="1">
      <c r="A61" s="25" t="s">
        <v>23</v>
      </c>
      <c r="B61" s="80"/>
      <c r="C61" s="80"/>
      <c r="D61" s="80"/>
      <c r="E61" s="80"/>
      <c r="F61" s="80"/>
      <c r="G61" s="34"/>
      <c r="H61" s="34"/>
      <c r="I61" s="89"/>
      <c r="J61" s="28"/>
      <c r="K61" s="89"/>
      <c r="M61" s="89"/>
      <c r="O61" s="89"/>
    </row>
    <row r="62" spans="1:15" ht="16.5" customHeight="1">
      <c r="A62" s="27"/>
      <c r="B62" s="83"/>
      <c r="C62" s="83"/>
      <c r="D62" s="83"/>
      <c r="E62" s="83"/>
      <c r="F62" s="83"/>
      <c r="G62" s="40"/>
      <c r="H62" s="40"/>
      <c r="I62" s="89"/>
      <c r="J62" s="28"/>
      <c r="K62" s="89"/>
      <c r="M62" s="89"/>
      <c r="O62" s="89"/>
    </row>
    <row r="63" spans="1:15" ht="16.5" customHeight="1">
      <c r="A63" s="39" t="s">
        <v>127</v>
      </c>
      <c r="B63" s="83"/>
      <c r="C63" s="83"/>
      <c r="D63" s="83"/>
      <c r="E63" s="83"/>
      <c r="F63" s="83"/>
      <c r="G63" s="43">
        <v>20</v>
      </c>
      <c r="H63" s="40"/>
      <c r="I63" s="89">
        <v>177298362</v>
      </c>
      <c r="J63" s="28"/>
      <c r="K63" s="89">
        <v>202262709</v>
      </c>
      <c r="M63" s="89">
        <v>177298362</v>
      </c>
      <c r="O63" s="89">
        <v>202262389</v>
      </c>
    </row>
    <row r="64" spans="1:15" ht="16.5" customHeight="1">
      <c r="A64" s="39" t="s">
        <v>162</v>
      </c>
      <c r="B64" s="39"/>
      <c r="C64" s="83"/>
      <c r="D64" s="83"/>
      <c r="E64" s="83"/>
      <c r="F64" s="83"/>
      <c r="G64" s="98"/>
      <c r="I64" s="89">
        <v>0</v>
      </c>
      <c r="J64" s="28"/>
      <c r="K64" s="89">
        <v>11550563</v>
      </c>
      <c r="M64" s="89">
        <v>0</v>
      </c>
      <c r="O64" s="89">
        <v>11550563</v>
      </c>
    </row>
    <row r="65" spans="1:15" ht="16.5" customHeight="1">
      <c r="A65" s="39" t="s">
        <v>24</v>
      </c>
      <c r="B65" s="83"/>
      <c r="G65" s="43">
        <v>22</v>
      </c>
      <c r="I65" s="77">
        <v>625707924</v>
      </c>
      <c r="J65" s="28"/>
      <c r="K65" s="77">
        <v>474741286</v>
      </c>
      <c r="M65" s="77">
        <v>625707924</v>
      </c>
      <c r="O65" s="77">
        <v>474741286</v>
      </c>
    </row>
    <row r="66" spans="1:15" ht="16.5" customHeight="1">
      <c r="A66" s="39" t="s">
        <v>202</v>
      </c>
      <c r="B66" s="83"/>
      <c r="G66" s="43"/>
      <c r="J66" s="28"/>
    </row>
    <row r="67" spans="1:15" ht="16.5" customHeight="1">
      <c r="B67" s="39" t="s">
        <v>203</v>
      </c>
      <c r="G67" s="43"/>
      <c r="I67" s="89">
        <v>1000000</v>
      </c>
      <c r="J67" s="28"/>
      <c r="K67" s="77">
        <v>0</v>
      </c>
      <c r="M67" s="89">
        <v>1000000</v>
      </c>
      <c r="O67" s="77">
        <v>0</v>
      </c>
    </row>
    <row r="68" spans="1:15" ht="16.5" customHeight="1">
      <c r="A68" s="27" t="s">
        <v>112</v>
      </c>
      <c r="B68" s="99"/>
      <c r="C68" s="100"/>
      <c r="D68" s="100"/>
      <c r="E68" s="100"/>
      <c r="F68" s="85"/>
      <c r="G68" s="43">
        <v>21</v>
      </c>
      <c r="H68" s="40"/>
      <c r="I68" s="89">
        <v>54487296</v>
      </c>
      <c r="J68" s="28"/>
      <c r="K68" s="89">
        <v>65389729</v>
      </c>
      <c r="M68" s="89">
        <v>54487296</v>
      </c>
      <c r="O68" s="89">
        <v>65389729</v>
      </c>
    </row>
    <row r="69" spans="1:15" ht="16.5" customHeight="1">
      <c r="A69" s="39" t="s">
        <v>25</v>
      </c>
      <c r="B69" s="83"/>
      <c r="C69" s="83"/>
      <c r="D69" s="83"/>
      <c r="E69" s="83"/>
      <c r="F69" s="83"/>
      <c r="G69" s="43"/>
      <c r="H69" s="40"/>
      <c r="I69" s="89">
        <v>22530073</v>
      </c>
      <c r="J69" s="28"/>
      <c r="K69" s="89">
        <v>20316816</v>
      </c>
      <c r="M69" s="89">
        <v>22530073</v>
      </c>
      <c r="O69" s="89">
        <v>20316816</v>
      </c>
    </row>
    <row r="70" spans="1:15" ht="16.5" customHeight="1">
      <c r="A70" s="39" t="s">
        <v>134</v>
      </c>
      <c r="B70" s="83"/>
      <c r="C70" s="83"/>
      <c r="D70" s="83"/>
      <c r="E70" s="83"/>
      <c r="F70" s="83"/>
      <c r="G70" s="86">
        <v>6</v>
      </c>
      <c r="H70" s="40"/>
      <c r="I70" s="89">
        <v>0</v>
      </c>
      <c r="J70" s="28"/>
      <c r="K70" s="89">
        <v>225648</v>
      </c>
      <c r="M70" s="89">
        <v>0</v>
      </c>
      <c r="O70" s="89">
        <v>225648</v>
      </c>
    </row>
    <row r="71" spans="1:15" ht="16.5" customHeight="1">
      <c r="A71" s="39" t="s">
        <v>136</v>
      </c>
      <c r="B71" s="83"/>
      <c r="C71" s="83"/>
      <c r="D71" s="83"/>
      <c r="E71" s="83"/>
      <c r="F71" s="83"/>
      <c r="G71" s="86"/>
      <c r="H71" s="40"/>
      <c r="I71" s="101">
        <v>0</v>
      </c>
      <c r="J71" s="28"/>
      <c r="K71" s="101">
        <v>476147</v>
      </c>
      <c r="M71" s="101">
        <v>0</v>
      </c>
      <c r="O71" s="101">
        <v>476147</v>
      </c>
    </row>
    <row r="72" spans="1:15" ht="16.5" customHeight="1">
      <c r="B72" s="83"/>
      <c r="C72" s="83"/>
      <c r="D72" s="83"/>
      <c r="E72" s="83"/>
      <c r="F72" s="83"/>
      <c r="G72" s="34"/>
      <c r="H72" s="34"/>
      <c r="I72" s="89"/>
      <c r="J72" s="28"/>
      <c r="K72" s="89"/>
      <c r="M72" s="89"/>
      <c r="O72" s="89"/>
    </row>
    <row r="73" spans="1:15" ht="16.5" customHeight="1">
      <c r="A73" s="25" t="s">
        <v>26</v>
      </c>
      <c r="B73" s="80"/>
      <c r="C73" s="80"/>
      <c r="D73" s="80"/>
      <c r="E73" s="80"/>
      <c r="F73" s="80"/>
      <c r="G73" s="40"/>
      <c r="H73" s="40"/>
      <c r="I73" s="91">
        <f>SUM(I63:I71)</f>
        <v>881023655</v>
      </c>
      <c r="J73" s="28"/>
      <c r="K73" s="91">
        <f>SUM(K63:K71)</f>
        <v>774962898</v>
      </c>
      <c r="M73" s="91">
        <f>SUM(M63:M71)</f>
        <v>881023655</v>
      </c>
      <c r="O73" s="91">
        <f>SUM(O63:O71)</f>
        <v>774962578</v>
      </c>
    </row>
    <row r="74" spans="1:15" ht="16.5" customHeight="1">
      <c r="B74" s="83"/>
      <c r="C74" s="83"/>
      <c r="D74" s="83"/>
      <c r="E74" s="83"/>
      <c r="F74" s="83"/>
      <c r="G74" s="40"/>
      <c r="H74" s="40"/>
      <c r="I74" s="89"/>
      <c r="J74" s="28"/>
      <c r="K74" s="89"/>
      <c r="M74" s="89"/>
      <c r="O74" s="89"/>
    </row>
    <row r="75" spans="1:15" ht="16.5" customHeight="1">
      <c r="A75" s="25" t="s">
        <v>27</v>
      </c>
      <c r="B75" s="80"/>
      <c r="C75" s="80"/>
      <c r="D75" s="80"/>
      <c r="E75" s="80"/>
      <c r="F75" s="80"/>
      <c r="G75" s="34"/>
      <c r="H75" s="34"/>
      <c r="I75" s="89"/>
      <c r="J75" s="28"/>
      <c r="K75" s="89"/>
      <c r="M75" s="89"/>
      <c r="O75" s="89"/>
    </row>
    <row r="76" spans="1:15" ht="16.5" customHeight="1">
      <c r="B76" s="83"/>
      <c r="C76" s="83"/>
      <c r="D76" s="83"/>
      <c r="E76" s="83"/>
      <c r="F76" s="83"/>
      <c r="G76" s="40"/>
      <c r="H76" s="40"/>
      <c r="I76" s="89"/>
      <c r="J76" s="28"/>
      <c r="K76" s="89"/>
      <c r="M76" s="89"/>
      <c r="O76" s="89"/>
    </row>
    <row r="77" spans="1:15" ht="16.5" customHeight="1">
      <c r="A77" s="39" t="s">
        <v>130</v>
      </c>
      <c r="B77" s="39"/>
      <c r="C77" s="83"/>
      <c r="D77" s="83"/>
      <c r="E77" s="83"/>
      <c r="F77" s="83"/>
      <c r="G77" s="40">
        <v>22</v>
      </c>
      <c r="H77" s="40"/>
      <c r="I77" s="89">
        <v>1471750</v>
      </c>
      <c r="J77" s="28"/>
      <c r="K77" s="89">
        <v>1933163</v>
      </c>
      <c r="M77" s="89">
        <v>1471750</v>
      </c>
      <c r="O77" s="89">
        <v>1933163</v>
      </c>
    </row>
    <row r="78" spans="1:15" ht="16.5" customHeight="1">
      <c r="A78" s="39" t="s">
        <v>197</v>
      </c>
      <c r="B78" s="83"/>
      <c r="C78" s="83"/>
      <c r="D78" s="83"/>
      <c r="E78" s="83"/>
      <c r="F78" s="83"/>
      <c r="G78" s="102">
        <v>21</v>
      </c>
      <c r="H78" s="40"/>
      <c r="I78" s="89">
        <v>304581812</v>
      </c>
      <c r="J78" s="28"/>
      <c r="K78" s="89">
        <v>343216837</v>
      </c>
      <c r="M78" s="89">
        <v>304581812</v>
      </c>
      <c r="O78" s="89">
        <v>343216837</v>
      </c>
    </row>
    <row r="79" spans="1:15" ht="16.5" customHeight="1">
      <c r="A79" s="39" t="s">
        <v>28</v>
      </c>
      <c r="B79" s="39"/>
      <c r="C79" s="83"/>
      <c r="D79" s="83"/>
      <c r="E79" s="83"/>
      <c r="F79" s="83"/>
      <c r="G79" s="43"/>
      <c r="H79" s="40"/>
      <c r="I79" s="89">
        <v>674425</v>
      </c>
      <c r="J79" s="28"/>
      <c r="K79" s="89">
        <v>618474</v>
      </c>
      <c r="M79" s="89">
        <v>674425</v>
      </c>
      <c r="O79" s="89">
        <v>618474</v>
      </c>
    </row>
    <row r="80" spans="1:15" ht="16.5" customHeight="1">
      <c r="A80" s="39" t="s">
        <v>29</v>
      </c>
      <c r="B80" s="83"/>
      <c r="C80" s="83"/>
      <c r="D80" s="83"/>
      <c r="E80" s="83"/>
      <c r="F80" s="83"/>
      <c r="G80" s="43"/>
      <c r="H80" s="40"/>
      <c r="I80" s="101">
        <v>5812625</v>
      </c>
      <c r="J80" s="28"/>
      <c r="K80" s="101">
        <v>1958723</v>
      </c>
      <c r="M80" s="101">
        <v>5812625</v>
      </c>
      <c r="O80" s="101">
        <v>1958723</v>
      </c>
    </row>
    <row r="81" spans="1:15" ht="16.5" customHeight="1">
      <c r="B81" s="83"/>
      <c r="C81" s="83"/>
      <c r="D81" s="83"/>
      <c r="E81" s="83"/>
      <c r="F81" s="83"/>
      <c r="G81" s="34"/>
      <c r="H81" s="34"/>
      <c r="I81" s="89"/>
      <c r="J81" s="28"/>
      <c r="K81" s="89"/>
      <c r="M81" s="89"/>
      <c r="O81" s="89"/>
    </row>
    <row r="82" spans="1:15" ht="16.5" customHeight="1">
      <c r="A82" s="25" t="s">
        <v>30</v>
      </c>
      <c r="B82" s="80"/>
      <c r="C82" s="80"/>
      <c r="D82" s="80"/>
      <c r="E82" s="80"/>
      <c r="F82" s="80"/>
      <c r="G82" s="34"/>
      <c r="H82" s="34"/>
      <c r="I82" s="91">
        <f>SUM(I77:I80)</f>
        <v>312540612</v>
      </c>
      <c r="J82" s="28"/>
      <c r="K82" s="91">
        <f>SUM(K77:K80)</f>
        <v>347727197</v>
      </c>
      <c r="M82" s="91">
        <f>SUM(M77:M80)</f>
        <v>312540612</v>
      </c>
      <c r="O82" s="91">
        <f>SUM(O77:O80)</f>
        <v>347727197</v>
      </c>
    </row>
    <row r="83" spans="1:15" ht="16.5" customHeight="1">
      <c r="B83" s="83"/>
      <c r="C83" s="83"/>
      <c r="D83" s="83"/>
      <c r="E83" s="83"/>
      <c r="F83" s="83"/>
      <c r="G83" s="34"/>
      <c r="H83" s="34"/>
      <c r="I83" s="89"/>
      <c r="J83" s="28"/>
      <c r="K83" s="89"/>
      <c r="M83" s="89"/>
      <c r="O83" s="89"/>
    </row>
    <row r="84" spans="1:15" ht="16.5" customHeight="1">
      <c r="A84" s="25" t="s">
        <v>31</v>
      </c>
      <c r="B84" s="80"/>
      <c r="C84" s="80"/>
      <c r="D84" s="80"/>
      <c r="E84" s="80"/>
      <c r="F84" s="80"/>
      <c r="G84" s="34"/>
      <c r="H84" s="34"/>
      <c r="I84" s="101">
        <f>SUM(I73,I82)</f>
        <v>1193564267</v>
      </c>
      <c r="J84" s="28"/>
      <c r="K84" s="101">
        <f>SUM(K73,K82)</f>
        <v>1122690095</v>
      </c>
      <c r="M84" s="101">
        <f>SUM(M73,M82)</f>
        <v>1193564267</v>
      </c>
      <c r="O84" s="101">
        <f>SUM(O73,O82)</f>
        <v>1122689775</v>
      </c>
    </row>
    <row r="85" spans="1:15" ht="16.5" customHeight="1">
      <c r="J85" s="28"/>
    </row>
    <row r="86" spans="1:15" ht="16.5" customHeight="1">
      <c r="J86" s="28"/>
    </row>
    <row r="87" spans="1:15" ht="16.5" customHeight="1">
      <c r="J87" s="28"/>
    </row>
    <row r="88" spans="1:15" ht="16.5" customHeight="1">
      <c r="J88" s="28"/>
    </row>
    <row r="89" spans="1:15" ht="16.5" customHeight="1">
      <c r="J89" s="28"/>
    </row>
    <row r="90" spans="1:15" ht="16.5" customHeight="1">
      <c r="J90" s="28"/>
    </row>
    <row r="91" spans="1:15" ht="16.5" customHeight="1">
      <c r="J91" s="28"/>
    </row>
    <row r="92" spans="1:15" ht="16.5" customHeight="1">
      <c r="J92" s="28"/>
    </row>
    <row r="93" spans="1:15" ht="20.25" customHeight="1">
      <c r="A93" s="25"/>
      <c r="B93" s="80"/>
      <c r="C93" s="80"/>
      <c r="D93" s="80"/>
      <c r="E93" s="80"/>
      <c r="F93" s="80"/>
      <c r="G93" s="34"/>
      <c r="H93" s="34"/>
      <c r="I93" s="81"/>
      <c r="J93" s="28"/>
      <c r="K93" s="81"/>
      <c r="M93" s="81"/>
      <c r="O93" s="81"/>
    </row>
    <row r="94" spans="1:15" ht="16.5" customHeight="1">
      <c r="J94" s="28"/>
    </row>
    <row r="95" spans="1:15" ht="13.5" customHeight="1"/>
    <row r="96" spans="1:15" ht="21.95" customHeight="1">
      <c r="A96" s="128" t="str">
        <f>$A$48</f>
        <v>The accompanying notes form part of these financial statements.</v>
      </c>
      <c r="B96" s="128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</row>
    <row r="97" spans="1:15" ht="16.5" customHeight="1">
      <c r="A97" s="25" t="str">
        <f>A1</f>
        <v>Euro Creations Public Company Limited</v>
      </c>
      <c r="B97" s="26"/>
      <c r="C97" s="26"/>
      <c r="D97" s="26"/>
      <c r="E97" s="26"/>
      <c r="F97" s="26"/>
      <c r="G97" s="26"/>
      <c r="H97" s="26"/>
      <c r="I97" s="37"/>
      <c r="J97" s="26"/>
      <c r="K97" s="37"/>
      <c r="L97" s="45"/>
      <c r="M97" s="37"/>
      <c r="N97" s="45"/>
      <c r="O97" s="37"/>
    </row>
    <row r="98" spans="1:15" ht="16.5" customHeight="1">
      <c r="A98" s="94" t="s">
        <v>161</v>
      </c>
      <c r="B98" s="26"/>
      <c r="C98" s="26"/>
      <c r="D98" s="26"/>
      <c r="E98" s="26"/>
      <c r="F98" s="26"/>
      <c r="G98" s="26"/>
      <c r="H98" s="26"/>
      <c r="I98" s="37"/>
      <c r="J98" s="26"/>
      <c r="K98" s="37"/>
      <c r="L98" s="45"/>
      <c r="M98" s="37"/>
      <c r="N98" s="45"/>
      <c r="O98" s="37"/>
    </row>
    <row r="99" spans="1:15" ht="16.5" customHeight="1">
      <c r="A99" s="29" t="str">
        <f>A3</f>
        <v>As at 31 December 2025</v>
      </c>
      <c r="B99" s="30"/>
      <c r="C99" s="30"/>
      <c r="D99" s="30"/>
      <c r="E99" s="30"/>
      <c r="F99" s="30"/>
      <c r="G99" s="30"/>
      <c r="H99" s="30"/>
      <c r="I99" s="95"/>
      <c r="J99" s="30"/>
      <c r="K99" s="95"/>
      <c r="L99" s="96"/>
      <c r="M99" s="97"/>
      <c r="N99" s="46"/>
      <c r="O99" s="97"/>
    </row>
    <row r="100" spans="1:15" ht="16.5" customHeight="1">
      <c r="A100" s="25"/>
      <c r="B100" s="26"/>
      <c r="C100" s="26"/>
      <c r="D100" s="26"/>
      <c r="E100" s="26"/>
      <c r="F100" s="26"/>
      <c r="G100" s="26"/>
      <c r="H100" s="26"/>
      <c r="I100" s="37"/>
      <c r="J100" s="26"/>
      <c r="K100" s="37"/>
      <c r="L100" s="45"/>
      <c r="M100" s="37"/>
      <c r="N100" s="45"/>
      <c r="O100" s="37"/>
    </row>
    <row r="101" spans="1:15" ht="16.5" customHeight="1">
      <c r="A101" s="25"/>
      <c r="B101" s="26"/>
      <c r="C101" s="26"/>
      <c r="D101" s="26"/>
      <c r="E101" s="26"/>
      <c r="F101" s="26"/>
      <c r="G101" s="26"/>
      <c r="H101" s="26"/>
      <c r="I101" s="37"/>
      <c r="J101" s="26"/>
      <c r="K101" s="37"/>
      <c r="L101" s="45"/>
      <c r="M101" s="37"/>
      <c r="N101" s="45"/>
      <c r="O101" s="37"/>
    </row>
    <row r="102" spans="1:15" ht="16.5" customHeight="1">
      <c r="I102" s="126" t="s">
        <v>1</v>
      </c>
      <c r="J102" s="126"/>
      <c r="K102" s="126"/>
      <c r="L102" s="26"/>
      <c r="M102" s="126" t="s">
        <v>2</v>
      </c>
      <c r="N102" s="126"/>
      <c r="O102" s="126"/>
    </row>
    <row r="103" spans="1:15" ht="16.5" customHeight="1">
      <c r="A103" s="25"/>
      <c r="B103" s="80"/>
      <c r="C103" s="80"/>
      <c r="D103" s="80"/>
      <c r="E103" s="80"/>
      <c r="F103" s="80"/>
      <c r="G103" s="34"/>
      <c r="H103" s="34"/>
      <c r="I103" s="125" t="s">
        <v>3</v>
      </c>
      <c r="J103" s="125"/>
      <c r="K103" s="125"/>
      <c r="L103" s="26"/>
      <c r="M103" s="125" t="s">
        <v>3</v>
      </c>
      <c r="N103" s="125"/>
      <c r="O103" s="125"/>
    </row>
    <row r="104" spans="1:15" ht="16.5" customHeight="1">
      <c r="A104" s="25"/>
      <c r="B104" s="80"/>
      <c r="C104" s="80"/>
      <c r="D104" s="80"/>
      <c r="E104" s="80"/>
      <c r="F104" s="80"/>
      <c r="G104" s="34"/>
      <c r="H104" s="34"/>
      <c r="I104" s="81" t="s">
        <v>153</v>
      </c>
      <c r="J104" s="28"/>
      <c r="K104" s="81" t="s">
        <v>124</v>
      </c>
      <c r="M104" s="81" t="s">
        <v>153</v>
      </c>
      <c r="O104" s="81" t="s">
        <v>124</v>
      </c>
    </row>
    <row r="105" spans="1:15" ht="16.5" customHeight="1">
      <c r="A105" s="25"/>
      <c r="B105" s="80"/>
      <c r="C105" s="80"/>
      <c r="D105" s="80"/>
      <c r="E105" s="80"/>
      <c r="F105" s="80"/>
      <c r="G105" s="35"/>
      <c r="H105" s="34"/>
      <c r="I105" s="82" t="s">
        <v>5</v>
      </c>
      <c r="J105" s="28"/>
      <c r="K105" s="82" t="s">
        <v>5</v>
      </c>
      <c r="M105" s="82" t="s">
        <v>5</v>
      </c>
      <c r="O105" s="82" t="s">
        <v>5</v>
      </c>
    </row>
    <row r="106" spans="1:15" ht="16.5" customHeight="1">
      <c r="A106" s="25"/>
      <c r="B106" s="80"/>
      <c r="C106" s="80"/>
      <c r="D106" s="80"/>
      <c r="E106" s="80"/>
      <c r="F106" s="80"/>
      <c r="G106" s="34"/>
      <c r="H106" s="34"/>
      <c r="I106" s="103"/>
      <c r="K106" s="103"/>
      <c r="M106" s="103"/>
      <c r="O106" s="103"/>
    </row>
    <row r="107" spans="1:15" ht="16.5" customHeight="1">
      <c r="A107" s="25" t="s">
        <v>22</v>
      </c>
      <c r="B107" s="80"/>
      <c r="C107" s="80"/>
      <c r="D107" s="80"/>
      <c r="E107" s="80"/>
      <c r="F107" s="80"/>
      <c r="G107" s="34"/>
      <c r="H107" s="34"/>
      <c r="I107" s="89"/>
      <c r="K107" s="89"/>
      <c r="M107" s="89"/>
      <c r="O107" s="89"/>
    </row>
    <row r="108" spans="1:15" ht="16.5" customHeight="1">
      <c r="A108" s="25"/>
      <c r="B108" s="80"/>
      <c r="C108" s="80"/>
      <c r="D108" s="80"/>
      <c r="E108" s="80"/>
      <c r="F108" s="80"/>
      <c r="G108" s="34"/>
      <c r="H108" s="34"/>
      <c r="I108" s="89"/>
      <c r="K108" s="89"/>
      <c r="M108" s="89"/>
      <c r="O108" s="89"/>
    </row>
    <row r="109" spans="1:15" ht="16.5" customHeight="1">
      <c r="A109" s="25" t="s">
        <v>33</v>
      </c>
      <c r="B109" s="80"/>
      <c r="C109" s="80"/>
      <c r="D109" s="80"/>
      <c r="E109" s="80"/>
      <c r="F109" s="80"/>
      <c r="G109" s="34"/>
      <c r="H109" s="34"/>
      <c r="I109" s="89"/>
      <c r="K109" s="89"/>
      <c r="M109" s="89"/>
      <c r="O109" s="89"/>
    </row>
    <row r="110" spans="1:15" ht="16.5" customHeight="1">
      <c r="B110" s="83"/>
      <c r="C110" s="83"/>
      <c r="D110" s="83"/>
      <c r="E110" s="83"/>
      <c r="F110" s="83"/>
      <c r="G110" s="40"/>
      <c r="H110" s="40"/>
      <c r="I110" s="89"/>
      <c r="K110" s="89"/>
      <c r="M110" s="89"/>
      <c r="O110" s="89"/>
    </row>
    <row r="111" spans="1:15" ht="16.5" customHeight="1">
      <c r="A111" s="39" t="s">
        <v>34</v>
      </c>
      <c r="B111" s="83"/>
      <c r="C111" s="83"/>
      <c r="D111" s="83"/>
      <c r="E111" s="83"/>
      <c r="F111" s="83"/>
      <c r="G111" s="42"/>
      <c r="H111" s="40"/>
      <c r="I111" s="89"/>
      <c r="K111" s="89"/>
      <c r="M111" s="89"/>
      <c r="O111" s="89"/>
    </row>
    <row r="112" spans="1:15" ht="16.5" customHeight="1">
      <c r="A112" s="39" t="s">
        <v>35</v>
      </c>
      <c r="B112" s="39" t="s">
        <v>36</v>
      </c>
      <c r="C112" s="85"/>
      <c r="D112" s="85"/>
      <c r="E112" s="85"/>
      <c r="F112" s="85"/>
      <c r="G112" s="40"/>
      <c r="H112" s="40"/>
      <c r="I112" s="89"/>
      <c r="K112" s="89"/>
      <c r="M112" s="89"/>
      <c r="O112" s="89"/>
    </row>
    <row r="113" spans="1:15" ht="16.5" customHeight="1">
      <c r="A113" s="39" t="s">
        <v>35</v>
      </c>
      <c r="C113" s="104" t="s">
        <v>114</v>
      </c>
      <c r="D113" s="104"/>
      <c r="E113" s="104"/>
      <c r="F113" s="39"/>
      <c r="G113" s="40"/>
      <c r="H113" s="40"/>
      <c r="I113" s="89"/>
      <c r="K113" s="89"/>
      <c r="M113" s="89"/>
      <c r="O113" s="89"/>
    </row>
    <row r="114" spans="1:15" ht="16.5" customHeight="1" thickBot="1">
      <c r="D114" s="27" t="s">
        <v>113</v>
      </c>
      <c r="G114" s="47"/>
      <c r="H114" s="47"/>
      <c r="I114" s="92">
        <v>152500000</v>
      </c>
      <c r="J114" s="28"/>
      <c r="K114" s="92">
        <v>152500000</v>
      </c>
      <c r="M114" s="92">
        <v>152500000</v>
      </c>
      <c r="O114" s="92">
        <v>152500000</v>
      </c>
    </row>
    <row r="115" spans="1:15" ht="16.5" customHeight="1" thickTop="1">
      <c r="B115" s="83"/>
      <c r="C115" s="83"/>
      <c r="D115" s="83"/>
      <c r="E115" s="83"/>
      <c r="F115" s="83"/>
      <c r="G115" s="40"/>
      <c r="H115" s="40"/>
      <c r="I115" s="89"/>
      <c r="J115" s="28"/>
      <c r="K115" s="89"/>
      <c r="M115" s="89"/>
      <c r="O115" s="89"/>
    </row>
    <row r="116" spans="1:15" ht="16.5" customHeight="1">
      <c r="A116" s="39" t="s">
        <v>35</v>
      </c>
      <c r="B116" s="27" t="s">
        <v>37</v>
      </c>
      <c r="G116" s="40"/>
      <c r="H116" s="40"/>
      <c r="I116" s="89"/>
      <c r="J116" s="28"/>
      <c r="K116" s="89"/>
      <c r="M116" s="89"/>
      <c r="O116" s="89"/>
    </row>
    <row r="117" spans="1:15" ht="16.5" customHeight="1">
      <c r="A117" s="39" t="s">
        <v>38</v>
      </c>
      <c r="C117" s="104" t="s">
        <v>114</v>
      </c>
      <c r="D117" s="105"/>
      <c r="F117" s="39"/>
      <c r="G117" s="40"/>
      <c r="H117" s="40"/>
      <c r="I117" s="89"/>
      <c r="J117" s="28"/>
      <c r="K117" s="89"/>
      <c r="M117" s="89"/>
      <c r="O117" s="89"/>
    </row>
    <row r="118" spans="1:15" ht="16.5" customHeight="1">
      <c r="C118" s="106"/>
      <c r="D118" s="27" t="s">
        <v>115</v>
      </c>
      <c r="G118" s="42"/>
      <c r="H118" s="47"/>
      <c r="I118" s="89">
        <v>152500000</v>
      </c>
      <c r="J118" s="28"/>
      <c r="K118" s="89">
        <v>152500000</v>
      </c>
      <c r="M118" s="89">
        <v>152500000</v>
      </c>
      <c r="O118" s="89">
        <v>152500000</v>
      </c>
    </row>
    <row r="119" spans="1:15" ht="16.5" customHeight="1">
      <c r="A119" s="39" t="s">
        <v>39</v>
      </c>
      <c r="G119" s="42"/>
      <c r="H119" s="47"/>
      <c r="I119" s="89">
        <v>574128795</v>
      </c>
      <c r="J119" s="28"/>
      <c r="K119" s="89">
        <v>574128795</v>
      </c>
      <c r="M119" s="89">
        <v>574128795</v>
      </c>
      <c r="O119" s="89">
        <v>574128795</v>
      </c>
    </row>
    <row r="120" spans="1:15" ht="16.5" customHeight="1">
      <c r="A120" s="39" t="s">
        <v>40</v>
      </c>
      <c r="G120" s="42"/>
      <c r="H120" s="47"/>
      <c r="I120" s="89"/>
      <c r="J120" s="28"/>
      <c r="K120" s="89"/>
      <c r="M120" s="89"/>
      <c r="O120" s="89"/>
    </row>
    <row r="121" spans="1:15" ht="16.5" customHeight="1">
      <c r="B121" s="27" t="s">
        <v>120</v>
      </c>
      <c r="G121" s="42"/>
      <c r="H121" s="47"/>
      <c r="I121" s="89">
        <v>15250000</v>
      </c>
      <c r="J121" s="28"/>
      <c r="K121" s="89">
        <v>15250000</v>
      </c>
      <c r="M121" s="89">
        <v>15250000</v>
      </c>
      <c r="O121" s="89">
        <v>15250000</v>
      </c>
    </row>
    <row r="122" spans="1:15" ht="16.5" customHeight="1">
      <c r="B122" s="27" t="s">
        <v>41</v>
      </c>
      <c r="G122" s="42"/>
      <c r="H122" s="47"/>
      <c r="I122" s="89">
        <v>217090533</v>
      </c>
      <c r="J122" s="28"/>
      <c r="K122" s="89">
        <v>146100989</v>
      </c>
      <c r="M122" s="89">
        <v>234272687</v>
      </c>
      <c r="O122" s="89">
        <v>154496415</v>
      </c>
    </row>
    <row r="123" spans="1:15" ht="16.5" customHeight="1">
      <c r="A123" s="39" t="s">
        <v>42</v>
      </c>
      <c r="C123" s="47"/>
      <c r="D123" s="47"/>
      <c r="E123" s="47"/>
      <c r="F123" s="47"/>
      <c r="G123" s="40"/>
      <c r="H123" s="40"/>
      <c r="I123" s="101">
        <v>-11368</v>
      </c>
      <c r="J123" s="28"/>
      <c r="K123" s="101">
        <v>-8573468</v>
      </c>
      <c r="M123" s="101">
        <v>-17193522</v>
      </c>
      <c r="O123" s="101">
        <v>-17193522</v>
      </c>
    </row>
    <row r="124" spans="1:15" ht="16.5" customHeight="1">
      <c r="B124" s="47"/>
      <c r="C124" s="47"/>
      <c r="D124" s="47"/>
      <c r="E124" s="47"/>
      <c r="F124" s="47"/>
      <c r="G124" s="40"/>
      <c r="H124" s="40"/>
      <c r="I124" s="89"/>
      <c r="J124" s="28"/>
      <c r="K124" s="89"/>
      <c r="M124" s="89"/>
      <c r="O124" s="89"/>
    </row>
    <row r="125" spans="1:15" ht="16.5" customHeight="1">
      <c r="A125" s="26" t="s">
        <v>43</v>
      </c>
      <c r="B125" s="107"/>
      <c r="C125" s="107"/>
      <c r="D125" s="107"/>
      <c r="E125" s="107"/>
      <c r="F125" s="47"/>
      <c r="G125" s="40"/>
      <c r="H125" s="40"/>
      <c r="I125" s="89"/>
      <c r="J125" s="28"/>
      <c r="K125" s="89"/>
      <c r="M125" s="89"/>
      <c r="O125" s="89"/>
    </row>
    <row r="126" spans="1:15" ht="16.5" customHeight="1">
      <c r="A126" s="25"/>
      <c r="B126" s="26" t="s">
        <v>178</v>
      </c>
      <c r="C126" s="26"/>
      <c r="D126" s="26"/>
      <c r="E126" s="26"/>
      <c r="F126" s="26"/>
      <c r="G126" s="40"/>
      <c r="H126" s="40"/>
      <c r="I126" s="89">
        <f>SUM(I118:I123)</f>
        <v>958957960</v>
      </c>
      <c r="J126" s="28"/>
      <c r="K126" s="89">
        <f>SUM(K118:K123)</f>
        <v>879406316</v>
      </c>
      <c r="M126" s="89">
        <f>SUM(M118:M123)</f>
        <v>958957960</v>
      </c>
      <c r="O126" s="89">
        <f>SUM(O118:O123)</f>
        <v>879181688</v>
      </c>
    </row>
    <row r="127" spans="1:15" ht="16.5" customHeight="1">
      <c r="A127" s="27" t="s">
        <v>44</v>
      </c>
      <c r="B127" s="80"/>
      <c r="C127" s="80"/>
      <c r="D127" s="80"/>
      <c r="E127" s="80"/>
      <c r="F127" s="80"/>
      <c r="G127" s="34"/>
      <c r="H127" s="34"/>
      <c r="I127" s="101">
        <v>0</v>
      </c>
      <c r="J127" s="28"/>
      <c r="K127" s="101">
        <v>2724631</v>
      </c>
      <c r="M127" s="101">
        <v>0</v>
      </c>
      <c r="O127" s="101">
        <v>0</v>
      </c>
    </row>
    <row r="128" spans="1:15" ht="16.5" customHeight="1">
      <c r="A128" s="27"/>
      <c r="B128" s="80"/>
      <c r="C128" s="80"/>
      <c r="D128" s="80"/>
      <c r="E128" s="80"/>
      <c r="F128" s="80"/>
      <c r="G128" s="34"/>
      <c r="H128" s="34"/>
      <c r="I128" s="89"/>
      <c r="J128" s="28"/>
      <c r="K128" s="89"/>
      <c r="M128" s="89"/>
      <c r="O128" s="89"/>
    </row>
    <row r="129" spans="1:15" ht="16.5" customHeight="1">
      <c r="A129" s="25" t="s">
        <v>45</v>
      </c>
      <c r="B129" s="80"/>
      <c r="C129" s="80"/>
      <c r="D129" s="80"/>
      <c r="E129" s="80"/>
      <c r="F129" s="80"/>
      <c r="G129" s="34"/>
      <c r="H129" s="34"/>
      <c r="I129" s="91">
        <f>SUM(I126:I127)</f>
        <v>958957960</v>
      </c>
      <c r="J129" s="28"/>
      <c r="K129" s="91">
        <f>SUM(K126:K127)</f>
        <v>882130947</v>
      </c>
      <c r="M129" s="91">
        <f>SUM(M126:M127)</f>
        <v>958957960</v>
      </c>
      <c r="O129" s="91">
        <f>SUM(O126:O127)</f>
        <v>879181688</v>
      </c>
    </row>
    <row r="130" spans="1:15" ht="16.5" customHeight="1">
      <c r="B130" s="83"/>
      <c r="C130" s="83"/>
      <c r="D130" s="83"/>
      <c r="E130" s="83"/>
      <c r="F130" s="83"/>
      <c r="G130" s="34"/>
      <c r="H130" s="34"/>
      <c r="I130" s="89"/>
      <c r="J130" s="28"/>
      <c r="K130" s="89"/>
      <c r="M130" s="89"/>
      <c r="O130" s="89"/>
    </row>
    <row r="131" spans="1:15" ht="16.5" customHeight="1" thickBot="1">
      <c r="A131" s="25" t="s">
        <v>46</v>
      </c>
      <c r="B131" s="80"/>
      <c r="C131" s="80"/>
      <c r="D131" s="80"/>
      <c r="E131" s="80"/>
      <c r="F131" s="80"/>
      <c r="G131" s="34"/>
      <c r="H131" s="34"/>
      <c r="I131" s="92">
        <f>SUM(I129,I84)</f>
        <v>2152522227</v>
      </c>
      <c r="J131" s="28"/>
      <c r="K131" s="92">
        <f>SUM(K129,K84)</f>
        <v>2004821042</v>
      </c>
      <c r="M131" s="92">
        <f>SUM(M129,M84)</f>
        <v>2152522227</v>
      </c>
      <c r="O131" s="92">
        <f>SUM(O129,O84)</f>
        <v>2001871463</v>
      </c>
    </row>
    <row r="132" spans="1:15" ht="16.5" customHeight="1" thickTop="1">
      <c r="J132" s="28"/>
    </row>
    <row r="133" spans="1:15" ht="16.5" customHeight="1">
      <c r="J133" s="28"/>
    </row>
    <row r="134" spans="1:15" ht="16.5" customHeight="1">
      <c r="J134" s="28"/>
    </row>
    <row r="135" spans="1:15" ht="16.5" customHeight="1">
      <c r="J135" s="28"/>
    </row>
    <row r="136" spans="1:15" ht="16.5" customHeight="1">
      <c r="J136" s="28"/>
    </row>
    <row r="137" spans="1:15" ht="16.5" customHeight="1">
      <c r="J137" s="28"/>
    </row>
    <row r="138" spans="1:15" ht="16.5" customHeight="1">
      <c r="J138" s="28"/>
    </row>
    <row r="139" spans="1:15" ht="16.5" customHeight="1">
      <c r="J139" s="28"/>
    </row>
    <row r="140" spans="1:15" ht="18.75" customHeight="1">
      <c r="J140" s="28"/>
    </row>
    <row r="141" spans="1:15" ht="22.15" customHeight="1">
      <c r="A141" s="27"/>
      <c r="I141" s="27"/>
      <c r="K141" s="27"/>
      <c r="L141" s="27"/>
      <c r="M141" s="27"/>
      <c r="N141" s="27"/>
      <c r="O141" s="27"/>
    </row>
    <row r="142" spans="1:15" ht="11.25" customHeight="1"/>
    <row r="144" spans="1:15" ht="21.95" customHeight="1">
      <c r="A144" s="127" t="str">
        <f>A96</f>
        <v>The accompanying notes form part of these financial statements.</v>
      </c>
      <c r="B144" s="127"/>
      <c r="C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</row>
  </sheetData>
  <mergeCells count="15">
    <mergeCell ref="M7:O7"/>
    <mergeCell ref="M6:O6"/>
    <mergeCell ref="I54:K54"/>
    <mergeCell ref="M54:O54"/>
    <mergeCell ref="A144:O144"/>
    <mergeCell ref="A96:O96"/>
    <mergeCell ref="A48:O48"/>
    <mergeCell ref="I55:K55"/>
    <mergeCell ref="M55:O55"/>
    <mergeCell ref="I102:K102"/>
    <mergeCell ref="M102:O102"/>
    <mergeCell ref="I103:K103"/>
    <mergeCell ref="M103:O103"/>
    <mergeCell ref="I6:K6"/>
    <mergeCell ref="I7:K7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Header xml:space="preserve">&amp;C
</oddHeader>
    <oddFooter>&amp;R&amp;9&amp;P</oddFooter>
  </headerFooter>
  <rowBreaks count="2" manualBreakCount="2">
    <brk id="48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F9B77-CCDD-4D05-88AC-48F7AD24D4D8}">
  <dimension ref="A1:M54"/>
  <sheetViews>
    <sheetView topLeftCell="A37" zoomScaleNormal="100" zoomScaleSheetLayoutView="85" zoomScalePageLayoutView="93" workbookViewId="0">
      <selection activeCell="D65" sqref="D65"/>
    </sheetView>
  </sheetViews>
  <sheetFormatPr defaultColWidth="9" defaultRowHeight="16.5" customHeight="1"/>
  <cols>
    <col min="1" max="1" width="1.125" style="39" customWidth="1"/>
    <col min="2" max="3" width="1" style="27" customWidth="1"/>
    <col min="4" max="4" width="34.25" style="27" customWidth="1"/>
    <col min="5" max="5" width="6.125" style="42" customWidth="1"/>
    <col min="6" max="6" width="0.75" style="42" customWidth="1"/>
    <col min="7" max="7" width="10.625" style="28" customWidth="1"/>
    <col min="8" max="8" width="0.75" style="27" customWidth="1"/>
    <col min="9" max="9" width="11.5" style="28" bestFit="1" customWidth="1"/>
    <col min="10" max="10" width="0.75" style="28" customWidth="1"/>
    <col min="11" max="11" width="10.625" style="28" customWidth="1"/>
    <col min="12" max="12" width="0.75" style="28" customWidth="1"/>
    <col min="13" max="13" width="11.5" style="28" customWidth="1"/>
    <col min="14" max="16384" width="9" style="27"/>
  </cols>
  <sheetData>
    <row r="1" spans="1:13" ht="16.5" customHeight="1">
      <c r="A1" s="25" t="str">
        <f>'ENG 5-7'!A1</f>
        <v>Euro Creations Public Company Limited</v>
      </c>
      <c r="B1" s="26"/>
      <c r="C1" s="26"/>
      <c r="D1" s="26"/>
    </row>
    <row r="2" spans="1:13" ht="16.5" customHeight="1">
      <c r="A2" s="25" t="s">
        <v>47</v>
      </c>
      <c r="B2" s="26"/>
      <c r="C2" s="26"/>
      <c r="D2" s="26"/>
    </row>
    <row r="3" spans="1:13" ht="16.5" customHeight="1">
      <c r="A3" s="29" t="s">
        <v>152</v>
      </c>
      <c r="B3" s="30"/>
      <c r="C3" s="30"/>
      <c r="D3" s="30"/>
      <c r="E3" s="62"/>
      <c r="F3" s="62"/>
      <c r="G3" s="32"/>
      <c r="H3" s="31"/>
      <c r="I3" s="32"/>
      <c r="J3" s="32"/>
      <c r="K3" s="32"/>
      <c r="L3" s="32"/>
      <c r="M3" s="32"/>
    </row>
    <row r="4" spans="1:13" ht="16.5" customHeight="1">
      <c r="A4" s="25"/>
      <c r="B4" s="26"/>
      <c r="C4" s="26"/>
      <c r="D4" s="26"/>
    </row>
    <row r="6" spans="1:13" ht="16.5" customHeight="1">
      <c r="G6" s="130" t="s">
        <v>1</v>
      </c>
      <c r="H6" s="130"/>
      <c r="I6" s="130"/>
      <c r="J6" s="63"/>
      <c r="K6" s="130" t="s">
        <v>2</v>
      </c>
      <c r="L6" s="130"/>
      <c r="M6" s="130"/>
    </row>
    <row r="7" spans="1:13" ht="16.5" customHeight="1">
      <c r="G7" s="131" t="s">
        <v>3</v>
      </c>
      <c r="H7" s="131"/>
      <c r="I7" s="131"/>
      <c r="J7" s="63"/>
      <c r="K7" s="131" t="s">
        <v>3</v>
      </c>
      <c r="L7" s="131"/>
      <c r="M7" s="131"/>
    </row>
    <row r="8" spans="1:13" ht="16.5" customHeight="1">
      <c r="A8" s="25"/>
      <c r="B8" s="26"/>
      <c r="C8" s="26"/>
      <c r="D8" s="26"/>
      <c r="E8" s="35"/>
      <c r="F8" s="35"/>
      <c r="G8" s="64" t="s">
        <v>153</v>
      </c>
      <c r="H8" s="28"/>
      <c r="I8" s="64" t="s">
        <v>124</v>
      </c>
      <c r="J8" s="45"/>
      <c r="K8" s="64" t="s">
        <v>153</v>
      </c>
      <c r="M8" s="64" t="s">
        <v>124</v>
      </c>
    </row>
    <row r="9" spans="1:13" ht="16.5" customHeight="1">
      <c r="A9" s="25"/>
      <c r="B9" s="26"/>
      <c r="C9" s="26"/>
      <c r="D9" s="26"/>
      <c r="E9" s="38" t="s">
        <v>4</v>
      </c>
      <c r="F9" s="35"/>
      <c r="G9" s="48" t="s">
        <v>5</v>
      </c>
      <c r="H9" s="26"/>
      <c r="I9" s="48" t="s">
        <v>5</v>
      </c>
      <c r="J9" s="49"/>
      <c r="K9" s="48" t="s">
        <v>5</v>
      </c>
      <c r="L9" s="49"/>
      <c r="M9" s="48" t="s">
        <v>5</v>
      </c>
    </row>
    <row r="10" spans="1:13" ht="16.5" customHeight="1">
      <c r="A10" s="25"/>
      <c r="B10" s="66"/>
      <c r="C10" s="66"/>
      <c r="D10" s="66"/>
      <c r="E10" s="27"/>
      <c r="F10" s="34"/>
      <c r="G10" s="27"/>
      <c r="I10" s="27"/>
      <c r="J10" s="27"/>
      <c r="K10" s="27"/>
      <c r="L10" s="27"/>
      <c r="M10" s="27"/>
    </row>
    <row r="11" spans="1:13" ht="16.5" customHeight="1">
      <c r="A11" s="39" t="s">
        <v>48</v>
      </c>
      <c r="B11" s="67"/>
      <c r="C11" s="67"/>
      <c r="D11" s="67"/>
      <c r="E11" s="40"/>
      <c r="F11" s="40"/>
      <c r="G11" s="68">
        <v>1426931776</v>
      </c>
      <c r="H11" s="47"/>
      <c r="I11" s="68">
        <v>1280237081</v>
      </c>
      <c r="J11" s="47"/>
      <c r="K11" s="68">
        <v>1426931776</v>
      </c>
      <c r="L11" s="68"/>
      <c r="M11" s="68">
        <v>1280237081</v>
      </c>
    </row>
    <row r="12" spans="1:13" ht="16.5" customHeight="1">
      <c r="A12" s="39" t="s">
        <v>49</v>
      </c>
      <c r="B12" s="67"/>
      <c r="C12" s="67"/>
      <c r="D12" s="67"/>
      <c r="E12" s="40">
        <v>25</v>
      </c>
      <c r="F12" s="40"/>
      <c r="G12" s="69">
        <v>-758063850</v>
      </c>
      <c r="H12" s="47"/>
      <c r="I12" s="69">
        <v>-682360603</v>
      </c>
      <c r="J12" s="47"/>
      <c r="K12" s="69">
        <v>-758063850</v>
      </c>
      <c r="L12" s="68"/>
      <c r="M12" s="69">
        <v>-682360603</v>
      </c>
    </row>
    <row r="13" spans="1:13" ht="16.5" customHeight="1">
      <c r="B13" s="67"/>
      <c r="C13" s="67"/>
      <c r="D13" s="67"/>
      <c r="E13" s="40"/>
      <c r="F13" s="40"/>
      <c r="G13" s="68"/>
      <c r="H13" s="47"/>
      <c r="I13" s="68"/>
      <c r="J13" s="47"/>
      <c r="K13" s="68"/>
      <c r="L13" s="68"/>
      <c r="M13" s="68"/>
    </row>
    <row r="14" spans="1:13" ht="16.5" customHeight="1">
      <c r="A14" s="25" t="s">
        <v>50</v>
      </c>
      <c r="B14" s="66"/>
      <c r="C14" s="66"/>
      <c r="D14" s="66"/>
      <c r="E14" s="40"/>
      <c r="F14" s="40"/>
      <c r="G14" s="68">
        <f>SUM(G11:G12)</f>
        <v>668867926</v>
      </c>
      <c r="H14" s="47"/>
      <c r="I14" s="68">
        <f>SUM(I11:I12)</f>
        <v>597876478</v>
      </c>
      <c r="J14" s="47"/>
      <c r="K14" s="68">
        <f>SUM(K11:K12)</f>
        <v>668867926</v>
      </c>
      <c r="L14" s="68"/>
      <c r="M14" s="68">
        <f>SUM(M11:M12)</f>
        <v>597876478</v>
      </c>
    </row>
    <row r="15" spans="1:13" ht="16.5" customHeight="1">
      <c r="A15" s="39" t="s">
        <v>51</v>
      </c>
      <c r="B15" s="67"/>
      <c r="C15" s="67"/>
      <c r="D15" s="67"/>
      <c r="E15" s="42">
        <v>23</v>
      </c>
      <c r="G15" s="28">
        <v>12391381</v>
      </c>
      <c r="H15" s="47"/>
      <c r="I15" s="28">
        <v>10425180</v>
      </c>
      <c r="J15" s="47"/>
      <c r="K15" s="28">
        <v>12611058</v>
      </c>
      <c r="L15" s="68"/>
      <c r="M15" s="28">
        <v>10397035</v>
      </c>
    </row>
    <row r="16" spans="1:13" ht="16.5" customHeight="1">
      <c r="A16" s="39" t="s">
        <v>139</v>
      </c>
      <c r="B16" s="66"/>
      <c r="C16" s="66"/>
      <c r="D16" s="66"/>
      <c r="G16" s="28">
        <v>2274949</v>
      </c>
      <c r="I16" s="28">
        <v>6477941</v>
      </c>
      <c r="J16" s="27"/>
      <c r="K16" s="28">
        <v>2274949</v>
      </c>
      <c r="M16" s="28">
        <v>6477941</v>
      </c>
    </row>
    <row r="17" spans="1:13" ht="16.5" customHeight="1">
      <c r="A17" s="39" t="s">
        <v>128</v>
      </c>
      <c r="B17" s="67"/>
      <c r="C17" s="67"/>
      <c r="D17" s="67"/>
      <c r="E17" s="40">
        <v>25</v>
      </c>
      <c r="F17" s="40"/>
      <c r="G17" s="15">
        <v>-339314124</v>
      </c>
      <c r="H17" s="70"/>
      <c r="I17" s="15">
        <v>-302828839</v>
      </c>
      <c r="J17" s="70"/>
      <c r="K17" s="15">
        <v>-339314124</v>
      </c>
      <c r="L17" s="70"/>
      <c r="M17" s="15">
        <v>-302828839</v>
      </c>
    </row>
    <row r="18" spans="1:13" ht="16.5" customHeight="1">
      <c r="A18" s="39" t="s">
        <v>52</v>
      </c>
      <c r="B18" s="67"/>
      <c r="C18" s="67"/>
      <c r="D18" s="67"/>
      <c r="E18" s="40">
        <v>25</v>
      </c>
      <c r="F18" s="40"/>
      <c r="G18" s="15">
        <v>-143725066</v>
      </c>
      <c r="H18" s="70"/>
      <c r="I18" s="15">
        <v>-135926673</v>
      </c>
      <c r="J18" s="70"/>
      <c r="K18" s="15">
        <v>-143724526</v>
      </c>
      <c r="L18" s="70"/>
      <c r="M18" s="15">
        <v>-135905741</v>
      </c>
    </row>
    <row r="19" spans="1:13" ht="16.5" customHeight="1">
      <c r="A19" s="39" t="s">
        <v>108</v>
      </c>
      <c r="B19" s="67"/>
      <c r="C19" s="67"/>
      <c r="D19" s="67"/>
      <c r="E19" s="43"/>
      <c r="F19" s="40"/>
      <c r="G19" s="16">
        <v>-15789604</v>
      </c>
      <c r="H19" s="70"/>
      <c r="I19" s="16">
        <v>-18054956</v>
      </c>
      <c r="J19" s="70"/>
      <c r="K19" s="16">
        <v>-15789604</v>
      </c>
      <c r="L19" s="70"/>
      <c r="M19" s="16">
        <v>-18054956</v>
      </c>
    </row>
    <row r="20" spans="1:13" ht="16.5" customHeight="1">
      <c r="B20" s="67"/>
      <c r="C20" s="67"/>
      <c r="D20" s="67"/>
      <c r="E20" s="40"/>
      <c r="F20" s="40"/>
      <c r="J20" s="27"/>
      <c r="L20" s="27"/>
    </row>
    <row r="21" spans="1:13" ht="16.5" customHeight="1">
      <c r="A21" s="25" t="s">
        <v>53</v>
      </c>
      <c r="B21" s="26"/>
      <c r="C21" s="66"/>
      <c r="D21" s="66"/>
      <c r="E21" s="40"/>
      <c r="F21" s="40"/>
      <c r="G21" s="68">
        <f>SUM(G14:G19)</f>
        <v>184705462</v>
      </c>
      <c r="I21" s="68">
        <f>SUM(I14:I19)</f>
        <v>157969131</v>
      </c>
      <c r="J21" s="27"/>
      <c r="K21" s="68">
        <f>SUM(K14:K19)</f>
        <v>184925679</v>
      </c>
      <c r="L21" s="27"/>
      <c r="M21" s="68">
        <f>SUM(M14:M19)</f>
        <v>157961918</v>
      </c>
    </row>
    <row r="22" spans="1:13" ht="16.5" customHeight="1">
      <c r="A22" s="39" t="s">
        <v>54</v>
      </c>
      <c r="E22" s="43">
        <v>24</v>
      </c>
      <c r="F22" s="40"/>
      <c r="G22" s="69">
        <v>-38049407</v>
      </c>
      <c r="I22" s="69">
        <v>-32445529</v>
      </c>
      <c r="J22" s="27"/>
      <c r="K22" s="69">
        <v>-38049407</v>
      </c>
      <c r="L22" s="27"/>
      <c r="M22" s="69">
        <v>-32445529</v>
      </c>
    </row>
    <row r="23" spans="1:13" ht="16.5" customHeight="1">
      <c r="E23" s="47"/>
      <c r="F23" s="47"/>
      <c r="G23" s="68"/>
      <c r="I23" s="68"/>
      <c r="J23" s="27"/>
      <c r="K23" s="68"/>
      <c r="L23" s="27"/>
      <c r="M23" s="68"/>
    </row>
    <row r="24" spans="1:13" ht="16.5" customHeight="1">
      <c r="A24" s="25" t="s">
        <v>170</v>
      </c>
      <c r="B24" s="26"/>
      <c r="C24" s="26"/>
      <c r="D24" s="26"/>
      <c r="E24" s="47"/>
      <c r="F24" s="47"/>
      <c r="G24" s="69">
        <f>SUM(G21:G22)</f>
        <v>146656055</v>
      </c>
      <c r="I24" s="69">
        <f>SUM(I21:I22)</f>
        <v>125523602</v>
      </c>
      <c r="J24" s="27"/>
      <c r="K24" s="69">
        <f>SUM(K21:K22)</f>
        <v>146876272</v>
      </c>
      <c r="L24" s="27"/>
      <c r="M24" s="69">
        <f>SUM(M21:M22)</f>
        <v>125516389</v>
      </c>
    </row>
    <row r="25" spans="1:13" ht="16.5" customHeight="1">
      <c r="E25" s="27"/>
      <c r="F25" s="27"/>
      <c r="G25" s="68"/>
      <c r="I25" s="68"/>
      <c r="J25" s="27"/>
      <c r="K25" s="68"/>
      <c r="L25" s="27"/>
      <c r="M25" s="68"/>
    </row>
    <row r="26" spans="1:13" ht="16.5" customHeight="1">
      <c r="A26" s="25" t="s">
        <v>150</v>
      </c>
      <c r="B26" s="65"/>
      <c r="C26" s="39"/>
      <c r="D26" s="26"/>
      <c r="E26" s="27"/>
      <c r="F26" s="27"/>
      <c r="J26" s="27"/>
      <c r="L26" s="27"/>
    </row>
    <row r="27" spans="1:13" ht="16.5" customHeight="1">
      <c r="A27" s="25"/>
      <c r="B27" s="26" t="s">
        <v>151</v>
      </c>
      <c r="D27" s="26"/>
      <c r="E27" s="47"/>
      <c r="F27" s="47"/>
      <c r="G27" s="33">
        <v>0</v>
      </c>
      <c r="I27" s="33">
        <v>0</v>
      </c>
      <c r="J27" s="27"/>
      <c r="K27" s="33">
        <v>0</v>
      </c>
      <c r="L27" s="27"/>
      <c r="M27" s="33">
        <v>0</v>
      </c>
    </row>
    <row r="28" spans="1:13" ht="16.5" customHeight="1">
      <c r="A28" s="25"/>
      <c r="E28" s="47"/>
      <c r="F28" s="47"/>
      <c r="J28" s="27"/>
      <c r="L28" s="27"/>
    </row>
    <row r="29" spans="1:13" ht="16.5" customHeight="1" thickBot="1">
      <c r="A29" s="26" t="s">
        <v>75</v>
      </c>
      <c r="B29" s="26"/>
      <c r="E29" s="47"/>
      <c r="F29" s="47"/>
      <c r="G29" s="71">
        <f>SUM(G24,G27)</f>
        <v>146656055</v>
      </c>
      <c r="I29" s="71">
        <f>SUM(I24,I27)</f>
        <v>125523602</v>
      </c>
      <c r="J29" s="27"/>
      <c r="K29" s="71">
        <f>SUM(K24,K27)</f>
        <v>146876272</v>
      </c>
      <c r="L29" s="27"/>
      <c r="M29" s="71">
        <f>SUM(M24,M27)</f>
        <v>125516389</v>
      </c>
    </row>
    <row r="30" spans="1:13" ht="16.5" customHeight="1" thickTop="1">
      <c r="A30" s="27"/>
      <c r="B30" s="26"/>
      <c r="E30" s="47"/>
      <c r="F30" s="47"/>
      <c r="J30" s="27"/>
      <c r="L30" s="27"/>
    </row>
    <row r="31" spans="1:13" ht="16.5" customHeight="1">
      <c r="A31" s="26" t="s">
        <v>58</v>
      </c>
      <c r="E31" s="47"/>
      <c r="F31" s="47"/>
      <c r="J31" s="27"/>
      <c r="L31" s="27"/>
    </row>
    <row r="32" spans="1:13" ht="16.5" customHeight="1">
      <c r="A32" s="27" t="s">
        <v>57</v>
      </c>
      <c r="E32" s="47"/>
      <c r="F32" s="47"/>
      <c r="G32" s="28">
        <v>146651644</v>
      </c>
      <c r="I32" s="28">
        <v>125519995</v>
      </c>
      <c r="J32" s="27"/>
      <c r="K32" s="28">
        <v>146876272</v>
      </c>
      <c r="L32" s="27"/>
      <c r="M32" s="28">
        <v>125516389</v>
      </c>
    </row>
    <row r="33" spans="1:13" ht="16.5" customHeight="1">
      <c r="A33" s="27" t="s">
        <v>44</v>
      </c>
      <c r="E33" s="47"/>
      <c r="F33" s="47"/>
      <c r="G33" s="33">
        <v>4411</v>
      </c>
      <c r="I33" s="33">
        <v>3607</v>
      </c>
      <c r="J33" s="72"/>
      <c r="K33" s="53">
        <v>0</v>
      </c>
      <c r="L33" s="72"/>
      <c r="M33" s="53">
        <v>0</v>
      </c>
    </row>
    <row r="34" spans="1:13" ht="16.5" customHeight="1">
      <c r="A34" s="27"/>
      <c r="E34" s="47"/>
      <c r="F34" s="47"/>
      <c r="J34" s="27"/>
      <c r="L34" s="27"/>
    </row>
    <row r="35" spans="1:13" ht="16.5" customHeight="1" thickBot="1">
      <c r="A35" s="27"/>
      <c r="E35" s="47"/>
      <c r="F35" s="47"/>
      <c r="G35" s="71">
        <f>SUM(G32:G33)</f>
        <v>146656055</v>
      </c>
      <c r="I35" s="71">
        <f>SUM(I32:I33)</f>
        <v>125523602</v>
      </c>
      <c r="J35" s="27"/>
      <c r="K35" s="71">
        <f>SUM(K32:K33)</f>
        <v>146876272</v>
      </c>
      <c r="L35" s="27"/>
      <c r="M35" s="71">
        <f>SUM(M32:M33)</f>
        <v>125516389</v>
      </c>
    </row>
    <row r="36" spans="1:13" ht="16.5" customHeight="1" thickTop="1">
      <c r="A36" s="27"/>
      <c r="E36" s="47"/>
      <c r="F36" s="47"/>
      <c r="J36" s="27"/>
      <c r="L36" s="27"/>
    </row>
    <row r="37" spans="1:13" ht="16.5" customHeight="1">
      <c r="A37" s="26" t="s">
        <v>140</v>
      </c>
      <c r="E37" s="47"/>
      <c r="F37" s="47"/>
      <c r="J37" s="27"/>
      <c r="L37" s="27"/>
    </row>
    <row r="38" spans="1:13" ht="16.5" customHeight="1">
      <c r="A38" s="27" t="s">
        <v>57</v>
      </c>
      <c r="E38" s="47"/>
      <c r="F38" s="47"/>
      <c r="G38" s="28">
        <v>146651644</v>
      </c>
      <c r="I38" s="28">
        <v>125519995</v>
      </c>
      <c r="J38" s="27"/>
      <c r="K38" s="28">
        <v>146876272</v>
      </c>
      <c r="L38" s="27"/>
      <c r="M38" s="28">
        <v>125516389</v>
      </c>
    </row>
    <row r="39" spans="1:13" ht="16.5" customHeight="1">
      <c r="A39" s="27" t="s">
        <v>44</v>
      </c>
      <c r="E39" s="47"/>
      <c r="F39" s="47"/>
      <c r="G39" s="73">
        <v>4411</v>
      </c>
      <c r="I39" s="73">
        <v>3607</v>
      </c>
      <c r="J39" s="72"/>
      <c r="K39" s="74">
        <v>0</v>
      </c>
      <c r="L39" s="72"/>
      <c r="M39" s="74">
        <v>0</v>
      </c>
    </row>
    <row r="40" spans="1:13" ht="16.5" customHeight="1">
      <c r="A40" s="27"/>
      <c r="E40" s="47"/>
      <c r="F40" s="47"/>
      <c r="J40" s="27"/>
      <c r="L40" s="27"/>
    </row>
    <row r="41" spans="1:13" ht="16.5" customHeight="1" thickBot="1">
      <c r="A41" s="27"/>
      <c r="E41" s="47"/>
      <c r="F41" s="47"/>
      <c r="G41" s="75">
        <f>SUM(G38:G39)</f>
        <v>146656055</v>
      </c>
      <c r="I41" s="75">
        <f>SUM(I38:I39)</f>
        <v>125523602</v>
      </c>
      <c r="J41" s="27"/>
      <c r="K41" s="75">
        <f>SUM(K38:K40)</f>
        <v>146876272</v>
      </c>
      <c r="L41" s="27"/>
      <c r="M41" s="75">
        <f>SUM(M38:M40)</f>
        <v>125516389</v>
      </c>
    </row>
    <row r="42" spans="1:13" ht="16.5" customHeight="1" thickTop="1">
      <c r="A42" s="27"/>
      <c r="E42" s="47"/>
      <c r="F42" s="47"/>
      <c r="G42" s="27"/>
      <c r="I42" s="27"/>
      <c r="J42" s="27"/>
      <c r="L42" s="27"/>
    </row>
    <row r="43" spans="1:13" ht="16.5" customHeight="1">
      <c r="A43" s="27"/>
      <c r="E43" s="47"/>
      <c r="F43" s="47"/>
      <c r="G43" s="27"/>
      <c r="I43" s="27"/>
      <c r="J43" s="27"/>
      <c r="L43" s="27"/>
    </row>
    <row r="44" spans="1:13" ht="16.5" customHeight="1">
      <c r="A44" s="25" t="s">
        <v>179</v>
      </c>
      <c r="B44" s="26"/>
      <c r="C44" s="26"/>
      <c r="D44" s="26"/>
      <c r="E44" s="40"/>
      <c r="F44" s="40"/>
      <c r="H44" s="28"/>
    </row>
    <row r="45" spans="1:13" ht="16.5" customHeight="1">
      <c r="A45" s="39" t="s">
        <v>59</v>
      </c>
      <c r="E45" s="40">
        <v>26</v>
      </c>
      <c r="F45" s="40"/>
      <c r="G45" s="76">
        <v>0.48</v>
      </c>
      <c r="H45" s="28"/>
      <c r="I45" s="76">
        <v>0.42</v>
      </c>
      <c r="K45" s="76">
        <v>0.48</v>
      </c>
      <c r="M45" s="76">
        <v>0.42</v>
      </c>
    </row>
    <row r="46" spans="1:13" ht="16.5" customHeight="1">
      <c r="A46" s="25"/>
      <c r="B46" s="26"/>
      <c r="C46" s="26"/>
      <c r="D46" s="26"/>
      <c r="E46" s="35"/>
      <c r="F46" s="35"/>
      <c r="G46" s="64"/>
      <c r="H46" s="28"/>
      <c r="I46" s="64"/>
      <c r="J46" s="45"/>
      <c r="K46" s="64"/>
      <c r="M46" s="64"/>
    </row>
    <row r="47" spans="1:13" ht="16.5" customHeight="1">
      <c r="A47" s="25"/>
      <c r="B47" s="26"/>
      <c r="C47" s="26"/>
      <c r="D47" s="26"/>
      <c r="E47" s="35"/>
      <c r="F47" s="35"/>
      <c r="G47" s="64"/>
      <c r="H47" s="28"/>
      <c r="I47" s="64"/>
      <c r="J47" s="45"/>
      <c r="K47" s="64"/>
      <c r="M47" s="64"/>
    </row>
    <row r="48" spans="1:13" ht="16.5" customHeight="1">
      <c r="A48" s="25"/>
      <c r="B48" s="26"/>
      <c r="C48" s="26"/>
      <c r="D48" s="26"/>
      <c r="E48" s="35"/>
      <c r="F48" s="35"/>
      <c r="G48" s="64"/>
      <c r="H48" s="28"/>
      <c r="I48" s="64"/>
      <c r="J48" s="45"/>
      <c r="K48" s="64"/>
      <c r="M48" s="64"/>
    </row>
    <row r="49" spans="1:13" ht="16.5" customHeight="1">
      <c r="A49" s="25"/>
      <c r="B49" s="26"/>
      <c r="C49" s="26"/>
      <c r="D49" s="26"/>
      <c r="E49" s="35"/>
      <c r="F49" s="35"/>
      <c r="G49" s="64"/>
      <c r="H49" s="28"/>
      <c r="I49" s="64"/>
      <c r="J49" s="45"/>
      <c r="K49" s="64"/>
      <c r="M49" s="64"/>
    </row>
    <row r="50" spans="1:13" ht="16.5" customHeight="1">
      <c r="A50" s="25"/>
      <c r="B50" s="26"/>
      <c r="C50" s="26"/>
      <c r="D50" s="26"/>
      <c r="E50" s="35"/>
      <c r="F50" s="35"/>
      <c r="G50" s="64"/>
      <c r="H50" s="28"/>
      <c r="I50" s="64"/>
      <c r="J50" s="45"/>
      <c r="K50" s="64"/>
      <c r="M50" s="64"/>
    </row>
    <row r="51" spans="1:13" ht="12" customHeight="1">
      <c r="A51" s="25"/>
      <c r="B51" s="26"/>
      <c r="C51" s="26"/>
      <c r="D51" s="26"/>
      <c r="E51" s="35"/>
      <c r="F51" s="35"/>
      <c r="G51" s="64"/>
      <c r="H51" s="28"/>
      <c r="I51" s="64"/>
      <c r="J51" s="45"/>
      <c r="K51" s="64"/>
      <c r="M51" s="64"/>
    </row>
    <row r="54" spans="1:13" ht="16.5" customHeight="1">
      <c r="A54" s="132" t="str">
        <f>'ENG 5-7'!$A$48</f>
        <v>The accompanying notes form part of these financial statements.</v>
      </c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</row>
  </sheetData>
  <mergeCells count="5">
    <mergeCell ref="G6:I6"/>
    <mergeCell ref="K6:M6"/>
    <mergeCell ref="G7:I7"/>
    <mergeCell ref="K7:M7"/>
    <mergeCell ref="A54:M54"/>
  </mergeCells>
  <pageMargins left="0.8" right="0.5" top="0.5" bottom="0.6" header="0.49" footer="0.4"/>
  <pageSetup paperSize="9" scale="90" firstPageNumber="8" orientation="portrait" useFirstPageNumber="1" horizontalDpi="1200" verticalDpi="1200" r:id="rId1"/>
  <headerFooter>
    <oddHeader xml:space="preserve">&amp;C
</oddHeader>
    <oddFooter>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4"/>
  <sheetViews>
    <sheetView topLeftCell="A16" zoomScale="115" zoomScaleNormal="115" zoomScaleSheetLayoutView="70" workbookViewId="0">
      <selection activeCell="P15" sqref="P15 R15 V15 P18:P19 R18:R19 V18:V19 D21 F21 H21 J21 L21 N21 P21 R21 T21 V21 P24 R24 V24 P27:P29 R27:R29 V27:V29 D31 F31 H31 J31 L31 N31 P31 R31 T31 V31"/>
    </sheetView>
  </sheetViews>
  <sheetFormatPr defaultColWidth="9" defaultRowHeight="16.5" customHeight="1"/>
  <cols>
    <col min="1" max="1" width="32.875" style="27" customWidth="1"/>
    <col min="2" max="2" width="5.125" style="27" customWidth="1"/>
    <col min="3" max="3" width="0.75" style="27" customWidth="1"/>
    <col min="4" max="4" width="10.625" style="28" customWidth="1"/>
    <col min="5" max="5" width="0.75" style="28" customWidth="1"/>
    <col min="6" max="6" width="11.625" style="28" customWidth="1"/>
    <col min="7" max="7" width="0.75" style="28" customWidth="1"/>
    <col min="8" max="8" width="12.25" style="28" customWidth="1"/>
    <col min="9" max="9" width="0.75" style="28" customWidth="1"/>
    <col min="10" max="10" width="12" style="28" customWidth="1"/>
    <col min="11" max="11" width="0.75" style="28" customWidth="1"/>
    <col min="12" max="12" width="23.75" style="28" customWidth="1"/>
    <col min="13" max="13" width="0.75" style="28" customWidth="1"/>
    <col min="14" max="14" width="15.125" style="28" customWidth="1"/>
    <col min="15" max="15" width="0.75" style="28" customWidth="1"/>
    <col min="16" max="16" width="9.5" style="28" customWidth="1"/>
    <col min="17" max="17" width="0.75" style="28" customWidth="1"/>
    <col min="18" max="18" width="10.75" style="28" customWidth="1"/>
    <col min="19" max="19" width="0.75" style="28" customWidth="1"/>
    <col min="20" max="20" width="12.25" style="28" customWidth="1"/>
    <col min="21" max="21" width="0.75" style="28" customWidth="1"/>
    <col min="22" max="22" width="10.25" style="28" customWidth="1"/>
    <col min="23" max="16384" width="9" style="27"/>
  </cols>
  <sheetData>
    <row r="1" spans="1:22" ht="16.5" customHeight="1">
      <c r="A1" s="26" t="s">
        <v>129</v>
      </c>
      <c r="B1" s="26"/>
      <c r="C1" s="26"/>
      <c r="D1" s="45"/>
      <c r="E1" s="45"/>
      <c r="F1" s="45"/>
      <c r="G1" s="45"/>
      <c r="H1" s="45"/>
      <c r="I1" s="45"/>
      <c r="K1" s="45"/>
      <c r="L1" s="45"/>
      <c r="M1" s="45"/>
      <c r="O1" s="45"/>
      <c r="Q1" s="45"/>
      <c r="S1" s="45"/>
      <c r="U1" s="45"/>
    </row>
    <row r="2" spans="1:22" ht="16.5" customHeight="1">
      <c r="A2" s="26" t="s">
        <v>60</v>
      </c>
      <c r="B2" s="26"/>
      <c r="C2" s="26"/>
      <c r="D2" s="45"/>
      <c r="E2" s="45"/>
      <c r="F2" s="45"/>
      <c r="G2" s="45"/>
      <c r="H2" s="45"/>
      <c r="I2" s="45"/>
      <c r="K2" s="45"/>
      <c r="L2" s="45"/>
      <c r="M2" s="45"/>
      <c r="O2" s="45"/>
      <c r="Q2" s="45"/>
      <c r="S2" s="45"/>
      <c r="U2" s="45"/>
    </row>
    <row r="3" spans="1:22" ht="16.5" customHeight="1">
      <c r="A3" s="30" t="s">
        <v>152</v>
      </c>
      <c r="B3" s="30"/>
      <c r="C3" s="30"/>
      <c r="D3" s="46"/>
      <c r="E3" s="46"/>
      <c r="F3" s="46"/>
      <c r="G3" s="46"/>
      <c r="H3" s="46"/>
      <c r="I3" s="46"/>
      <c r="J3" s="32"/>
      <c r="K3" s="46"/>
      <c r="L3" s="46"/>
      <c r="M3" s="46"/>
      <c r="N3" s="32"/>
      <c r="O3" s="46"/>
      <c r="P3" s="32"/>
      <c r="Q3" s="46"/>
      <c r="R3" s="32"/>
      <c r="S3" s="46"/>
      <c r="T3" s="32"/>
      <c r="U3" s="46"/>
      <c r="V3" s="32"/>
    </row>
    <row r="4" spans="1:22" ht="16.5" customHeight="1">
      <c r="A4" s="26"/>
      <c r="B4" s="26"/>
      <c r="C4" s="26"/>
      <c r="D4" s="45"/>
      <c r="E4" s="45"/>
      <c r="F4" s="45"/>
      <c r="G4" s="45"/>
      <c r="H4" s="45"/>
      <c r="I4" s="45"/>
      <c r="K4" s="45"/>
      <c r="L4" s="45"/>
      <c r="M4" s="45"/>
      <c r="O4" s="45"/>
      <c r="Q4" s="45"/>
      <c r="S4" s="45"/>
      <c r="U4" s="45"/>
    </row>
    <row r="6" spans="1:22" ht="16.5" customHeight="1">
      <c r="D6" s="133" t="s">
        <v>61</v>
      </c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</row>
    <row r="7" spans="1:22" ht="16.5" customHeight="1">
      <c r="A7" s="50"/>
      <c r="B7" s="34"/>
      <c r="C7" s="34"/>
      <c r="D7" s="134" t="s">
        <v>176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50"/>
      <c r="T7" s="50"/>
      <c r="U7" s="50"/>
      <c r="V7" s="50"/>
    </row>
    <row r="8" spans="1:22" ht="16.5" customHeight="1">
      <c r="A8" s="50"/>
      <c r="B8" s="34"/>
      <c r="C8" s="34"/>
      <c r="D8" s="34"/>
      <c r="E8" s="34"/>
      <c r="F8" s="34"/>
      <c r="G8" s="34"/>
      <c r="H8" s="34"/>
      <c r="I8" s="34"/>
      <c r="J8" s="34"/>
      <c r="K8" s="34"/>
      <c r="L8" s="136" t="s">
        <v>42</v>
      </c>
      <c r="M8" s="136"/>
      <c r="N8" s="136"/>
      <c r="O8" s="136"/>
      <c r="P8" s="136"/>
      <c r="Q8" s="50"/>
      <c r="R8" s="34"/>
      <c r="S8" s="50"/>
      <c r="T8" s="50"/>
      <c r="U8" s="50"/>
      <c r="V8" s="50"/>
    </row>
    <row r="9" spans="1:22" ht="16.5" customHeight="1">
      <c r="A9" s="50"/>
      <c r="B9" s="34"/>
      <c r="C9" s="34"/>
      <c r="D9" s="34"/>
      <c r="E9" s="34"/>
      <c r="F9" s="34"/>
      <c r="G9" s="34"/>
      <c r="H9" s="135" t="s">
        <v>40</v>
      </c>
      <c r="I9" s="135"/>
      <c r="J9" s="135"/>
      <c r="K9" s="50"/>
      <c r="L9" s="36" t="s">
        <v>55</v>
      </c>
      <c r="M9" s="49"/>
      <c r="N9" s="50"/>
      <c r="O9" s="50"/>
      <c r="P9" s="50"/>
      <c r="Q9" s="50"/>
      <c r="R9" s="50"/>
      <c r="S9" s="50"/>
      <c r="T9" s="34"/>
      <c r="U9" s="50"/>
      <c r="V9" s="50"/>
    </row>
    <row r="10" spans="1:22" ht="16.5" customHeight="1">
      <c r="A10" s="50"/>
      <c r="B10" s="50"/>
      <c r="C10" s="50"/>
      <c r="D10" s="49" t="s">
        <v>63</v>
      </c>
      <c r="E10" s="49"/>
      <c r="F10" s="49"/>
      <c r="G10" s="49"/>
      <c r="H10" s="51"/>
      <c r="I10" s="49"/>
      <c r="J10" s="49"/>
      <c r="K10" s="49"/>
      <c r="L10" s="51" t="s">
        <v>64</v>
      </c>
      <c r="M10" s="49"/>
      <c r="N10" s="49" t="s">
        <v>119</v>
      </c>
      <c r="P10" s="49" t="s">
        <v>79</v>
      </c>
      <c r="R10" s="49" t="s">
        <v>65</v>
      </c>
      <c r="T10" s="52"/>
    </row>
    <row r="11" spans="1:22" ht="16.5" customHeight="1">
      <c r="A11" s="50"/>
      <c r="B11" s="50"/>
      <c r="C11" s="50"/>
      <c r="D11" s="49" t="s">
        <v>66</v>
      </c>
      <c r="E11" s="49"/>
      <c r="F11" s="49" t="s">
        <v>67</v>
      </c>
      <c r="G11" s="49"/>
      <c r="H11" s="49" t="s">
        <v>68</v>
      </c>
      <c r="I11" s="49"/>
      <c r="J11" s="49"/>
      <c r="K11" s="49"/>
      <c r="L11" s="49" t="s">
        <v>69</v>
      </c>
      <c r="M11" s="49"/>
      <c r="N11" s="49" t="s">
        <v>118</v>
      </c>
      <c r="O11" s="45"/>
      <c r="P11" s="49" t="s">
        <v>81</v>
      </c>
      <c r="Q11" s="45"/>
      <c r="R11" s="49" t="s">
        <v>70</v>
      </c>
      <c r="S11" s="45"/>
      <c r="T11" s="49" t="s">
        <v>71</v>
      </c>
      <c r="U11" s="45"/>
      <c r="V11" s="37"/>
    </row>
    <row r="12" spans="1:22" ht="16.5" customHeight="1">
      <c r="A12" s="50"/>
      <c r="C12" s="50"/>
      <c r="D12" s="49" t="s">
        <v>72</v>
      </c>
      <c r="E12" s="49"/>
      <c r="F12" s="49" t="s">
        <v>73</v>
      </c>
      <c r="G12" s="49"/>
      <c r="H12" s="49" t="s">
        <v>74</v>
      </c>
      <c r="I12" s="49"/>
      <c r="J12" s="49" t="s">
        <v>41</v>
      </c>
      <c r="K12" s="49"/>
      <c r="L12" s="49" t="s">
        <v>56</v>
      </c>
      <c r="M12" s="49"/>
      <c r="N12" s="49" t="s">
        <v>117</v>
      </c>
      <c r="O12" s="45"/>
      <c r="P12" s="49" t="s">
        <v>62</v>
      </c>
      <c r="Q12" s="45"/>
      <c r="R12" s="49" t="s">
        <v>196</v>
      </c>
      <c r="S12" s="45"/>
      <c r="T12" s="49" t="s">
        <v>116</v>
      </c>
      <c r="U12" s="45"/>
      <c r="V12" s="37" t="s">
        <v>45</v>
      </c>
    </row>
    <row r="13" spans="1:22" ht="16.5" customHeight="1">
      <c r="A13" s="50"/>
      <c r="B13" s="36" t="s">
        <v>32</v>
      </c>
      <c r="C13" s="34"/>
      <c r="D13" s="48" t="s">
        <v>5</v>
      </c>
      <c r="E13" s="49"/>
      <c r="F13" s="48" t="s">
        <v>5</v>
      </c>
      <c r="G13" s="49"/>
      <c r="H13" s="48" t="s">
        <v>5</v>
      </c>
      <c r="I13" s="49"/>
      <c r="J13" s="48" t="s">
        <v>5</v>
      </c>
      <c r="K13" s="49"/>
      <c r="L13" s="48" t="s">
        <v>5</v>
      </c>
      <c r="M13" s="49"/>
      <c r="N13" s="48" t="s">
        <v>5</v>
      </c>
      <c r="O13" s="49"/>
      <c r="P13" s="48" t="s">
        <v>5</v>
      </c>
      <c r="Q13" s="49"/>
      <c r="R13" s="48" t="s">
        <v>5</v>
      </c>
      <c r="S13" s="49"/>
      <c r="T13" s="48" t="s">
        <v>5</v>
      </c>
      <c r="U13" s="49"/>
      <c r="V13" s="48" t="s">
        <v>5</v>
      </c>
    </row>
    <row r="14" spans="1:22" ht="16.5" customHeight="1">
      <c r="A14" s="50"/>
      <c r="B14" s="35"/>
      <c r="C14" s="34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</row>
    <row r="15" spans="1:22" ht="16.5" customHeight="1">
      <c r="A15" s="25" t="s">
        <v>125</v>
      </c>
      <c r="C15" s="35"/>
      <c r="D15" s="41">
        <v>125000000</v>
      </c>
      <c r="E15" s="41"/>
      <c r="F15" s="41">
        <v>32500000</v>
      </c>
      <c r="G15" s="41"/>
      <c r="H15" s="41">
        <v>15250000</v>
      </c>
      <c r="I15" s="41"/>
      <c r="J15" s="41">
        <v>20580994</v>
      </c>
      <c r="K15" s="41"/>
      <c r="L15" s="41">
        <v>-11368</v>
      </c>
      <c r="M15" s="41"/>
      <c r="N15" s="41">
        <v>-8562100</v>
      </c>
      <c r="O15" s="41"/>
      <c r="P15" s="41">
        <f>SUM(L15:N15)</f>
        <v>-8573468</v>
      </c>
      <c r="Q15" s="41"/>
      <c r="R15" s="41">
        <f>SUM(D15:J15,P15)</f>
        <v>184757526</v>
      </c>
      <c r="S15" s="41"/>
      <c r="T15" s="41">
        <v>2721024</v>
      </c>
      <c r="U15" s="41"/>
      <c r="V15" s="41">
        <f>SUM(R15:T15)</f>
        <v>187478550</v>
      </c>
    </row>
    <row r="16" spans="1:22" ht="6" customHeight="1">
      <c r="A16" s="39"/>
      <c r="C16" s="35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ht="16.5" customHeight="1">
      <c r="A17" s="25" t="s">
        <v>141</v>
      </c>
      <c r="C17" s="42"/>
      <c r="D17" s="27"/>
      <c r="E17" s="27"/>
      <c r="F17" s="27"/>
      <c r="G17" s="27"/>
      <c r="H17" s="27"/>
      <c r="I17" s="27"/>
      <c r="J17" s="41"/>
      <c r="K17" s="27"/>
      <c r="L17" s="27"/>
      <c r="M17" s="27"/>
      <c r="N17" s="41"/>
      <c r="O17" s="41"/>
      <c r="P17" s="41"/>
      <c r="Q17" s="41"/>
      <c r="R17" s="41"/>
      <c r="S17" s="41"/>
      <c r="T17" s="41"/>
      <c r="U17" s="41"/>
      <c r="V17" s="41"/>
    </row>
    <row r="18" spans="1:22" ht="16.5" customHeight="1">
      <c r="A18" s="44" t="s">
        <v>180</v>
      </c>
      <c r="B18" s="43"/>
      <c r="C18" s="42"/>
      <c r="D18" s="41">
        <v>27500000</v>
      </c>
      <c r="E18" s="27"/>
      <c r="F18" s="41">
        <v>541628795</v>
      </c>
      <c r="G18" s="27"/>
      <c r="H18" s="41">
        <v>0</v>
      </c>
      <c r="I18" s="27"/>
      <c r="J18" s="41">
        <v>0</v>
      </c>
      <c r="K18" s="27"/>
      <c r="L18" s="41">
        <v>0</v>
      </c>
      <c r="M18" s="27"/>
      <c r="N18" s="41">
        <v>0</v>
      </c>
      <c r="O18" s="41"/>
      <c r="P18" s="41">
        <f>SUM(L18:N18)</f>
        <v>0</v>
      </c>
      <c r="Q18" s="41"/>
      <c r="R18" s="41">
        <f>SUM(D18:J18,P18)</f>
        <v>569128795</v>
      </c>
      <c r="S18" s="41"/>
      <c r="T18" s="41">
        <v>0</v>
      </c>
      <c r="U18" s="41"/>
      <c r="V18" s="41">
        <f>SUM(R18:T18)</f>
        <v>569128795</v>
      </c>
    </row>
    <row r="19" spans="1:22" ht="16.5" customHeight="1">
      <c r="A19" s="44" t="s">
        <v>75</v>
      </c>
      <c r="B19" s="42"/>
      <c r="C19" s="42"/>
      <c r="D19" s="53">
        <v>0</v>
      </c>
      <c r="E19" s="41"/>
      <c r="F19" s="53">
        <v>0</v>
      </c>
      <c r="G19" s="41"/>
      <c r="H19" s="53">
        <v>0</v>
      </c>
      <c r="I19" s="41"/>
      <c r="J19" s="53">
        <v>125519995</v>
      </c>
      <c r="K19" s="41"/>
      <c r="L19" s="53">
        <v>0</v>
      </c>
      <c r="M19" s="41"/>
      <c r="N19" s="53">
        <v>0</v>
      </c>
      <c r="O19" s="41"/>
      <c r="P19" s="53">
        <f>SUM(L19:N19)</f>
        <v>0</v>
      </c>
      <c r="Q19" s="41"/>
      <c r="R19" s="53">
        <f>SUM(D19:J19,P19)</f>
        <v>125519995</v>
      </c>
      <c r="S19" s="41"/>
      <c r="T19" s="53">
        <v>3607</v>
      </c>
      <c r="U19" s="41"/>
      <c r="V19" s="53">
        <f>SUM(R19:T19)</f>
        <v>125523602</v>
      </c>
    </row>
    <row r="20" spans="1:22" ht="16.5" customHeight="1">
      <c r="A20" s="25"/>
      <c r="C20" s="35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ht="16.5" customHeight="1" thickBot="1">
      <c r="A21" s="25" t="s">
        <v>126</v>
      </c>
      <c r="B21" s="42"/>
      <c r="C21" s="42"/>
      <c r="D21" s="54">
        <f>SUM(D15:D19)</f>
        <v>152500000</v>
      </c>
      <c r="E21" s="41"/>
      <c r="F21" s="54">
        <f>SUM(F15:F19)</f>
        <v>574128795</v>
      </c>
      <c r="G21" s="41"/>
      <c r="H21" s="54">
        <f>SUM(H15:H19)</f>
        <v>15250000</v>
      </c>
      <c r="I21" s="41"/>
      <c r="J21" s="54">
        <f>SUM(J15:J19)</f>
        <v>146100989</v>
      </c>
      <c r="K21" s="41"/>
      <c r="L21" s="54">
        <f>SUM(L15:L19)</f>
        <v>-11368</v>
      </c>
      <c r="M21" s="41"/>
      <c r="N21" s="54">
        <f>SUM(N15:N19)</f>
        <v>-8562100</v>
      </c>
      <c r="O21" s="41"/>
      <c r="P21" s="54">
        <f>SUM(P15:P19)</f>
        <v>-8573468</v>
      </c>
      <c r="Q21" s="41"/>
      <c r="R21" s="54">
        <f>SUM(R15:R19)</f>
        <v>879406316</v>
      </c>
      <c r="S21" s="41"/>
      <c r="T21" s="54">
        <f>SUM(T15:T19)</f>
        <v>2724631</v>
      </c>
      <c r="U21" s="41"/>
      <c r="V21" s="54">
        <f>SUM(V15:V19)</f>
        <v>882130947</v>
      </c>
    </row>
    <row r="22" spans="1:22" ht="16.5" customHeight="1" thickTop="1">
      <c r="A22" s="25"/>
      <c r="B22" s="42"/>
      <c r="C22" s="42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</row>
    <row r="23" spans="1:22" ht="13.5" customHeight="1">
      <c r="A23" s="39"/>
      <c r="B23" s="43"/>
      <c r="C23" s="35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</row>
    <row r="24" spans="1:22" ht="16.5" customHeight="1">
      <c r="A24" s="25" t="s">
        <v>154</v>
      </c>
      <c r="C24" s="35"/>
      <c r="D24" s="41">
        <v>152500000</v>
      </c>
      <c r="E24" s="41"/>
      <c r="F24" s="41">
        <v>574128795</v>
      </c>
      <c r="G24" s="41"/>
      <c r="H24" s="41">
        <v>15250000</v>
      </c>
      <c r="I24" s="41"/>
      <c r="J24" s="41">
        <v>146100989</v>
      </c>
      <c r="K24" s="41"/>
      <c r="L24" s="41">
        <v>-11368</v>
      </c>
      <c r="M24" s="41"/>
      <c r="N24" s="41">
        <v>-8562100</v>
      </c>
      <c r="O24" s="41"/>
      <c r="P24" s="41">
        <f>SUM(L24:N24)</f>
        <v>-8573468</v>
      </c>
      <c r="Q24" s="41"/>
      <c r="R24" s="41">
        <f>SUM(D24:J24,P24)</f>
        <v>879406316</v>
      </c>
      <c r="S24" s="41"/>
      <c r="T24" s="41">
        <v>2724631</v>
      </c>
      <c r="U24" s="41"/>
      <c r="V24" s="41">
        <f>SUM(R24:T24)</f>
        <v>882130947</v>
      </c>
    </row>
    <row r="25" spans="1:22" ht="6" customHeight="1">
      <c r="A25" s="39"/>
      <c r="C25" s="3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ht="16.5" customHeight="1">
      <c r="A26" s="25" t="s">
        <v>141</v>
      </c>
      <c r="C26" s="42"/>
      <c r="D26" s="27"/>
      <c r="E26" s="27"/>
      <c r="F26" s="27"/>
      <c r="G26" s="27"/>
      <c r="H26" s="27"/>
      <c r="I26" s="27"/>
      <c r="J26" s="41"/>
      <c r="K26" s="27"/>
      <c r="L26" s="27"/>
      <c r="M26" s="27"/>
      <c r="N26" s="41"/>
      <c r="O26" s="41"/>
      <c r="P26" s="41"/>
      <c r="Q26" s="41"/>
      <c r="R26" s="41"/>
      <c r="S26" s="41"/>
      <c r="T26" s="41"/>
      <c r="U26" s="41"/>
      <c r="V26" s="41"/>
    </row>
    <row r="27" spans="1:22" ht="16.5" customHeight="1">
      <c r="A27" s="44" t="s">
        <v>163</v>
      </c>
      <c r="B27" s="43">
        <v>27</v>
      </c>
      <c r="C27" s="42"/>
      <c r="D27" s="41">
        <v>0</v>
      </c>
      <c r="E27" s="27"/>
      <c r="F27" s="41">
        <v>0</v>
      </c>
      <c r="G27" s="27"/>
      <c r="H27" s="41">
        <v>0</v>
      </c>
      <c r="I27" s="27"/>
      <c r="J27" s="41">
        <v>-67100000</v>
      </c>
      <c r="K27" s="27"/>
      <c r="L27" s="41">
        <v>0</v>
      </c>
      <c r="M27" s="27"/>
      <c r="N27" s="41">
        <v>0</v>
      </c>
      <c r="O27" s="41"/>
      <c r="P27" s="41">
        <f>SUM(L27:N27)</f>
        <v>0</v>
      </c>
      <c r="Q27" s="41"/>
      <c r="R27" s="41">
        <f>SUM(D27:J27,P27)</f>
        <v>-67100000</v>
      </c>
      <c r="S27" s="41"/>
      <c r="T27" s="41">
        <v>0</v>
      </c>
      <c r="U27" s="41"/>
      <c r="V27" s="41">
        <f>SUM(R27:T27)</f>
        <v>-67100000</v>
      </c>
    </row>
    <row r="28" spans="1:22" ht="16.5" customHeight="1">
      <c r="A28" s="44" t="s">
        <v>171</v>
      </c>
      <c r="B28" s="43"/>
      <c r="C28" s="42"/>
      <c r="D28" s="41">
        <v>0</v>
      </c>
      <c r="E28" s="27"/>
      <c r="F28" s="41">
        <v>0</v>
      </c>
      <c r="G28" s="27"/>
      <c r="H28" s="41">
        <v>0</v>
      </c>
      <c r="I28" s="27"/>
      <c r="J28" s="41">
        <v>-8562100</v>
      </c>
      <c r="K28" s="27"/>
      <c r="L28" s="41">
        <v>0</v>
      </c>
      <c r="M28" s="27"/>
      <c r="N28" s="41">
        <v>8562100</v>
      </c>
      <c r="O28" s="41"/>
      <c r="P28" s="41">
        <f>SUM(L28:N28)</f>
        <v>8562100</v>
      </c>
      <c r="Q28" s="41"/>
      <c r="R28" s="41">
        <f>SUM(D28:J28,P28)</f>
        <v>0</v>
      </c>
      <c r="S28" s="41"/>
      <c r="T28" s="41">
        <v>-2729042</v>
      </c>
      <c r="U28" s="41"/>
      <c r="V28" s="41">
        <f>SUM(R28:T28)</f>
        <v>-2729042</v>
      </c>
    </row>
    <row r="29" spans="1:22" ht="16.5" customHeight="1">
      <c r="A29" s="44" t="s">
        <v>75</v>
      </c>
      <c r="B29" s="42"/>
      <c r="C29" s="42"/>
      <c r="D29" s="53">
        <v>0</v>
      </c>
      <c r="E29" s="41"/>
      <c r="F29" s="53">
        <v>0</v>
      </c>
      <c r="G29" s="41"/>
      <c r="H29" s="53">
        <v>0</v>
      </c>
      <c r="I29" s="41"/>
      <c r="J29" s="53">
        <v>146651644</v>
      </c>
      <c r="K29" s="41"/>
      <c r="L29" s="53">
        <v>0</v>
      </c>
      <c r="M29" s="41"/>
      <c r="N29" s="53">
        <v>0</v>
      </c>
      <c r="O29" s="41"/>
      <c r="P29" s="53">
        <f>SUM(L29:N29)</f>
        <v>0</v>
      </c>
      <c r="Q29" s="41"/>
      <c r="R29" s="53">
        <f>SUM(D29:J29,P29)</f>
        <v>146651644</v>
      </c>
      <c r="S29" s="41"/>
      <c r="T29" s="53">
        <v>4411</v>
      </c>
      <c r="U29" s="41"/>
      <c r="V29" s="53">
        <f>SUM(R29:T29)</f>
        <v>146656055</v>
      </c>
    </row>
    <row r="30" spans="1:22" ht="16.5" customHeight="1">
      <c r="A30" s="25"/>
      <c r="C30" s="35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</row>
    <row r="31" spans="1:22" ht="16.5" customHeight="1" thickBot="1">
      <c r="A31" s="25" t="s">
        <v>155</v>
      </c>
      <c r="B31" s="42"/>
      <c r="C31" s="42"/>
      <c r="D31" s="54">
        <f>SUM(D23:D29)</f>
        <v>152500000</v>
      </c>
      <c r="E31" s="41"/>
      <c r="F31" s="54">
        <f>SUM(F23:F29)</f>
        <v>574128795</v>
      </c>
      <c r="G31" s="41"/>
      <c r="H31" s="54">
        <f>SUM(H23:H29)</f>
        <v>15250000</v>
      </c>
      <c r="I31" s="41"/>
      <c r="J31" s="54">
        <f>SUM(J23:J29)</f>
        <v>217090533</v>
      </c>
      <c r="K31" s="41"/>
      <c r="L31" s="54">
        <f>SUM(L23:L29)</f>
        <v>-11368</v>
      </c>
      <c r="M31" s="41"/>
      <c r="N31" s="54">
        <f>SUM(N23:N29)</f>
        <v>0</v>
      </c>
      <c r="O31" s="41"/>
      <c r="P31" s="54">
        <f>SUM(P23:P29)</f>
        <v>-11368</v>
      </c>
      <c r="Q31" s="41"/>
      <c r="R31" s="54">
        <f>SUM(R23:R29)</f>
        <v>958957960</v>
      </c>
      <c r="S31" s="41"/>
      <c r="T31" s="54">
        <f>SUM(T23:T29)</f>
        <v>0</v>
      </c>
      <c r="U31" s="41"/>
      <c r="V31" s="54">
        <f>SUM(V23:V29)</f>
        <v>958957960</v>
      </c>
    </row>
    <row r="32" spans="1:22" ht="16.5" customHeight="1" thickTop="1"/>
    <row r="42" spans="1:22" ht="21" customHeight="1"/>
    <row r="43" spans="1:22" ht="24" customHeight="1"/>
    <row r="44" spans="1:22" ht="22.35" customHeight="1">
      <c r="A44" s="31" t="s">
        <v>21</v>
      </c>
      <c r="B44" s="31"/>
      <c r="C44" s="31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</row>
  </sheetData>
  <mergeCells count="4">
    <mergeCell ref="D6:V6"/>
    <mergeCell ref="D7:R7"/>
    <mergeCell ref="H9:J9"/>
    <mergeCell ref="L8:P8"/>
  </mergeCells>
  <pageMargins left="0.3" right="0.3" top="0.5" bottom="0.6" header="0.49" footer="0.4"/>
  <pageSetup paperSize="9" scale="75" firstPageNumber="9" orientation="landscape" useFirstPageNumber="1" horizontalDpi="1200" verticalDpi="1200" r:id="rId1"/>
  <headerFooter>
    <oddHeader xml:space="preserve">&amp;C
</oddHeader>
    <oddFooter>&amp;R&amp;9&amp;P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49182-20E3-4EF2-BA07-DD970DB68112}">
  <dimension ref="A1:R39"/>
  <sheetViews>
    <sheetView zoomScaleNormal="100" zoomScaleSheetLayoutView="70" workbookViewId="0">
      <selection activeCell="R14" sqref="R14 P17:P18 R17:R18 D20 F20 H20 J20 L20 N20 P20 R20 P23 R23 P26:P27 R26:R27 D29 F29 H29 J29 L29 N29 P29 R29"/>
    </sheetView>
  </sheetViews>
  <sheetFormatPr defaultColWidth="9" defaultRowHeight="16.5" customHeight="1"/>
  <cols>
    <col min="1" max="1" width="36.5" style="27" customWidth="1"/>
    <col min="2" max="2" width="5" style="27" bestFit="1" customWidth="1"/>
    <col min="3" max="3" width="0.75" style="27" customWidth="1"/>
    <col min="4" max="4" width="11.75" style="28" bestFit="1" customWidth="1"/>
    <col min="5" max="5" width="0.75" style="28" customWidth="1"/>
    <col min="6" max="6" width="11.75" style="28" bestFit="1" customWidth="1"/>
    <col min="7" max="7" width="0.75" style="28" customWidth="1"/>
    <col min="8" max="8" width="11.125" style="28" bestFit="1" customWidth="1"/>
    <col min="9" max="9" width="0.75" style="28" customWidth="1"/>
    <col min="10" max="10" width="11.75" style="28" bestFit="1" customWidth="1"/>
    <col min="11" max="11" width="0.75" style="28" customWidth="1"/>
    <col min="12" max="12" width="14.25" style="28" customWidth="1"/>
    <col min="13" max="13" width="0.75" style="28" customWidth="1"/>
    <col min="14" max="14" width="15.625" style="28" bestFit="1" customWidth="1"/>
    <col min="15" max="15" width="0.75" style="28" customWidth="1"/>
    <col min="16" max="16" width="10.5" style="28" customWidth="1"/>
    <col min="17" max="17" width="0.75" style="28" customWidth="1"/>
    <col min="18" max="18" width="10.5" style="28" customWidth="1"/>
    <col min="19" max="16384" width="9" style="27"/>
  </cols>
  <sheetData>
    <row r="1" spans="1:18" ht="16.5" customHeight="1">
      <c r="A1" s="26" t="s">
        <v>129</v>
      </c>
      <c r="B1" s="26"/>
      <c r="C1" s="26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8" ht="16.5" customHeight="1">
      <c r="A2" s="55" t="s">
        <v>177</v>
      </c>
      <c r="B2" s="26"/>
      <c r="C2" s="26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8" ht="16.5" customHeight="1">
      <c r="A3" s="30" t="s">
        <v>152</v>
      </c>
      <c r="B3" s="30"/>
      <c r="C3" s="30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32"/>
    </row>
    <row r="4" spans="1:18" ht="16.5" customHeight="1">
      <c r="A4" s="26"/>
      <c r="B4" s="26"/>
      <c r="C4" s="26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6" spans="1:18" ht="16.5" customHeight="1">
      <c r="D6" s="133" t="s">
        <v>76</v>
      </c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</row>
    <row r="7" spans="1:18" ht="16.5" customHeight="1">
      <c r="D7" s="56"/>
      <c r="E7" s="56"/>
      <c r="F7" s="56"/>
      <c r="G7" s="56"/>
      <c r="H7" s="137" t="s">
        <v>40</v>
      </c>
      <c r="I7" s="137"/>
      <c r="J7" s="137"/>
      <c r="K7" s="56"/>
      <c r="L7" s="134" t="s">
        <v>42</v>
      </c>
      <c r="M7" s="134"/>
      <c r="N7" s="134"/>
      <c r="O7" s="134"/>
      <c r="P7" s="134"/>
      <c r="Q7" s="56"/>
      <c r="R7" s="56"/>
    </row>
    <row r="8" spans="1:18" ht="16.5" customHeight="1">
      <c r="D8" s="56"/>
      <c r="E8" s="56"/>
      <c r="F8" s="56"/>
      <c r="G8" s="56"/>
      <c r="H8" s="34"/>
      <c r="I8" s="34"/>
      <c r="J8" s="34"/>
      <c r="K8" s="56"/>
      <c r="L8" s="56" t="s">
        <v>77</v>
      </c>
      <c r="M8" s="34"/>
      <c r="N8" s="56"/>
      <c r="O8" s="34"/>
      <c r="P8" s="34"/>
      <c r="Q8" s="56"/>
      <c r="R8" s="56"/>
    </row>
    <row r="9" spans="1:18" ht="16.149999999999999" customHeight="1">
      <c r="A9" s="50"/>
      <c r="B9" s="50"/>
      <c r="C9" s="50"/>
      <c r="D9" s="49" t="s">
        <v>63</v>
      </c>
      <c r="E9" s="49"/>
      <c r="F9" s="49"/>
      <c r="G9" s="49"/>
      <c r="H9" s="51"/>
      <c r="I9" s="49"/>
      <c r="J9" s="49"/>
      <c r="K9" s="49"/>
      <c r="L9" s="52" t="s">
        <v>78</v>
      </c>
      <c r="M9" s="27"/>
      <c r="N9" s="52" t="s">
        <v>64</v>
      </c>
      <c r="O9" s="49"/>
      <c r="P9" s="49" t="s">
        <v>79</v>
      </c>
      <c r="Q9" s="49"/>
      <c r="R9" s="49"/>
    </row>
    <row r="10" spans="1:18" ht="16.5" customHeight="1">
      <c r="A10" s="50"/>
      <c r="B10" s="50"/>
      <c r="C10" s="50"/>
      <c r="D10" s="49" t="s">
        <v>66</v>
      </c>
      <c r="E10" s="49"/>
      <c r="F10" s="49" t="s">
        <v>67</v>
      </c>
      <c r="G10" s="49"/>
      <c r="H10" s="49" t="s">
        <v>68</v>
      </c>
      <c r="I10" s="49"/>
      <c r="J10" s="49"/>
      <c r="K10" s="49"/>
      <c r="L10" s="49" t="s">
        <v>80</v>
      </c>
      <c r="M10" s="49"/>
      <c r="N10" s="49" t="s">
        <v>69</v>
      </c>
      <c r="O10" s="49"/>
      <c r="P10" s="49" t="s">
        <v>81</v>
      </c>
      <c r="Q10" s="49"/>
      <c r="R10" s="37"/>
    </row>
    <row r="11" spans="1:18" ht="16.5" customHeight="1">
      <c r="A11" s="50"/>
      <c r="C11" s="50"/>
      <c r="D11" s="49" t="s">
        <v>72</v>
      </c>
      <c r="E11" s="49"/>
      <c r="F11" s="49" t="s">
        <v>73</v>
      </c>
      <c r="G11" s="49"/>
      <c r="H11" s="49" t="s">
        <v>74</v>
      </c>
      <c r="I11" s="49"/>
      <c r="J11" s="49" t="s">
        <v>41</v>
      </c>
      <c r="K11" s="49"/>
      <c r="L11" s="51" t="s">
        <v>82</v>
      </c>
      <c r="M11" s="49"/>
      <c r="N11" s="49" t="s">
        <v>56</v>
      </c>
      <c r="O11" s="49"/>
      <c r="P11" s="49" t="s">
        <v>62</v>
      </c>
      <c r="Q11" s="49"/>
      <c r="R11" s="37" t="s">
        <v>45</v>
      </c>
    </row>
    <row r="12" spans="1:18" ht="16.5" customHeight="1">
      <c r="A12" s="50"/>
      <c r="B12" s="36" t="s">
        <v>32</v>
      </c>
      <c r="C12" s="34"/>
      <c r="D12" s="57" t="s">
        <v>5</v>
      </c>
      <c r="E12" s="49"/>
      <c r="F12" s="57" t="s">
        <v>5</v>
      </c>
      <c r="G12" s="49"/>
      <c r="H12" s="48" t="s">
        <v>5</v>
      </c>
      <c r="I12" s="49"/>
      <c r="J12" s="48" t="s">
        <v>5</v>
      </c>
      <c r="K12" s="49"/>
      <c r="L12" s="48" t="s">
        <v>5</v>
      </c>
      <c r="M12" s="49"/>
      <c r="N12" s="48" t="s">
        <v>5</v>
      </c>
      <c r="O12" s="49"/>
      <c r="P12" s="48" t="s">
        <v>5</v>
      </c>
      <c r="Q12" s="49"/>
      <c r="R12" s="48" t="s">
        <v>5</v>
      </c>
    </row>
    <row r="13" spans="1:18" ht="16.5" customHeight="1">
      <c r="A13" s="50"/>
      <c r="B13" s="35"/>
      <c r="C13" s="34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</row>
    <row r="14" spans="1:18" ht="16.5" customHeight="1">
      <c r="A14" s="25" t="s">
        <v>125</v>
      </c>
      <c r="C14" s="42"/>
      <c r="D14" s="41">
        <v>125000000</v>
      </c>
      <c r="E14" s="58"/>
      <c r="F14" s="41">
        <v>32500000</v>
      </c>
      <c r="G14" s="58"/>
      <c r="H14" s="41">
        <v>15250000</v>
      </c>
      <c r="I14" s="58"/>
      <c r="J14" s="41">
        <v>28980026</v>
      </c>
      <c r="K14" s="58"/>
      <c r="L14" s="41">
        <v>-17182154</v>
      </c>
      <c r="M14" s="58"/>
      <c r="N14" s="41">
        <v>-11368</v>
      </c>
      <c r="O14" s="58"/>
      <c r="P14" s="41">
        <v>-17193522</v>
      </c>
      <c r="Q14" s="58"/>
      <c r="R14" s="41">
        <f>SUM(D14:J14,P14)</f>
        <v>184536504</v>
      </c>
    </row>
    <row r="15" spans="1:18" ht="6" customHeight="1">
      <c r="A15" s="25"/>
      <c r="C15" s="42"/>
      <c r="D15" s="41"/>
      <c r="E15" s="58"/>
      <c r="F15" s="41"/>
      <c r="G15" s="58"/>
      <c r="H15" s="41"/>
      <c r="I15" s="58"/>
      <c r="J15" s="41"/>
      <c r="K15" s="58"/>
      <c r="L15" s="41"/>
      <c r="M15" s="58"/>
      <c r="N15" s="41"/>
      <c r="O15" s="58"/>
      <c r="P15" s="41"/>
      <c r="Q15" s="58"/>
      <c r="R15" s="41"/>
    </row>
    <row r="16" spans="1:18" ht="16.5" customHeight="1">
      <c r="A16" s="25" t="s">
        <v>141</v>
      </c>
      <c r="C16" s="42"/>
      <c r="D16" s="41"/>
      <c r="E16" s="58"/>
      <c r="F16" s="41"/>
      <c r="G16" s="58"/>
      <c r="H16" s="41"/>
      <c r="I16" s="58"/>
      <c r="J16" s="41"/>
      <c r="K16" s="58"/>
      <c r="L16" s="41"/>
      <c r="M16" s="58"/>
      <c r="N16" s="41"/>
      <c r="O16" s="58"/>
      <c r="P16" s="41"/>
      <c r="Q16" s="58"/>
      <c r="R16" s="41"/>
    </row>
    <row r="17" spans="1:18" ht="16.5" customHeight="1">
      <c r="A17" s="44" t="s">
        <v>180</v>
      </c>
      <c r="B17" s="42"/>
      <c r="C17" s="42"/>
      <c r="D17" s="41">
        <v>27500000</v>
      </c>
      <c r="E17" s="59"/>
      <c r="F17" s="41">
        <v>541628795</v>
      </c>
      <c r="G17" s="59"/>
      <c r="H17" s="41">
        <v>0</v>
      </c>
      <c r="I17" s="59"/>
      <c r="J17" s="41">
        <v>0</v>
      </c>
      <c r="K17" s="59"/>
      <c r="L17" s="41">
        <v>0</v>
      </c>
      <c r="M17" s="59"/>
      <c r="N17" s="41">
        <v>0</v>
      </c>
      <c r="O17" s="59"/>
      <c r="P17" s="41">
        <f>SUM(L17:N17)</f>
        <v>0</v>
      </c>
      <c r="Q17" s="59"/>
      <c r="R17" s="41">
        <f>SUM(D17:J17,P17)</f>
        <v>569128795</v>
      </c>
    </row>
    <row r="18" spans="1:18" ht="16.5" customHeight="1">
      <c r="A18" s="44" t="s">
        <v>75</v>
      </c>
      <c r="B18" s="42"/>
      <c r="C18" s="42"/>
      <c r="D18" s="53">
        <v>0</v>
      </c>
      <c r="E18" s="59"/>
      <c r="F18" s="53">
        <v>0</v>
      </c>
      <c r="G18" s="59"/>
      <c r="H18" s="53">
        <v>0</v>
      </c>
      <c r="I18" s="59"/>
      <c r="J18" s="53">
        <v>125516389</v>
      </c>
      <c r="K18" s="59"/>
      <c r="L18" s="53">
        <v>0</v>
      </c>
      <c r="M18" s="59"/>
      <c r="N18" s="53">
        <v>0</v>
      </c>
      <c r="O18" s="59"/>
      <c r="P18" s="53">
        <f>SUM(L18:N18)</f>
        <v>0</v>
      </c>
      <c r="Q18" s="59"/>
      <c r="R18" s="53">
        <f>SUM(D18:J18,P18)</f>
        <v>125516389</v>
      </c>
    </row>
    <row r="19" spans="1:18" ht="8.1" customHeight="1">
      <c r="A19" s="25"/>
      <c r="B19" s="42"/>
      <c r="C19" s="35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</row>
    <row r="20" spans="1:18" ht="16.5" customHeight="1" thickBot="1">
      <c r="A20" s="25" t="s">
        <v>126</v>
      </c>
      <c r="B20" s="42"/>
      <c r="C20" s="42"/>
      <c r="D20" s="54">
        <f>SUM(D14:D18)</f>
        <v>152500000</v>
      </c>
      <c r="E20" s="59"/>
      <c r="F20" s="54">
        <f>SUM(F14:F18)</f>
        <v>574128795</v>
      </c>
      <c r="G20" s="59"/>
      <c r="H20" s="54">
        <f>SUM(H14:H18)</f>
        <v>15250000</v>
      </c>
      <c r="I20" s="59"/>
      <c r="J20" s="54">
        <f>SUM(J14:J18)</f>
        <v>154496415</v>
      </c>
      <c r="K20" s="59"/>
      <c r="L20" s="54">
        <f>SUM(L14:L18)</f>
        <v>-17182154</v>
      </c>
      <c r="M20" s="59"/>
      <c r="N20" s="54">
        <f>SUM(N14:N18)</f>
        <v>-11368</v>
      </c>
      <c r="O20" s="59"/>
      <c r="P20" s="54">
        <f>SUM(P14:P18)</f>
        <v>-17193522</v>
      </c>
      <c r="Q20" s="59"/>
      <c r="R20" s="54">
        <f>SUM(R14:R18)</f>
        <v>879181688</v>
      </c>
    </row>
    <row r="21" spans="1:18" ht="20.25" customHeight="1" thickTop="1">
      <c r="A21" s="25"/>
      <c r="B21" s="42"/>
      <c r="C21" s="42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</row>
    <row r="23" spans="1:18" ht="16.5" customHeight="1">
      <c r="A23" s="25" t="s">
        <v>154</v>
      </c>
      <c r="C23" s="35"/>
      <c r="D23" s="41">
        <v>152500000</v>
      </c>
      <c r="E23" s="27"/>
      <c r="F23" s="41">
        <v>574128795</v>
      </c>
      <c r="G23" s="27"/>
      <c r="H23" s="41">
        <v>15250000</v>
      </c>
      <c r="I23" s="27"/>
      <c r="J23" s="41">
        <v>154496415</v>
      </c>
      <c r="K23" s="27"/>
      <c r="L23" s="41">
        <v>-17182154</v>
      </c>
      <c r="M23" s="27"/>
      <c r="N23" s="41">
        <v>-11368</v>
      </c>
      <c r="O23" s="27"/>
      <c r="P23" s="28">
        <f>SUM(L23:O23)</f>
        <v>-17193522</v>
      </c>
      <c r="Q23" s="27"/>
      <c r="R23" s="41">
        <f>SUM(D23:J23,P23)</f>
        <v>879181688</v>
      </c>
    </row>
    <row r="24" spans="1:18" ht="6" customHeight="1">
      <c r="A24" s="39"/>
      <c r="C24" s="35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</row>
    <row r="25" spans="1:18" ht="16.5" customHeight="1">
      <c r="A25" s="25" t="s">
        <v>141</v>
      </c>
      <c r="C25" s="42"/>
      <c r="D25" s="41"/>
      <c r="E25" s="58"/>
      <c r="F25" s="58"/>
      <c r="G25" s="58"/>
      <c r="H25" s="58"/>
      <c r="I25" s="58"/>
      <c r="J25" s="58"/>
      <c r="K25" s="58"/>
      <c r="L25" s="41"/>
      <c r="M25" s="58"/>
      <c r="N25" s="41"/>
      <c r="O25" s="58"/>
      <c r="P25" s="41"/>
      <c r="Q25" s="58"/>
      <c r="R25" s="59"/>
    </row>
    <row r="26" spans="1:18" ht="16.5" customHeight="1">
      <c r="A26" s="44" t="s">
        <v>163</v>
      </c>
      <c r="B26" s="42">
        <v>27</v>
      </c>
      <c r="C26" s="42"/>
      <c r="D26" s="41">
        <v>0</v>
      </c>
      <c r="E26" s="59"/>
      <c r="F26" s="41">
        <v>0</v>
      </c>
      <c r="G26" s="59"/>
      <c r="H26" s="41">
        <v>0</v>
      </c>
      <c r="I26" s="59"/>
      <c r="J26" s="41">
        <v>-67100000</v>
      </c>
      <c r="K26" s="59"/>
      <c r="L26" s="41">
        <v>0</v>
      </c>
      <c r="M26" s="59"/>
      <c r="N26" s="41">
        <v>0</v>
      </c>
      <c r="O26" s="59"/>
      <c r="P26" s="41">
        <f>SUM(L26:N26)</f>
        <v>0</v>
      </c>
      <c r="Q26" s="59"/>
      <c r="R26" s="41">
        <f>SUM(D26:J26,P26)</f>
        <v>-67100000</v>
      </c>
    </row>
    <row r="27" spans="1:18" ht="16.5" customHeight="1">
      <c r="A27" s="44" t="s">
        <v>75</v>
      </c>
      <c r="B27" s="42"/>
      <c r="C27" s="42"/>
      <c r="D27" s="53">
        <v>0</v>
      </c>
      <c r="E27" s="59"/>
      <c r="F27" s="53">
        <v>0</v>
      </c>
      <c r="G27" s="59"/>
      <c r="H27" s="53">
        <v>0</v>
      </c>
      <c r="I27" s="59"/>
      <c r="J27" s="60">
        <v>146876272</v>
      </c>
      <c r="K27" s="59"/>
      <c r="L27" s="53">
        <v>0</v>
      </c>
      <c r="M27" s="59"/>
      <c r="N27" s="53">
        <v>0</v>
      </c>
      <c r="O27" s="59"/>
      <c r="P27" s="53">
        <f>SUM(L27:N27)</f>
        <v>0</v>
      </c>
      <c r="Q27" s="59"/>
      <c r="R27" s="53">
        <f>SUM(D27:J27,P27)</f>
        <v>146876272</v>
      </c>
    </row>
    <row r="28" spans="1:18" ht="8.1" customHeight="1">
      <c r="A28" s="25"/>
      <c r="B28" s="42"/>
      <c r="C28" s="35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</row>
    <row r="29" spans="1:18" ht="16.5" customHeight="1" thickBot="1">
      <c r="A29" s="25" t="s">
        <v>155</v>
      </c>
      <c r="B29" s="42"/>
      <c r="C29" s="42"/>
      <c r="D29" s="54">
        <f>SUM(D23:D28)</f>
        <v>152500000</v>
      </c>
      <c r="E29" s="59"/>
      <c r="F29" s="54">
        <f>SUM(F23:F28)</f>
        <v>574128795</v>
      </c>
      <c r="G29" s="59"/>
      <c r="H29" s="54">
        <f>SUM(H23:H28)</f>
        <v>15250000</v>
      </c>
      <c r="I29" s="59"/>
      <c r="J29" s="54">
        <f>SUM(J23:J28)</f>
        <v>234272687</v>
      </c>
      <c r="K29" s="59"/>
      <c r="L29" s="54">
        <f>SUM(L23:L28)</f>
        <v>-17182154</v>
      </c>
      <c r="M29" s="59"/>
      <c r="N29" s="54">
        <f>SUM(N23:N28)</f>
        <v>-11368</v>
      </c>
      <c r="O29" s="59"/>
      <c r="P29" s="54">
        <f>SUM(P23:P28)</f>
        <v>-17193522</v>
      </c>
      <c r="Q29" s="59"/>
      <c r="R29" s="54">
        <f>SUM(R23:R28)</f>
        <v>958957960</v>
      </c>
    </row>
    <row r="30" spans="1:18" ht="16.5" customHeight="1" thickTop="1"/>
    <row r="32" spans="1:18" ht="12" customHeight="1"/>
    <row r="38" spans="1:18" ht="6" customHeight="1"/>
    <row r="39" spans="1:18" ht="22.35" customHeight="1">
      <c r="A39" s="31" t="s">
        <v>21</v>
      </c>
      <c r="B39" s="31"/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</row>
  </sheetData>
  <mergeCells count="3">
    <mergeCell ref="D6:R6"/>
    <mergeCell ref="L7:P7"/>
    <mergeCell ref="H7:J7"/>
  </mergeCells>
  <pageMargins left="0.3" right="0.3" top="0.5" bottom="0.6" header="0.49" footer="0.4"/>
  <pageSetup paperSize="9" scale="90" firstPageNumber="10" fitToWidth="0" orientation="landscape" useFirstPageNumber="1" horizontalDpi="1200" verticalDpi="1200" r:id="rId1"/>
  <headerFooter>
    <oddHeader xml:space="preserve">&amp;C
</oddHeader>
    <oddFooter>&amp;R&amp;9&amp;P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17"/>
  <sheetViews>
    <sheetView topLeftCell="A116" zoomScaleNormal="100" zoomScaleSheetLayoutView="100" workbookViewId="0">
      <selection activeCell="F137" sqref="F137"/>
    </sheetView>
  </sheetViews>
  <sheetFormatPr defaultColWidth="9" defaultRowHeight="16.5" customHeight="1"/>
  <cols>
    <col min="1" max="1" width="1" style="27" customWidth="1"/>
    <col min="2" max="2" width="1.125" style="27" customWidth="1"/>
    <col min="3" max="3" width="42.25" style="27" customWidth="1"/>
    <col min="4" max="4" width="6.875" style="42" customWidth="1"/>
    <col min="5" max="5" width="0.625" style="27" customWidth="1"/>
    <col min="6" max="6" width="10.625" style="90" customWidth="1"/>
    <col min="7" max="7" width="0.625" style="27" customWidth="1"/>
    <col min="8" max="8" width="10.625" style="90" customWidth="1"/>
    <col min="9" max="9" width="0.625" style="27" customWidth="1"/>
    <col min="10" max="10" width="10.625" style="10" customWidth="1"/>
    <col min="11" max="11" width="0.625" style="27" customWidth="1"/>
    <col min="12" max="12" width="10.625" style="10" customWidth="1"/>
    <col min="13" max="16384" width="9" style="27"/>
  </cols>
  <sheetData>
    <row r="1" spans="1:12" ht="16.5" customHeight="1">
      <c r="A1" s="26" t="s">
        <v>129</v>
      </c>
      <c r="B1" s="26"/>
      <c r="C1" s="26"/>
    </row>
    <row r="2" spans="1:12" ht="16.5" customHeight="1">
      <c r="A2" s="26" t="s">
        <v>83</v>
      </c>
      <c r="B2" s="26"/>
      <c r="C2" s="26"/>
    </row>
    <row r="3" spans="1:12" ht="16.5" customHeight="1">
      <c r="A3" s="30" t="s">
        <v>152</v>
      </c>
      <c r="B3" s="30"/>
      <c r="C3" s="30"/>
      <c r="D3" s="62"/>
      <c r="E3" s="31"/>
      <c r="F3" s="108"/>
      <c r="G3" s="31"/>
      <c r="H3" s="108"/>
      <c r="I3" s="31"/>
      <c r="J3" s="11"/>
      <c r="K3" s="31"/>
      <c r="L3" s="11"/>
    </row>
    <row r="4" spans="1:12" ht="16.149999999999999" customHeight="1">
      <c r="A4" s="26"/>
      <c r="B4" s="26"/>
      <c r="C4" s="26"/>
      <c r="J4" s="12"/>
      <c r="L4" s="12"/>
    </row>
    <row r="5" spans="1:12" ht="16.149999999999999" customHeight="1">
      <c r="A5" s="26"/>
      <c r="B5" s="26"/>
      <c r="C5" s="26"/>
      <c r="J5" s="12"/>
      <c r="L5" s="12"/>
    </row>
    <row r="6" spans="1:12" ht="16.149999999999999" customHeight="1">
      <c r="A6" s="50"/>
      <c r="B6" s="50"/>
      <c r="C6" s="50"/>
      <c r="D6" s="35"/>
      <c r="F6" s="130" t="s">
        <v>1</v>
      </c>
      <c r="G6" s="130"/>
      <c r="H6" s="130"/>
      <c r="I6" s="25"/>
      <c r="J6" s="130" t="s">
        <v>2</v>
      </c>
      <c r="K6" s="130"/>
      <c r="L6" s="130"/>
    </row>
    <row r="7" spans="1:12" ht="16.149999999999999" customHeight="1">
      <c r="A7" s="50"/>
      <c r="B7" s="50"/>
      <c r="C7" s="50"/>
      <c r="D7" s="35"/>
      <c r="F7" s="131" t="s">
        <v>3</v>
      </c>
      <c r="G7" s="131"/>
      <c r="H7" s="131"/>
      <c r="I7" s="25"/>
      <c r="J7" s="131" t="s">
        <v>3</v>
      </c>
      <c r="K7" s="131"/>
      <c r="L7" s="131"/>
    </row>
    <row r="8" spans="1:12" ht="16.149999999999999" customHeight="1">
      <c r="A8" s="50"/>
      <c r="B8" s="50"/>
      <c r="C8" s="50"/>
      <c r="D8" s="35"/>
      <c r="F8" s="64" t="s">
        <v>153</v>
      </c>
      <c r="G8" s="28"/>
      <c r="H8" s="64" t="s">
        <v>124</v>
      </c>
      <c r="I8" s="45"/>
      <c r="J8" s="64" t="s">
        <v>153</v>
      </c>
      <c r="K8" s="28"/>
      <c r="L8" s="64" t="s">
        <v>124</v>
      </c>
    </row>
    <row r="9" spans="1:12" ht="16.149999999999999" customHeight="1">
      <c r="A9" s="26"/>
      <c r="B9" s="26"/>
      <c r="C9" s="26"/>
      <c r="D9" s="38" t="s">
        <v>4</v>
      </c>
      <c r="F9" s="109" t="s">
        <v>5</v>
      </c>
      <c r="G9" s="28"/>
      <c r="H9" s="109" t="s">
        <v>5</v>
      </c>
      <c r="I9" s="28"/>
      <c r="J9" s="109" t="s">
        <v>5</v>
      </c>
      <c r="K9" s="28"/>
      <c r="L9" s="109" t="s">
        <v>5</v>
      </c>
    </row>
    <row r="10" spans="1:12" ht="8.1" customHeight="1">
      <c r="A10" s="26"/>
      <c r="B10" s="26"/>
      <c r="C10" s="26"/>
      <c r="D10" s="35"/>
      <c r="F10" s="1"/>
      <c r="G10" s="28"/>
      <c r="H10" s="1"/>
      <c r="I10" s="28"/>
      <c r="J10" s="1"/>
      <c r="K10" s="28"/>
      <c r="L10" s="1"/>
    </row>
    <row r="11" spans="1:12" ht="16.149999999999999" customHeight="1">
      <c r="A11" s="26" t="s">
        <v>84</v>
      </c>
      <c r="B11" s="26"/>
      <c r="C11" s="26"/>
      <c r="D11" s="40"/>
      <c r="E11" s="40"/>
      <c r="F11" s="2"/>
      <c r="G11" s="110"/>
      <c r="H11" s="2"/>
      <c r="I11" s="110"/>
      <c r="J11" s="2"/>
      <c r="K11" s="110"/>
      <c r="L11" s="2"/>
    </row>
    <row r="12" spans="1:12" ht="16.149999999999999" customHeight="1">
      <c r="A12" s="111" t="s">
        <v>53</v>
      </c>
      <c r="B12" s="111"/>
      <c r="C12" s="111"/>
      <c r="D12" s="40"/>
      <c r="E12" s="40"/>
      <c r="F12" s="61">
        <v>184705462</v>
      </c>
      <c r="G12" s="61"/>
      <c r="H12" s="61">
        <v>157969131</v>
      </c>
      <c r="I12" s="61"/>
      <c r="J12" s="61">
        <v>184925679</v>
      </c>
      <c r="K12" s="61"/>
      <c r="L12" s="61">
        <v>157961918</v>
      </c>
    </row>
    <row r="13" spans="1:12" ht="16.149999999999999" customHeight="1">
      <c r="A13" s="112" t="s">
        <v>85</v>
      </c>
      <c r="B13" s="112"/>
      <c r="C13" s="112"/>
      <c r="D13" s="113"/>
      <c r="E13" s="111"/>
      <c r="F13" s="61"/>
      <c r="G13" s="61"/>
      <c r="H13" s="61"/>
      <c r="I13" s="61"/>
      <c r="J13" s="61"/>
      <c r="K13" s="61"/>
      <c r="L13" s="61"/>
    </row>
    <row r="14" spans="1:12" ht="16.149999999999999" customHeight="1">
      <c r="A14" s="112" t="s">
        <v>86</v>
      </c>
      <c r="B14" s="112"/>
      <c r="C14" s="112"/>
      <c r="D14" s="113"/>
      <c r="E14" s="111"/>
      <c r="F14" s="61"/>
      <c r="G14" s="61"/>
      <c r="H14" s="61"/>
      <c r="I14" s="61"/>
      <c r="J14" s="61"/>
      <c r="K14" s="61"/>
      <c r="L14" s="61"/>
    </row>
    <row r="15" spans="1:12" ht="16.149999999999999" customHeight="1">
      <c r="A15" s="111"/>
      <c r="B15" s="114" t="s">
        <v>135</v>
      </c>
      <c r="C15" s="111"/>
      <c r="D15" s="113">
        <v>10</v>
      </c>
      <c r="E15" s="111"/>
      <c r="F15" s="61">
        <v>2295464</v>
      </c>
      <c r="G15" s="61"/>
      <c r="H15" s="61">
        <v>1747647</v>
      </c>
      <c r="I15" s="61"/>
      <c r="J15" s="61">
        <v>2295464</v>
      </c>
      <c r="K15" s="61"/>
      <c r="L15" s="61">
        <v>1747647</v>
      </c>
    </row>
    <row r="16" spans="1:12" ht="16.149999999999999" customHeight="1">
      <c r="A16" s="111" t="s">
        <v>87</v>
      </c>
      <c r="B16" s="114" t="s">
        <v>88</v>
      </c>
      <c r="C16" s="111"/>
      <c r="D16" s="42">
        <v>25</v>
      </c>
      <c r="E16" s="111"/>
      <c r="F16" s="61">
        <v>88814492</v>
      </c>
      <c r="G16" s="61"/>
      <c r="H16" s="61">
        <v>74050115</v>
      </c>
      <c r="I16" s="61"/>
      <c r="J16" s="61">
        <v>88814492</v>
      </c>
      <c r="K16" s="61"/>
      <c r="L16" s="61">
        <v>74050115</v>
      </c>
    </row>
    <row r="17" spans="1:12" ht="16.149999999999999" customHeight="1">
      <c r="A17" s="111"/>
      <c r="B17" s="114" t="s">
        <v>198</v>
      </c>
      <c r="C17" s="111"/>
      <c r="D17" s="42">
        <v>13</v>
      </c>
      <c r="E17" s="111"/>
      <c r="F17" s="61">
        <v>1625537</v>
      </c>
      <c r="G17" s="61"/>
      <c r="H17" s="61">
        <v>0</v>
      </c>
      <c r="I17" s="61"/>
      <c r="J17" s="61">
        <v>1625537</v>
      </c>
      <c r="K17" s="61"/>
      <c r="L17" s="61">
        <v>0</v>
      </c>
    </row>
    <row r="18" spans="1:12" ht="16.899999999999999" customHeight="1">
      <c r="A18" s="111" t="s">
        <v>89</v>
      </c>
      <c r="B18" s="65" t="s">
        <v>181</v>
      </c>
      <c r="C18" s="111"/>
      <c r="E18" s="111"/>
      <c r="F18" s="61"/>
      <c r="G18" s="61"/>
      <c r="H18" s="61"/>
      <c r="I18" s="61"/>
      <c r="J18" s="61"/>
      <c r="K18" s="61"/>
      <c r="L18" s="61"/>
    </row>
    <row r="19" spans="1:12" ht="16.899999999999999" customHeight="1">
      <c r="A19" s="111"/>
      <c r="B19" s="65"/>
      <c r="C19" s="114" t="s">
        <v>182</v>
      </c>
      <c r="E19" s="111"/>
      <c r="F19" s="61">
        <v>-152316</v>
      </c>
      <c r="G19" s="61"/>
      <c r="H19" s="61">
        <v>-208033</v>
      </c>
      <c r="I19" s="61"/>
      <c r="J19" s="61">
        <v>-152316</v>
      </c>
      <c r="K19" s="61"/>
      <c r="L19" s="61">
        <v>-208033</v>
      </c>
    </row>
    <row r="20" spans="1:12" ht="16.149999999999999" customHeight="1">
      <c r="A20" s="111"/>
      <c r="B20" s="114" t="s">
        <v>132</v>
      </c>
      <c r="C20" s="111"/>
      <c r="D20" s="42">
        <v>17</v>
      </c>
      <c r="E20" s="111"/>
      <c r="F20" s="61">
        <v>32503</v>
      </c>
      <c r="G20" s="61"/>
      <c r="H20" s="61">
        <v>87180</v>
      </c>
      <c r="I20" s="61"/>
      <c r="J20" s="61">
        <v>32503</v>
      </c>
      <c r="K20" s="61"/>
      <c r="L20" s="61">
        <v>87180</v>
      </c>
    </row>
    <row r="21" spans="1:12" ht="16.149999999999999" customHeight="1">
      <c r="A21" s="111"/>
      <c r="B21" s="65" t="s">
        <v>133</v>
      </c>
      <c r="E21" s="111"/>
      <c r="F21" s="61">
        <v>0</v>
      </c>
      <c r="G21" s="61"/>
      <c r="H21" s="61">
        <v>29884</v>
      </c>
      <c r="I21" s="61"/>
      <c r="J21" s="61">
        <v>0</v>
      </c>
      <c r="K21" s="61"/>
      <c r="L21" s="61">
        <v>29884</v>
      </c>
    </row>
    <row r="22" spans="1:12" ht="16.149999999999999" customHeight="1">
      <c r="A22" s="111"/>
      <c r="B22" s="114" t="s">
        <v>183</v>
      </c>
      <c r="C22" s="111"/>
      <c r="E22" s="111"/>
      <c r="F22" s="61">
        <v>-239535</v>
      </c>
      <c r="G22" s="61"/>
      <c r="H22" s="61">
        <v>225648</v>
      </c>
      <c r="I22" s="61"/>
      <c r="J22" s="61">
        <v>-239535</v>
      </c>
      <c r="K22" s="61"/>
      <c r="L22" s="61">
        <v>225648</v>
      </c>
    </row>
    <row r="23" spans="1:12" ht="16.149999999999999" customHeight="1">
      <c r="A23" s="111" t="s">
        <v>90</v>
      </c>
      <c r="B23" s="114" t="s">
        <v>91</v>
      </c>
      <c r="C23" s="111"/>
      <c r="D23" s="42">
        <v>23</v>
      </c>
      <c r="E23" s="111"/>
      <c r="F23" s="61">
        <v>-6587336</v>
      </c>
      <c r="G23" s="61"/>
      <c r="H23" s="61">
        <v>-4556454</v>
      </c>
      <c r="I23" s="61"/>
      <c r="J23" s="61">
        <v>-6577974</v>
      </c>
      <c r="K23" s="61"/>
      <c r="L23" s="61">
        <v>-4528309</v>
      </c>
    </row>
    <row r="24" spans="1:12" ht="16.149999999999999" customHeight="1">
      <c r="A24" s="111" t="s">
        <v>87</v>
      </c>
      <c r="B24" s="114" t="s">
        <v>92</v>
      </c>
      <c r="C24" s="111"/>
      <c r="E24" s="111"/>
      <c r="F24" s="61">
        <v>15789604</v>
      </c>
      <c r="G24" s="61"/>
      <c r="H24" s="61">
        <v>18054956</v>
      </c>
      <c r="I24" s="61"/>
      <c r="J24" s="61">
        <v>15789604</v>
      </c>
      <c r="K24" s="61"/>
      <c r="L24" s="61">
        <v>18054956</v>
      </c>
    </row>
    <row r="25" spans="1:12" ht="16.149999999999999" customHeight="1">
      <c r="A25" s="111"/>
      <c r="B25" s="115" t="s">
        <v>173</v>
      </c>
      <c r="C25" s="105"/>
      <c r="D25" s="42">
        <v>14</v>
      </c>
      <c r="E25" s="111"/>
      <c r="F25" s="61">
        <v>0</v>
      </c>
      <c r="G25" s="61"/>
      <c r="H25" s="61">
        <v>0</v>
      </c>
      <c r="I25" s="61"/>
      <c r="J25" s="61">
        <v>-229042</v>
      </c>
      <c r="K25" s="61"/>
      <c r="L25" s="61">
        <v>0</v>
      </c>
    </row>
    <row r="26" spans="1:12" ht="16.149999999999999" customHeight="1">
      <c r="A26" s="111" t="s">
        <v>93</v>
      </c>
      <c r="B26" s="114" t="s">
        <v>94</v>
      </c>
      <c r="C26" s="111"/>
      <c r="E26" s="111"/>
      <c r="F26" s="24">
        <v>55951</v>
      </c>
      <c r="G26" s="61"/>
      <c r="H26" s="24">
        <v>67360</v>
      </c>
      <c r="I26" s="61"/>
      <c r="J26" s="24">
        <v>55951</v>
      </c>
      <c r="K26" s="61"/>
      <c r="L26" s="24">
        <v>67360</v>
      </c>
    </row>
    <row r="27" spans="1:12" ht="8.1" customHeight="1">
      <c r="A27" s="111"/>
      <c r="B27" s="111"/>
      <c r="C27" s="111"/>
      <c r="E27" s="111"/>
      <c r="F27" s="12"/>
      <c r="G27" s="4"/>
      <c r="H27" s="12"/>
      <c r="I27" s="4"/>
      <c r="J27" s="12"/>
      <c r="K27" s="4"/>
      <c r="L27" s="12"/>
    </row>
    <row r="28" spans="1:12" ht="16.149999999999999" customHeight="1">
      <c r="A28" s="112" t="s">
        <v>109</v>
      </c>
      <c r="B28" s="112"/>
      <c r="C28" s="112"/>
      <c r="E28" s="111"/>
      <c r="F28" s="12"/>
      <c r="G28" s="4"/>
      <c r="H28" s="12"/>
      <c r="I28" s="4"/>
      <c r="J28" s="12"/>
      <c r="K28" s="4"/>
      <c r="L28" s="12"/>
    </row>
    <row r="29" spans="1:12" ht="16.149999999999999" customHeight="1">
      <c r="A29" s="26" t="s">
        <v>95</v>
      </c>
      <c r="B29" s="26"/>
      <c r="C29" s="26"/>
      <c r="D29" s="116"/>
      <c r="E29" s="112"/>
      <c r="F29" s="5">
        <f>SUM(F11:F26)</f>
        <v>286339826</v>
      </c>
      <c r="G29" s="6"/>
      <c r="H29" s="5">
        <f>SUM(H11:H26)</f>
        <v>247467434</v>
      </c>
      <c r="I29" s="6"/>
      <c r="J29" s="5">
        <f>SUM(J11:J26)</f>
        <v>286340363</v>
      </c>
      <c r="K29" s="6"/>
      <c r="L29" s="5">
        <f>SUM(L11:L26)</f>
        <v>247488366</v>
      </c>
    </row>
    <row r="30" spans="1:12" ht="16.149999999999999" customHeight="1">
      <c r="A30" s="112" t="s">
        <v>199</v>
      </c>
      <c r="B30" s="112"/>
      <c r="C30" s="112"/>
      <c r="D30" s="116"/>
      <c r="E30" s="112"/>
      <c r="F30" s="23"/>
      <c r="G30" s="19"/>
      <c r="H30" s="23"/>
      <c r="I30" s="19"/>
      <c r="J30" s="23"/>
      <c r="K30" s="19"/>
      <c r="L30" s="23"/>
    </row>
    <row r="31" spans="1:12" ht="16.149999999999999" customHeight="1">
      <c r="A31" s="111" t="s">
        <v>87</v>
      </c>
      <c r="B31" s="114" t="s">
        <v>142</v>
      </c>
      <c r="C31" s="111"/>
      <c r="E31" s="111"/>
      <c r="F31" s="23">
        <v>39566111</v>
      </c>
      <c r="G31" s="19"/>
      <c r="H31" s="23">
        <v>2715521</v>
      </c>
      <c r="I31" s="19"/>
      <c r="J31" s="23">
        <v>39566111</v>
      </c>
      <c r="K31" s="19"/>
      <c r="L31" s="23">
        <v>3012617</v>
      </c>
    </row>
    <row r="32" spans="1:12" ht="16.149999999999999" customHeight="1">
      <c r="A32" s="111"/>
      <c r="B32" s="115" t="s">
        <v>164</v>
      </c>
      <c r="C32" s="111"/>
      <c r="E32" s="111"/>
      <c r="F32" s="23">
        <v>-61558455</v>
      </c>
      <c r="G32" s="19"/>
      <c r="H32" s="23">
        <v>0</v>
      </c>
      <c r="I32" s="19"/>
      <c r="J32" s="23">
        <v>-61558455</v>
      </c>
      <c r="K32" s="19"/>
      <c r="L32" s="23">
        <v>0</v>
      </c>
    </row>
    <row r="33" spans="1:12" ht="16.149999999999999" customHeight="1">
      <c r="A33" s="111" t="s">
        <v>87</v>
      </c>
      <c r="B33" s="114" t="s">
        <v>96</v>
      </c>
      <c r="C33" s="111"/>
      <c r="E33" s="111"/>
      <c r="F33" s="23">
        <v>-97303483</v>
      </c>
      <c r="G33" s="19"/>
      <c r="H33" s="23">
        <v>-208208822</v>
      </c>
      <c r="I33" s="19"/>
      <c r="J33" s="23">
        <v>-97303483</v>
      </c>
      <c r="K33" s="19"/>
      <c r="L33" s="23">
        <v>-208208822</v>
      </c>
    </row>
    <row r="34" spans="1:12" ht="16.149999999999999" customHeight="1">
      <c r="A34" s="111" t="s">
        <v>87</v>
      </c>
      <c r="B34" s="114" t="s">
        <v>97</v>
      </c>
      <c r="C34" s="111"/>
      <c r="E34" s="111"/>
      <c r="F34" s="23">
        <v>-189450</v>
      </c>
      <c r="G34" s="19"/>
      <c r="H34" s="23">
        <v>457598</v>
      </c>
      <c r="I34" s="19"/>
      <c r="J34" s="23">
        <v>-189450</v>
      </c>
      <c r="K34" s="19"/>
      <c r="L34" s="23">
        <v>457598</v>
      </c>
    </row>
    <row r="35" spans="1:12" ht="16.149999999999999" customHeight="1">
      <c r="A35" s="111" t="s">
        <v>87</v>
      </c>
      <c r="B35" s="114" t="s">
        <v>98</v>
      </c>
      <c r="C35" s="111"/>
      <c r="E35" s="111"/>
      <c r="F35" s="23">
        <v>-3082232</v>
      </c>
      <c r="G35" s="19"/>
      <c r="H35" s="23">
        <v>-5792624</v>
      </c>
      <c r="I35" s="19"/>
      <c r="J35" s="23">
        <v>-3082232</v>
      </c>
      <c r="K35" s="19"/>
      <c r="L35" s="23">
        <v>-5792624</v>
      </c>
    </row>
    <row r="36" spans="1:12" ht="16.149999999999999" customHeight="1">
      <c r="A36" s="111" t="s">
        <v>87</v>
      </c>
      <c r="B36" s="114" t="s">
        <v>143</v>
      </c>
      <c r="C36" s="111"/>
      <c r="E36" s="111"/>
      <c r="F36" s="23">
        <v>-30922525</v>
      </c>
      <c r="G36" s="19"/>
      <c r="H36" s="23">
        <v>63510037</v>
      </c>
      <c r="I36" s="19"/>
      <c r="J36" s="23">
        <v>-30922205</v>
      </c>
      <c r="K36" s="19"/>
      <c r="L36" s="23">
        <v>63509717</v>
      </c>
    </row>
    <row r="37" spans="1:12" ht="16.149999999999999" customHeight="1">
      <c r="A37" s="50"/>
      <c r="B37" s="114" t="s">
        <v>99</v>
      </c>
      <c r="C37" s="50"/>
      <c r="D37" s="35"/>
      <c r="F37" s="23">
        <v>150505225</v>
      </c>
      <c r="G37" s="19"/>
      <c r="H37" s="23">
        <v>28694474</v>
      </c>
      <c r="I37" s="19"/>
      <c r="J37" s="23">
        <v>150505225</v>
      </c>
      <c r="K37" s="19"/>
      <c r="L37" s="23">
        <v>28694474</v>
      </c>
    </row>
    <row r="38" spans="1:12" ht="16.149999999999999" customHeight="1">
      <c r="A38" s="50"/>
      <c r="B38" s="114" t="s">
        <v>137</v>
      </c>
      <c r="C38" s="50"/>
      <c r="D38" s="35"/>
      <c r="F38" s="23">
        <v>-476147</v>
      </c>
      <c r="G38" s="19"/>
      <c r="H38" s="23">
        <v>476147</v>
      </c>
      <c r="I38" s="19"/>
      <c r="J38" s="23">
        <v>-476147</v>
      </c>
      <c r="K38" s="19"/>
      <c r="L38" s="23">
        <v>476147</v>
      </c>
    </row>
    <row r="39" spans="1:12" ht="16.149999999999999" customHeight="1">
      <c r="A39" s="111" t="s">
        <v>87</v>
      </c>
      <c r="B39" s="114" t="s">
        <v>100</v>
      </c>
      <c r="C39" s="111"/>
      <c r="E39" s="111"/>
      <c r="F39" s="24">
        <v>3853902</v>
      </c>
      <c r="G39" s="19"/>
      <c r="H39" s="24">
        <v>810223</v>
      </c>
      <c r="I39" s="19"/>
      <c r="J39" s="24">
        <v>3853902</v>
      </c>
      <c r="K39" s="19"/>
      <c r="L39" s="24">
        <v>810223</v>
      </c>
    </row>
    <row r="40" spans="1:12" ht="16.149999999999999" customHeight="1">
      <c r="A40" s="26"/>
      <c r="B40" s="26"/>
      <c r="C40" s="26"/>
      <c r="D40" s="40"/>
      <c r="E40" s="40"/>
      <c r="F40" s="2"/>
      <c r="G40" s="3"/>
      <c r="H40" s="2"/>
      <c r="I40" s="3"/>
      <c r="J40" s="2"/>
      <c r="K40" s="3"/>
      <c r="L40" s="2"/>
    </row>
    <row r="41" spans="1:12" ht="16.149999999999999" customHeight="1">
      <c r="A41" s="26" t="s">
        <v>110</v>
      </c>
      <c r="D41" s="40"/>
      <c r="E41" s="40"/>
      <c r="F41" s="2">
        <f>SUM(F29:F39)</f>
        <v>286732772</v>
      </c>
      <c r="G41" s="19"/>
      <c r="H41" s="2">
        <f>SUM(H29:H39)</f>
        <v>130129988</v>
      </c>
      <c r="I41" s="19"/>
      <c r="J41" s="2">
        <f>SUM(J29:J39)</f>
        <v>286733629</v>
      </c>
      <c r="K41" s="19"/>
      <c r="L41" s="2">
        <f>SUM(L29:L39)</f>
        <v>130447696</v>
      </c>
    </row>
    <row r="42" spans="1:12" ht="16.149999999999999" customHeight="1">
      <c r="A42" s="27" t="s">
        <v>35</v>
      </c>
      <c r="B42" s="65" t="s">
        <v>101</v>
      </c>
      <c r="D42" s="40"/>
      <c r="E42" s="40"/>
      <c r="F42" s="20">
        <v>-40031002</v>
      </c>
      <c r="G42" s="3"/>
      <c r="H42" s="20">
        <v>-39073196</v>
      </c>
      <c r="I42" s="3"/>
      <c r="J42" s="20">
        <v>-40031002</v>
      </c>
      <c r="K42" s="3"/>
      <c r="L42" s="20">
        <v>-39073196</v>
      </c>
    </row>
    <row r="43" spans="1:12" ht="8.1" customHeight="1">
      <c r="A43" s="111"/>
      <c r="B43" s="114"/>
      <c r="C43" s="111"/>
      <c r="E43" s="111"/>
      <c r="F43" s="2"/>
      <c r="G43" s="3"/>
      <c r="H43" s="2"/>
      <c r="I43" s="3"/>
      <c r="J43" s="2"/>
      <c r="K43" s="3"/>
      <c r="L43" s="2"/>
    </row>
    <row r="44" spans="1:12" ht="16.149999999999999" customHeight="1">
      <c r="A44" s="26" t="s">
        <v>111</v>
      </c>
      <c r="C44" s="26"/>
      <c r="D44" s="34"/>
      <c r="F44" s="20">
        <f>SUM(F41:F42)</f>
        <v>246701770</v>
      </c>
      <c r="G44" s="6"/>
      <c r="H44" s="20">
        <f>SUM(H41:H42)</f>
        <v>91056792</v>
      </c>
      <c r="I44" s="6"/>
      <c r="J44" s="20">
        <f>SUM(J41:J42)</f>
        <v>246702627</v>
      </c>
      <c r="K44" s="3"/>
      <c r="L44" s="20">
        <f>SUM(L41:L42)</f>
        <v>91374500</v>
      </c>
    </row>
    <row r="45" spans="1:12" ht="16.149999999999999" customHeight="1">
      <c r="D45" s="34"/>
      <c r="F45" s="1"/>
      <c r="G45" s="13"/>
      <c r="H45" s="1"/>
      <c r="I45" s="13"/>
      <c r="J45" s="1"/>
      <c r="K45" s="13"/>
      <c r="L45" s="1"/>
    </row>
    <row r="46" spans="1:12" ht="16.149999999999999" customHeight="1">
      <c r="A46" s="26" t="s">
        <v>102</v>
      </c>
      <c r="B46" s="26"/>
      <c r="C46" s="26"/>
      <c r="D46" s="34"/>
      <c r="E46" s="34"/>
      <c r="F46" s="2"/>
      <c r="G46" s="8"/>
      <c r="H46" s="2"/>
      <c r="I46" s="8"/>
      <c r="J46" s="2"/>
      <c r="K46" s="8"/>
      <c r="L46" s="2"/>
    </row>
    <row r="47" spans="1:12" ht="16.149999999999999" customHeight="1">
      <c r="A47" s="27" t="s">
        <v>89</v>
      </c>
      <c r="B47" s="65" t="s">
        <v>144</v>
      </c>
      <c r="D47" s="40"/>
      <c r="E47" s="40"/>
      <c r="F47" s="2">
        <v>-3100929</v>
      </c>
      <c r="G47" s="21"/>
      <c r="H47" s="2">
        <v>-89542198</v>
      </c>
      <c r="I47" s="21"/>
      <c r="J47" s="2">
        <v>-3100929</v>
      </c>
      <c r="K47" s="21"/>
      <c r="L47" s="2">
        <v>-89542198</v>
      </c>
    </row>
    <row r="48" spans="1:12" ht="16.149999999999999" customHeight="1">
      <c r="A48" s="26"/>
      <c r="B48" s="65" t="s">
        <v>200</v>
      </c>
      <c r="C48" s="26"/>
      <c r="D48" s="34"/>
      <c r="F48" s="2">
        <v>3152848</v>
      </c>
      <c r="G48" s="21"/>
      <c r="H48" s="2">
        <v>313690</v>
      </c>
      <c r="I48" s="21"/>
      <c r="J48" s="2">
        <v>3152848</v>
      </c>
      <c r="K48" s="21"/>
      <c r="L48" s="2">
        <v>313690</v>
      </c>
    </row>
    <row r="49" spans="1:12" ht="16.149999999999999" customHeight="1">
      <c r="A49" s="27" t="s">
        <v>35</v>
      </c>
      <c r="B49" s="65" t="s">
        <v>145</v>
      </c>
      <c r="D49" s="40">
        <v>18</v>
      </c>
      <c r="E49" s="40"/>
      <c r="F49" s="2">
        <v>-1079228</v>
      </c>
      <c r="G49" s="21"/>
      <c r="H49" s="2">
        <v>-1831500</v>
      </c>
      <c r="I49" s="21"/>
      <c r="J49" s="2">
        <v>-1079228</v>
      </c>
      <c r="K49" s="21"/>
      <c r="L49" s="2">
        <v>-1831500</v>
      </c>
    </row>
    <row r="50" spans="1:12" ht="16.149999999999999" customHeight="1">
      <c r="B50" s="65" t="s">
        <v>146</v>
      </c>
      <c r="D50" s="40"/>
      <c r="E50" s="40"/>
      <c r="F50" s="2">
        <v>-151810134</v>
      </c>
      <c r="G50" s="21"/>
      <c r="H50" s="2">
        <v>-93286507</v>
      </c>
      <c r="I50" s="21"/>
      <c r="J50" s="2">
        <v>-151810134</v>
      </c>
      <c r="K50" s="21"/>
      <c r="L50" s="2">
        <v>-93286507</v>
      </c>
    </row>
    <row r="51" spans="1:12" ht="16.149999999999999" customHeight="1">
      <c r="B51" s="115" t="s">
        <v>190</v>
      </c>
      <c r="D51" s="40"/>
      <c r="E51" s="40"/>
      <c r="F51" s="2"/>
      <c r="G51" s="21"/>
      <c r="H51" s="2"/>
      <c r="I51" s="21"/>
      <c r="J51" s="2"/>
      <c r="K51" s="21"/>
      <c r="L51" s="2"/>
    </row>
    <row r="52" spans="1:12" ht="16.149999999999999" customHeight="1">
      <c r="B52" s="115"/>
      <c r="C52" s="114" t="s">
        <v>191</v>
      </c>
      <c r="D52" s="40"/>
      <c r="E52" s="40"/>
      <c r="F52" s="2">
        <v>125000000</v>
      </c>
      <c r="G52" s="21"/>
      <c r="H52" s="2">
        <v>-125000000</v>
      </c>
      <c r="I52" s="21"/>
      <c r="J52" s="2">
        <v>125000000</v>
      </c>
      <c r="K52" s="21"/>
      <c r="L52" s="2">
        <v>-125000000</v>
      </c>
    </row>
    <row r="53" spans="1:12" ht="16.149999999999999" customHeight="1">
      <c r="B53" s="65" t="s">
        <v>121</v>
      </c>
      <c r="D53" s="40"/>
      <c r="E53" s="40"/>
      <c r="F53" s="2">
        <v>6896379</v>
      </c>
      <c r="G53" s="21"/>
      <c r="H53" s="2">
        <v>4247411</v>
      </c>
      <c r="I53" s="21"/>
      <c r="J53" s="2">
        <v>6887017</v>
      </c>
      <c r="K53" s="21"/>
      <c r="L53" s="2">
        <v>4219266</v>
      </c>
    </row>
    <row r="54" spans="1:12" ht="16.149999999999999" customHeight="1">
      <c r="B54" s="115" t="s">
        <v>174</v>
      </c>
      <c r="C54" s="105"/>
      <c r="D54" s="40">
        <v>14</v>
      </c>
      <c r="F54" s="18">
        <v>0</v>
      </c>
      <c r="G54" s="6"/>
      <c r="H54" s="18">
        <v>0</v>
      </c>
      <c r="I54" s="6"/>
      <c r="J54" s="18">
        <v>2729042</v>
      </c>
      <c r="K54" s="9"/>
      <c r="L54" s="18">
        <v>0</v>
      </c>
    </row>
    <row r="55" spans="1:12" ht="8.1" customHeight="1">
      <c r="D55" s="40"/>
      <c r="F55" s="5"/>
      <c r="G55" s="6"/>
      <c r="H55" s="5"/>
      <c r="I55" s="9"/>
      <c r="J55" s="5"/>
      <c r="K55" s="4"/>
      <c r="L55" s="5"/>
    </row>
    <row r="56" spans="1:12" ht="16.149999999999999" customHeight="1">
      <c r="A56" s="26" t="s">
        <v>195</v>
      </c>
      <c r="B56" s="26"/>
      <c r="F56" s="11">
        <f>SUM(F47:F54)</f>
        <v>-20941064</v>
      </c>
      <c r="H56" s="11">
        <f>SUM(H47:H54)</f>
        <v>-305099104</v>
      </c>
      <c r="J56" s="11">
        <f>SUM(J47:J54)</f>
        <v>-18221384</v>
      </c>
      <c r="L56" s="11">
        <f>SUM(L47:L54)</f>
        <v>-305127249</v>
      </c>
    </row>
    <row r="57" spans="1:12" ht="16.5" customHeight="1">
      <c r="A57" s="26"/>
      <c r="B57" s="26"/>
      <c r="C57" s="26"/>
      <c r="D57" s="34"/>
      <c r="F57" s="1"/>
      <c r="G57" s="13"/>
      <c r="H57" s="1"/>
      <c r="I57" s="13"/>
      <c r="J57" s="1"/>
      <c r="K57" s="13"/>
      <c r="L57" s="1"/>
    </row>
    <row r="58" spans="1:12" ht="16.5" customHeight="1">
      <c r="A58" s="26"/>
      <c r="B58" s="26"/>
      <c r="C58" s="26"/>
      <c r="D58" s="34"/>
      <c r="F58" s="1"/>
      <c r="G58" s="13"/>
      <c r="H58" s="1"/>
      <c r="I58" s="13"/>
      <c r="J58" s="1"/>
      <c r="K58" s="13"/>
      <c r="L58" s="1"/>
    </row>
    <row r="59" spans="1:12" ht="12" customHeight="1">
      <c r="A59" s="26"/>
      <c r="B59" s="26"/>
      <c r="C59" s="26"/>
      <c r="D59" s="34"/>
      <c r="F59" s="1"/>
      <c r="G59" s="13"/>
      <c r="H59" s="1"/>
      <c r="I59" s="13"/>
      <c r="J59" s="1"/>
      <c r="K59" s="13"/>
      <c r="L59" s="1"/>
    </row>
    <row r="60" spans="1:12" ht="22.15" customHeight="1">
      <c r="A60" s="132" t="s">
        <v>21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</row>
    <row r="61" spans="1:12" ht="16.5" customHeight="1">
      <c r="A61" s="26" t="s">
        <v>147</v>
      </c>
      <c r="B61" s="26"/>
      <c r="C61" s="26"/>
    </row>
    <row r="62" spans="1:12" ht="16.5" customHeight="1">
      <c r="A62" s="117" t="s">
        <v>165</v>
      </c>
      <c r="B62" s="26"/>
      <c r="C62" s="26"/>
    </row>
    <row r="63" spans="1:12" ht="16.5" customHeight="1">
      <c r="A63" s="30" t="s">
        <v>152</v>
      </c>
      <c r="B63" s="30"/>
      <c r="C63" s="30"/>
      <c r="D63" s="62"/>
      <c r="E63" s="31"/>
      <c r="F63" s="108"/>
      <c r="G63" s="31"/>
      <c r="H63" s="108"/>
      <c r="I63" s="31"/>
      <c r="J63" s="11"/>
      <c r="K63" s="31"/>
      <c r="L63" s="11"/>
    </row>
    <row r="64" spans="1:12" ht="16.5" customHeight="1">
      <c r="A64" s="26"/>
      <c r="B64" s="26"/>
      <c r="C64" s="26"/>
      <c r="J64" s="12"/>
      <c r="L64" s="12"/>
    </row>
    <row r="65" spans="1:12" ht="16.5" customHeight="1">
      <c r="A65" s="26"/>
      <c r="B65" s="26"/>
      <c r="C65" s="26"/>
      <c r="J65" s="12"/>
      <c r="L65" s="12"/>
    </row>
    <row r="66" spans="1:12" ht="16.5" customHeight="1">
      <c r="A66" s="50"/>
      <c r="B66" s="50"/>
      <c r="C66" s="50"/>
      <c r="D66" s="35"/>
      <c r="F66" s="130" t="s">
        <v>1</v>
      </c>
      <c r="G66" s="130"/>
      <c r="H66" s="130"/>
      <c r="I66" s="25"/>
      <c r="J66" s="130" t="s">
        <v>2</v>
      </c>
      <c r="K66" s="130"/>
      <c r="L66" s="130"/>
    </row>
    <row r="67" spans="1:12" ht="16.5" customHeight="1">
      <c r="A67" s="50"/>
      <c r="B67" s="50"/>
      <c r="C67" s="50"/>
      <c r="D67" s="35"/>
      <c r="F67" s="131" t="s">
        <v>3</v>
      </c>
      <c r="G67" s="131"/>
      <c r="H67" s="131"/>
      <c r="I67" s="25"/>
      <c r="J67" s="131" t="s">
        <v>3</v>
      </c>
      <c r="K67" s="131"/>
      <c r="L67" s="131"/>
    </row>
    <row r="68" spans="1:12" ht="16.5" customHeight="1">
      <c r="A68" s="50"/>
      <c r="B68" s="50"/>
      <c r="C68" s="50"/>
      <c r="D68" s="35"/>
      <c r="F68" s="64" t="s">
        <v>153</v>
      </c>
      <c r="G68" s="28"/>
      <c r="H68" s="64" t="s">
        <v>124</v>
      </c>
      <c r="I68" s="45"/>
      <c r="J68" s="64" t="s">
        <v>153</v>
      </c>
      <c r="K68" s="28"/>
      <c r="L68" s="64" t="s">
        <v>124</v>
      </c>
    </row>
    <row r="69" spans="1:12" ht="16.5" customHeight="1">
      <c r="A69" s="50"/>
      <c r="B69" s="50"/>
      <c r="C69" s="50"/>
      <c r="D69" s="38" t="s">
        <v>4</v>
      </c>
      <c r="F69" s="109" t="s">
        <v>5</v>
      </c>
      <c r="G69" s="28"/>
      <c r="H69" s="109" t="s">
        <v>5</v>
      </c>
      <c r="I69" s="28"/>
      <c r="J69" s="109" t="s">
        <v>5</v>
      </c>
      <c r="K69" s="28"/>
      <c r="L69" s="109" t="s">
        <v>5</v>
      </c>
    </row>
    <row r="70" spans="1:12" ht="16.5" customHeight="1">
      <c r="A70" s="50"/>
      <c r="B70" s="50"/>
      <c r="C70" s="50"/>
      <c r="D70" s="35"/>
      <c r="F70" s="37"/>
      <c r="G70" s="28"/>
      <c r="H70" s="37"/>
      <c r="I70" s="28"/>
      <c r="J70" s="7"/>
      <c r="K70" s="28"/>
      <c r="L70" s="7"/>
    </row>
    <row r="71" spans="1:12" ht="16.5" customHeight="1">
      <c r="A71" s="26" t="s">
        <v>103</v>
      </c>
      <c r="B71" s="26"/>
      <c r="C71" s="26"/>
      <c r="D71" s="34"/>
      <c r="E71" s="34"/>
      <c r="F71" s="2"/>
      <c r="G71" s="8"/>
      <c r="H71" s="2"/>
      <c r="I71" s="8"/>
      <c r="J71" s="2"/>
      <c r="K71" s="8"/>
      <c r="L71" s="2"/>
    </row>
    <row r="72" spans="1:12" ht="16.5" customHeight="1">
      <c r="A72" s="27" t="s">
        <v>35</v>
      </c>
      <c r="B72" s="65" t="s">
        <v>184</v>
      </c>
      <c r="D72" s="34"/>
      <c r="E72" s="34"/>
      <c r="F72" s="2"/>
      <c r="G72" s="8"/>
      <c r="H72" s="2"/>
      <c r="I72" s="8"/>
      <c r="J72" s="2"/>
      <c r="K72" s="8"/>
      <c r="L72" s="2"/>
    </row>
    <row r="73" spans="1:12" ht="16.5" customHeight="1">
      <c r="A73" s="27" t="s">
        <v>35</v>
      </c>
      <c r="C73" s="118" t="s">
        <v>166</v>
      </c>
      <c r="D73" s="34"/>
      <c r="E73" s="34"/>
      <c r="F73" s="2">
        <v>-11550563</v>
      </c>
      <c r="G73" s="8"/>
      <c r="H73" s="2">
        <v>-190182886</v>
      </c>
      <c r="I73" s="8"/>
      <c r="J73" s="2">
        <v>-11550563</v>
      </c>
      <c r="K73" s="8"/>
      <c r="L73" s="2">
        <v>-190182886</v>
      </c>
    </row>
    <row r="74" spans="1:12" ht="16.5" customHeight="1">
      <c r="B74" s="65" t="s">
        <v>123</v>
      </c>
      <c r="D74" s="40">
        <v>21</v>
      </c>
      <c r="E74" s="34"/>
      <c r="F74" s="2">
        <v>-52432086</v>
      </c>
      <c r="G74" s="8"/>
      <c r="H74" s="2">
        <v>-33667195</v>
      </c>
      <c r="I74" s="8"/>
      <c r="J74" s="2">
        <v>-52432086</v>
      </c>
      <c r="K74" s="8"/>
      <c r="L74" s="2">
        <v>-33667195</v>
      </c>
    </row>
    <row r="75" spans="1:12" ht="16.5" customHeight="1">
      <c r="A75" s="27" t="s">
        <v>35</v>
      </c>
      <c r="B75" s="65" t="s">
        <v>201</v>
      </c>
      <c r="D75" s="119"/>
      <c r="E75" s="34"/>
      <c r="F75" s="2"/>
      <c r="G75" s="8"/>
      <c r="H75" s="2"/>
      <c r="I75" s="8"/>
      <c r="J75" s="2"/>
      <c r="K75" s="8"/>
      <c r="L75" s="2"/>
    </row>
    <row r="76" spans="1:12" ht="16.5" customHeight="1">
      <c r="A76" s="27" t="s">
        <v>89</v>
      </c>
      <c r="C76" s="65" t="s">
        <v>193</v>
      </c>
      <c r="D76" s="119"/>
      <c r="E76" s="34"/>
      <c r="F76" s="2">
        <v>1000000</v>
      </c>
      <c r="G76" s="8"/>
      <c r="H76" s="2">
        <v>0</v>
      </c>
      <c r="I76" s="8"/>
      <c r="J76" s="2">
        <v>1000000</v>
      </c>
      <c r="K76" s="8"/>
      <c r="L76" s="2">
        <v>0</v>
      </c>
    </row>
    <row r="77" spans="1:12" ht="16.5" customHeight="1">
      <c r="A77" s="27" t="s">
        <v>35</v>
      </c>
      <c r="B77" s="65" t="s">
        <v>122</v>
      </c>
      <c r="D77" s="119"/>
      <c r="E77" s="34"/>
      <c r="F77" s="2"/>
      <c r="G77" s="8"/>
      <c r="H77" s="2"/>
      <c r="I77" s="8"/>
      <c r="J77" s="2"/>
      <c r="K77" s="8"/>
      <c r="L77" s="2"/>
    </row>
    <row r="78" spans="1:12" ht="16.5" customHeight="1">
      <c r="A78" s="27" t="s">
        <v>89</v>
      </c>
      <c r="C78" s="65" t="s">
        <v>193</v>
      </c>
      <c r="D78" s="119"/>
      <c r="E78" s="34"/>
      <c r="F78" s="2">
        <v>0</v>
      </c>
      <c r="G78" s="8"/>
      <c r="H78" s="2">
        <v>-48240000</v>
      </c>
      <c r="I78" s="8"/>
      <c r="J78" s="2">
        <v>0</v>
      </c>
      <c r="K78" s="8"/>
      <c r="L78" s="2">
        <v>-48240000</v>
      </c>
    </row>
    <row r="79" spans="1:12" ht="16.5" customHeight="1">
      <c r="B79" s="65" t="s">
        <v>148</v>
      </c>
      <c r="D79" s="40"/>
      <c r="E79" s="34"/>
      <c r="F79" s="2">
        <v>-15798758</v>
      </c>
      <c r="G79" s="8"/>
      <c r="H79" s="2">
        <v>-18464397</v>
      </c>
      <c r="I79" s="8"/>
      <c r="J79" s="2">
        <v>-15798758</v>
      </c>
      <c r="K79" s="8"/>
      <c r="L79" s="2">
        <v>-18464397</v>
      </c>
    </row>
    <row r="80" spans="1:12" ht="16.5" customHeight="1">
      <c r="B80" s="65" t="s">
        <v>185</v>
      </c>
      <c r="D80" s="40"/>
      <c r="E80" s="34"/>
      <c r="F80" s="2">
        <v>0</v>
      </c>
      <c r="G80" s="8"/>
      <c r="H80" s="2">
        <v>569128795</v>
      </c>
      <c r="I80" s="8"/>
      <c r="J80" s="2">
        <v>0</v>
      </c>
      <c r="K80" s="8"/>
      <c r="L80" s="2">
        <v>569128795</v>
      </c>
    </row>
    <row r="81" spans="1:12" ht="16.5" customHeight="1">
      <c r="B81" s="115" t="s">
        <v>167</v>
      </c>
      <c r="C81" s="105"/>
      <c r="D81" s="40"/>
      <c r="E81" s="34"/>
      <c r="F81" s="2"/>
      <c r="G81" s="8"/>
      <c r="H81" s="2"/>
      <c r="I81" s="8"/>
      <c r="J81" s="2"/>
      <c r="K81" s="8"/>
      <c r="L81" s="2"/>
    </row>
    <row r="82" spans="1:12" ht="16.5" customHeight="1">
      <c r="B82" s="115"/>
      <c r="C82" s="115" t="s">
        <v>175</v>
      </c>
      <c r="D82" s="40"/>
      <c r="E82" s="34"/>
      <c r="F82" s="2">
        <v>-2729042</v>
      </c>
      <c r="G82" s="8"/>
      <c r="H82" s="2">
        <v>0</v>
      </c>
      <c r="I82" s="8"/>
      <c r="J82" s="2">
        <v>0</v>
      </c>
      <c r="K82" s="8"/>
      <c r="L82" s="2">
        <v>0</v>
      </c>
    </row>
    <row r="83" spans="1:12" ht="16.5" customHeight="1">
      <c r="B83" s="65" t="s">
        <v>186</v>
      </c>
      <c r="D83" s="40">
        <v>27</v>
      </c>
      <c r="E83" s="34"/>
      <c r="F83" s="18">
        <v>-67100000</v>
      </c>
      <c r="G83" s="8"/>
      <c r="H83" s="18">
        <v>0</v>
      </c>
      <c r="I83" s="8"/>
      <c r="J83" s="18">
        <v>-67100000</v>
      </c>
      <c r="K83" s="8"/>
      <c r="L83" s="18">
        <v>0</v>
      </c>
    </row>
    <row r="84" spans="1:12" ht="16.5" customHeight="1">
      <c r="D84" s="40"/>
      <c r="E84" s="40"/>
      <c r="F84" s="5"/>
      <c r="G84" s="6"/>
      <c r="H84" s="5"/>
      <c r="I84" s="6"/>
      <c r="J84" s="5"/>
      <c r="K84" s="9"/>
      <c r="L84" s="5"/>
    </row>
    <row r="85" spans="1:12" ht="16.5" customHeight="1">
      <c r="A85" s="26" t="s">
        <v>194</v>
      </c>
      <c r="D85" s="40"/>
      <c r="E85" s="40"/>
      <c r="F85" s="120">
        <f>SUM(F72:F83)</f>
        <v>-148610449</v>
      </c>
      <c r="H85" s="120">
        <f>SUM(H72:H83)</f>
        <v>278574317</v>
      </c>
      <c r="J85" s="120">
        <f>SUM(J72:J83)</f>
        <v>-145881407</v>
      </c>
      <c r="L85" s="120">
        <f>SUM(L72:L83)</f>
        <v>278574317</v>
      </c>
    </row>
    <row r="86" spans="1:12" ht="16.5" customHeight="1">
      <c r="D86" s="40"/>
      <c r="E86" s="40"/>
      <c r="J86" s="90"/>
      <c r="L86" s="90"/>
    </row>
    <row r="87" spans="1:12" ht="16.5" customHeight="1">
      <c r="A87" s="26" t="s">
        <v>187</v>
      </c>
      <c r="B87" s="50"/>
      <c r="C87" s="50"/>
      <c r="D87" s="34"/>
      <c r="E87" s="34"/>
      <c r="F87" s="2">
        <f>SUM(F44,F56,F85)</f>
        <v>77150257</v>
      </c>
      <c r="G87" s="8"/>
      <c r="H87" s="2">
        <f>SUM(H44,H56,H85)</f>
        <v>64532005</v>
      </c>
      <c r="I87" s="8"/>
      <c r="J87" s="2">
        <f>SUM(J44,J56,J85)</f>
        <v>82599836</v>
      </c>
      <c r="K87" s="8"/>
      <c r="L87" s="2">
        <f>SUM(L44,L56,L85)</f>
        <v>64821568</v>
      </c>
    </row>
    <row r="88" spans="1:12" ht="16.5" customHeight="1">
      <c r="A88" s="27" t="s">
        <v>104</v>
      </c>
      <c r="B88" s="47"/>
      <c r="C88" s="47"/>
      <c r="D88" s="40"/>
      <c r="E88" s="40"/>
      <c r="F88" s="18">
        <v>122065358</v>
      </c>
      <c r="G88" s="3"/>
      <c r="H88" s="18">
        <v>57533353</v>
      </c>
      <c r="I88" s="3"/>
      <c r="J88" s="18">
        <v>116615779</v>
      </c>
      <c r="K88" s="3"/>
      <c r="L88" s="18">
        <v>51794211</v>
      </c>
    </row>
    <row r="89" spans="1:12" ht="16.5" customHeight="1">
      <c r="D89" s="34"/>
      <c r="E89" s="34"/>
      <c r="F89" s="5"/>
      <c r="G89" s="13"/>
      <c r="H89" s="5"/>
      <c r="I89" s="13"/>
      <c r="J89" s="5"/>
      <c r="K89" s="13"/>
      <c r="L89" s="5"/>
    </row>
    <row r="90" spans="1:12" ht="16.5" customHeight="1">
      <c r="A90" s="26" t="s">
        <v>105</v>
      </c>
      <c r="B90" s="26"/>
      <c r="C90" s="26"/>
      <c r="D90" s="34"/>
      <c r="E90" s="34"/>
      <c r="F90" s="18">
        <f>SUM(F87:F89)</f>
        <v>199215615</v>
      </c>
      <c r="G90" s="8"/>
      <c r="H90" s="18">
        <f>SUM(H87:H89)</f>
        <v>122065358</v>
      </c>
      <c r="I90" s="8"/>
      <c r="J90" s="18">
        <f>SUM(J87:J89)</f>
        <v>199215615</v>
      </c>
      <c r="K90" s="8"/>
      <c r="L90" s="18">
        <f>SUM(L87:L89)</f>
        <v>116615779</v>
      </c>
    </row>
    <row r="91" spans="1:12" ht="16.5" customHeight="1">
      <c r="D91" s="40"/>
      <c r="E91" s="40"/>
      <c r="J91" s="90"/>
      <c r="L91" s="90"/>
    </row>
    <row r="92" spans="1:12" ht="16.5" customHeight="1">
      <c r="D92" s="40"/>
      <c r="E92" s="40"/>
      <c r="J92" s="90"/>
      <c r="L92" s="90"/>
    </row>
    <row r="93" spans="1:12" ht="16.5" customHeight="1">
      <c r="A93" s="26" t="s">
        <v>106</v>
      </c>
      <c r="B93" s="26"/>
      <c r="C93" s="26"/>
      <c r="F93" s="10"/>
      <c r="G93" s="14"/>
      <c r="H93" s="10"/>
      <c r="I93" s="14"/>
      <c r="K93" s="14"/>
    </row>
    <row r="94" spans="1:12" ht="16.5" customHeight="1">
      <c r="A94" s="26"/>
      <c r="B94" s="26"/>
      <c r="C94" s="26"/>
      <c r="F94" s="10"/>
      <c r="G94" s="14"/>
      <c r="H94" s="10"/>
      <c r="I94" s="14"/>
      <c r="K94" s="14"/>
    </row>
    <row r="95" spans="1:12" ht="16.5" customHeight="1">
      <c r="A95" s="27" t="s">
        <v>149</v>
      </c>
      <c r="D95" s="40"/>
      <c r="E95" s="40"/>
      <c r="F95" s="121"/>
      <c r="G95" s="122"/>
      <c r="H95" s="121"/>
      <c r="I95" s="122"/>
      <c r="J95" s="121"/>
      <c r="K95" s="123"/>
      <c r="L95" s="121"/>
    </row>
    <row r="96" spans="1:12" ht="16.5" customHeight="1">
      <c r="A96" s="124"/>
      <c r="C96" s="27" t="s">
        <v>131</v>
      </c>
      <c r="D96" s="40"/>
      <c r="E96" s="40"/>
      <c r="F96" s="2">
        <v>19445769</v>
      </c>
      <c r="G96" s="122"/>
      <c r="H96" s="2">
        <v>14110700</v>
      </c>
      <c r="I96" s="122"/>
      <c r="J96" s="121">
        <v>19445769</v>
      </c>
      <c r="K96" s="123"/>
      <c r="L96" s="121">
        <v>14110700</v>
      </c>
    </row>
    <row r="97" spans="1:12" ht="16.5" customHeight="1">
      <c r="A97" s="105" t="s">
        <v>168</v>
      </c>
      <c r="D97" s="40"/>
      <c r="E97" s="40"/>
      <c r="F97" s="5">
        <v>35128551</v>
      </c>
      <c r="H97" s="5">
        <v>0</v>
      </c>
      <c r="J97" s="5">
        <v>35128551</v>
      </c>
      <c r="L97" s="5">
        <v>0</v>
      </c>
    </row>
    <row r="98" spans="1:12" ht="16.5" customHeight="1">
      <c r="A98" s="105" t="s">
        <v>169</v>
      </c>
      <c r="D98" s="40" t="s">
        <v>172</v>
      </c>
      <c r="E98" s="40"/>
      <c r="F98" s="90">
        <v>-32233923</v>
      </c>
      <c r="H98" s="5">
        <v>0</v>
      </c>
      <c r="J98" s="90">
        <v>-32233923</v>
      </c>
      <c r="L98" s="5">
        <v>0</v>
      </c>
    </row>
    <row r="99" spans="1:12" ht="16.5" customHeight="1">
      <c r="D99" s="40"/>
      <c r="E99" s="40"/>
      <c r="J99" s="90"/>
      <c r="L99" s="90"/>
    </row>
    <row r="100" spans="1:12" ht="16.5" customHeight="1">
      <c r="D100" s="40"/>
      <c r="E100" s="40"/>
      <c r="J100" s="90"/>
      <c r="L100" s="90"/>
    </row>
    <row r="101" spans="1:12" ht="16.5" customHeight="1">
      <c r="D101" s="40"/>
      <c r="E101" s="40"/>
      <c r="J101" s="90"/>
      <c r="L101" s="90"/>
    </row>
    <row r="102" spans="1:12" ht="16.5" customHeight="1">
      <c r="D102" s="40"/>
      <c r="E102" s="40"/>
      <c r="J102" s="90"/>
      <c r="L102" s="90"/>
    </row>
    <row r="103" spans="1:12" ht="16.5" customHeight="1">
      <c r="D103" s="40"/>
      <c r="E103" s="40"/>
      <c r="J103" s="90"/>
      <c r="L103" s="90"/>
    </row>
    <row r="104" spans="1:12" ht="16.5" customHeight="1">
      <c r="D104" s="40"/>
      <c r="E104" s="40"/>
      <c r="J104" s="90"/>
      <c r="L104" s="90"/>
    </row>
    <row r="105" spans="1:12" ht="16.5" customHeight="1">
      <c r="D105" s="122"/>
      <c r="E105" s="34"/>
      <c r="F105" s="5"/>
      <c r="G105" s="17"/>
      <c r="H105" s="5"/>
      <c r="I105" s="17"/>
      <c r="J105" s="5"/>
      <c r="K105" s="17"/>
      <c r="L105" s="5"/>
    </row>
    <row r="106" spans="1:12" ht="16.5" customHeight="1">
      <c r="B106" s="65"/>
      <c r="D106" s="122"/>
      <c r="E106" s="34"/>
      <c r="F106" s="5"/>
      <c r="G106" s="17"/>
      <c r="H106" s="5"/>
      <c r="I106" s="17"/>
      <c r="J106" s="5"/>
      <c r="K106" s="17"/>
      <c r="L106" s="5"/>
    </row>
    <row r="107" spans="1:12" ht="16.5" customHeight="1">
      <c r="B107" s="65"/>
      <c r="D107" s="122"/>
      <c r="E107" s="34"/>
      <c r="F107" s="5"/>
      <c r="G107" s="17"/>
      <c r="H107" s="5"/>
      <c r="I107" s="17"/>
      <c r="J107" s="5"/>
      <c r="K107" s="17"/>
      <c r="L107" s="5"/>
    </row>
    <row r="108" spans="1:12" ht="16.5" customHeight="1">
      <c r="B108" s="65"/>
      <c r="D108" s="122"/>
      <c r="E108" s="34"/>
      <c r="F108" s="5"/>
      <c r="G108" s="17"/>
      <c r="H108" s="5"/>
      <c r="I108" s="17"/>
      <c r="J108" s="5"/>
      <c r="K108" s="17"/>
      <c r="L108" s="5"/>
    </row>
    <row r="109" spans="1:12" ht="16.5" customHeight="1">
      <c r="B109" s="65"/>
      <c r="D109" s="122"/>
      <c r="E109" s="34"/>
      <c r="F109" s="5"/>
      <c r="G109" s="17"/>
      <c r="H109" s="5"/>
      <c r="I109" s="17"/>
      <c r="J109" s="5"/>
      <c r="K109" s="17"/>
      <c r="L109" s="5"/>
    </row>
    <row r="110" spans="1:12" ht="18" customHeight="1">
      <c r="B110" s="65"/>
      <c r="D110" s="122"/>
      <c r="E110" s="34"/>
      <c r="F110" s="5"/>
      <c r="G110" s="17"/>
      <c r="H110" s="5"/>
      <c r="I110" s="17"/>
      <c r="J110" s="5"/>
      <c r="K110" s="17"/>
      <c r="L110" s="5"/>
    </row>
    <row r="111" spans="1:12" ht="16.5" customHeight="1">
      <c r="B111" s="65"/>
      <c r="D111" s="122"/>
      <c r="E111" s="34"/>
      <c r="F111" s="5"/>
      <c r="G111" s="17"/>
      <c r="H111" s="5"/>
      <c r="I111" s="17"/>
      <c r="J111" s="5"/>
      <c r="K111" s="17"/>
      <c r="L111" s="5"/>
    </row>
    <row r="112" spans="1:12" ht="16.5" customHeight="1">
      <c r="B112" s="65"/>
      <c r="D112" s="122"/>
      <c r="E112" s="34"/>
      <c r="F112" s="5"/>
      <c r="G112" s="17"/>
      <c r="H112" s="5"/>
      <c r="I112" s="17"/>
      <c r="J112" s="5"/>
      <c r="K112" s="17"/>
      <c r="L112" s="5"/>
    </row>
    <row r="115" spans="1:12" ht="16.5" customHeight="1">
      <c r="B115" s="65"/>
      <c r="D115" s="122"/>
      <c r="E115" s="34"/>
      <c r="F115" s="5"/>
      <c r="G115" s="17"/>
      <c r="H115" s="5"/>
      <c r="I115" s="17"/>
      <c r="J115" s="5"/>
      <c r="K115" s="17"/>
      <c r="L115" s="5"/>
    </row>
    <row r="116" spans="1:12" ht="9.75" customHeight="1">
      <c r="D116" s="40"/>
      <c r="E116" s="40"/>
      <c r="J116" s="90"/>
      <c r="L116" s="90"/>
    </row>
    <row r="117" spans="1:12" ht="21" customHeight="1">
      <c r="A117" s="138" t="s">
        <v>21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</row>
  </sheetData>
  <mergeCells count="10">
    <mergeCell ref="A60:L60"/>
    <mergeCell ref="F67:H67"/>
    <mergeCell ref="J67:L67"/>
    <mergeCell ref="A117:L117"/>
    <mergeCell ref="F6:H6"/>
    <mergeCell ref="J6:L6"/>
    <mergeCell ref="F7:H7"/>
    <mergeCell ref="J7:L7"/>
    <mergeCell ref="F66:H66"/>
    <mergeCell ref="J66:L66"/>
  </mergeCells>
  <pageMargins left="0.8" right="0.5" top="0.5" bottom="0.6" header="0.49" footer="0.4"/>
  <pageSetup paperSize="9" scale="85" firstPageNumber="11" orientation="portrait" useFirstPageNumber="1" horizontalDpi="1200" verticalDpi="1200" r:id="rId1"/>
  <headerFooter>
    <oddFooter>&amp;R&amp;9&amp;P</oddFooter>
  </headerFooter>
  <rowBreaks count="1" manualBreakCount="1">
    <brk id="6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b77d3a-f60e-4c89-97bc-f38643939b98">
      <Terms xmlns="http://schemas.microsoft.com/office/infopath/2007/PartnerControls"/>
    </lcf76f155ced4ddcb4097134ff3c332f>
    <TaxCatchAll xmlns="b6c45a08-c11a-4ca1-a266-52738eac662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3F6886B2EDC148B9CA7ACCB5E57551" ma:contentTypeVersion="16" ma:contentTypeDescription="Create a new document." ma:contentTypeScope="" ma:versionID="dd3cb649205beebd0aca03575c63b07e">
  <xsd:schema xmlns:xsd="http://www.w3.org/2001/XMLSchema" xmlns:xs="http://www.w3.org/2001/XMLSchema" xmlns:p="http://schemas.microsoft.com/office/2006/metadata/properties" xmlns:ns2="c3b77d3a-f60e-4c89-97bc-f38643939b98" xmlns:ns3="b6c45a08-c11a-4ca1-a266-52738eac6625" targetNamespace="http://schemas.microsoft.com/office/2006/metadata/properties" ma:root="true" ma:fieldsID="4daadf5154339904599cecde68d4ee5f" ns2:_="" ns3:_="">
    <xsd:import namespace="c3b77d3a-f60e-4c89-97bc-f38643939b98"/>
    <xsd:import namespace="b6c45a08-c11a-4ca1-a266-52738eac66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b77d3a-f60e-4c89-97bc-f38643939b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992f1f1f-ee66-44b7-a88b-06899381b4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c45a08-c11a-4ca1-a266-52738eac662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f0f73a2-543b-49e3-834b-7e392d3f5a87}" ma:internalName="TaxCatchAll" ma:showField="CatchAllData" ma:web="b6c45a08-c11a-4ca1-a266-52738eac66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2BB5A2-AB11-4A47-B10F-88F6BA6E1F59}">
  <ds:schemaRefs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b6c45a08-c11a-4ca1-a266-52738eac6625"/>
    <ds:schemaRef ds:uri="c3b77d3a-f60e-4c89-97bc-f38643939b9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4F9CFAD-8F7F-46EE-AB0C-3858065B8B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561070-F094-4D71-8E05-289DEEB78F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b77d3a-f60e-4c89-97bc-f38643939b98"/>
    <ds:schemaRef ds:uri="b6c45a08-c11a-4ca1-a266-52738eac66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 5-7</vt:lpstr>
      <vt:lpstr>ENG 8</vt:lpstr>
      <vt:lpstr>ENG 9 (Conso)</vt:lpstr>
      <vt:lpstr>ENG 10 (Com)</vt:lpstr>
      <vt:lpstr>ENG 11-12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Yaowalak Chittasopee</dc:creator>
  <cp:keywords/>
  <dc:description/>
  <cp:lastModifiedBy>Kodchawan Srikaewpraphan (TH)</cp:lastModifiedBy>
  <cp:revision/>
  <cp:lastPrinted>2026-02-26T09:22:47Z</cp:lastPrinted>
  <dcterms:created xsi:type="dcterms:W3CDTF">2015-11-18T11:08:58Z</dcterms:created>
  <dcterms:modified xsi:type="dcterms:W3CDTF">2026-02-26T09:23:49Z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0x0101000E3F6886B2EDC148B9CA7ACCB5E57551</vt:lpwstr>
  </property>
  <property fmtid="{D5CDD505-2E9C-101B-9397-08002B2CF9AE}" pid="3" name="MediaServiceImageTags">
    <vt:lpwstr/>
  </property>
</Properties>
</file>