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L:\ABAS-Listed\Euro Creations Public Company Limited\Euro Creations Limited -JuneQ2'25\"/>
    </mc:Choice>
  </mc:AlternateContent>
  <xr:revisionPtr revIDLastSave="0" documentId="13_ncr:1_{F585B51C-087F-44ED-B4A3-0920D46566F6}" xr6:coauthVersionLast="47" xr6:coauthVersionMax="47" xr10:uidLastSave="{00000000-0000-0000-0000-000000000000}"/>
  <bookViews>
    <workbookView xWindow="-120" yWindow="-120" windowWidth="21840" windowHeight="13020" activeTab="4" xr2:uid="{00000000-000D-0000-FFFF-FFFF00000000}"/>
  </bookViews>
  <sheets>
    <sheet name="ENG 2-4" sheetId="1" r:id="rId1"/>
    <sheet name="ENG 5 (3M)" sheetId="7" r:id="rId2"/>
    <sheet name="ENG 6 (6M)" sheetId="2" r:id="rId3"/>
    <sheet name="ENG 7 (Conso)" sheetId="4" r:id="rId4"/>
    <sheet name="ENG 8 (Com)" sheetId="5" r:id="rId5"/>
    <sheet name="ENG9-10" sheetId="6" r:id="rId6"/>
  </sheets>
  <definedNames>
    <definedName name="_xlnm.Print_Area" localSheetId="4">'ENG 8 (Com)'!$A$1:$T$38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0" roundtripDataChecksum="5VTi9vxTXLRyfEgJxTjMqJYbugLFYYKtCFz7ExhkzYI="/>
    </ext>
  </extLst>
</workbook>
</file>

<file path=xl/calcChain.xml><?xml version="1.0" encoding="utf-8"?>
<calcChain xmlns="http://schemas.openxmlformats.org/spreadsheetml/2006/main">
  <c r="R26" i="5" l="1"/>
  <c r="T26" i="5" s="1"/>
  <c r="P27" i="4"/>
  <c r="R27" i="4" s="1"/>
  <c r="V27" i="4" s="1"/>
  <c r="T28" i="4"/>
  <c r="G36" i="2" l="1"/>
  <c r="J30" i="4" l="1"/>
  <c r="L77" i="6"/>
  <c r="J77" i="6"/>
  <c r="H77" i="6"/>
  <c r="F77" i="6"/>
  <c r="P28" i="4"/>
  <c r="J29" i="5"/>
  <c r="R27" i="5"/>
  <c r="T27" i="5" s="1"/>
  <c r="L26" i="6"/>
  <c r="L38" i="6" s="1"/>
  <c r="L41" i="6" s="1"/>
  <c r="L52" i="6"/>
  <c r="J26" i="6"/>
  <c r="J38" i="6" s="1"/>
  <c r="J41" i="6" s="1"/>
  <c r="J52" i="6"/>
  <c r="F26" i="6"/>
  <c r="F38" i="6" s="1"/>
  <c r="F41" i="6" s="1"/>
  <c r="F52" i="6"/>
  <c r="H26" i="6"/>
  <c r="H38" i="6" s="1"/>
  <c r="H41" i="6" s="1"/>
  <c r="H52" i="6"/>
  <c r="P15" i="4"/>
  <c r="R15" i="4" s="1"/>
  <c r="R19" i="4"/>
  <c r="R18" i="4"/>
  <c r="V18" i="4" s="1"/>
  <c r="R14" i="5"/>
  <c r="T14" i="5" s="1"/>
  <c r="R18" i="5"/>
  <c r="T18" i="5" s="1"/>
  <c r="R17" i="5"/>
  <c r="T17" i="5" s="1"/>
  <c r="A51" i="7"/>
  <c r="M42" i="7"/>
  <c r="I42" i="7"/>
  <c r="M36" i="7"/>
  <c r="I36" i="7"/>
  <c r="M14" i="7"/>
  <c r="M22" i="7"/>
  <c r="M25" i="7" s="1"/>
  <c r="M30" i="7" s="1"/>
  <c r="K14" i="7"/>
  <c r="K22" i="7" s="1"/>
  <c r="K25" i="7" s="1"/>
  <c r="I14" i="7"/>
  <c r="I22" i="7" s="1"/>
  <c r="I25" i="7" s="1"/>
  <c r="I30" i="7" s="1"/>
  <c r="G14" i="7"/>
  <c r="G22" i="7"/>
  <c r="G25" i="7" s="1"/>
  <c r="G26" i="1"/>
  <c r="K39" i="1"/>
  <c r="K26" i="1"/>
  <c r="I39" i="1"/>
  <c r="G39" i="1"/>
  <c r="A38" i="5"/>
  <c r="A41" i="4"/>
  <c r="G14" i="2"/>
  <c r="G22" i="2" s="1"/>
  <c r="G25" i="2" s="1"/>
  <c r="G30" i="2" s="1"/>
  <c r="G42" i="2"/>
  <c r="M39" i="1"/>
  <c r="M41" i="1" s="1"/>
  <c r="R23" i="5"/>
  <c r="T23" i="5" s="1"/>
  <c r="M76" i="1"/>
  <c r="K76" i="1"/>
  <c r="G76" i="1"/>
  <c r="I76" i="1"/>
  <c r="P24" i="4"/>
  <c r="R24" i="4"/>
  <c r="A3" i="4"/>
  <c r="A3" i="5"/>
  <c r="A3" i="6"/>
  <c r="A60" i="6"/>
  <c r="A57" i="6"/>
  <c r="A114" i="6" s="1"/>
  <c r="P29" i="5"/>
  <c r="N29" i="5"/>
  <c r="L29" i="5"/>
  <c r="H29" i="5"/>
  <c r="F29" i="5"/>
  <c r="D29" i="5"/>
  <c r="P20" i="5"/>
  <c r="N20" i="5"/>
  <c r="L20" i="5"/>
  <c r="J20" i="5"/>
  <c r="H20" i="5"/>
  <c r="F20" i="5"/>
  <c r="D20" i="5"/>
  <c r="N30" i="4"/>
  <c r="L30" i="4"/>
  <c r="H30" i="4"/>
  <c r="F30" i="4"/>
  <c r="D30" i="4"/>
  <c r="T30" i="4"/>
  <c r="T21" i="4"/>
  <c r="P21" i="4"/>
  <c r="N21" i="4"/>
  <c r="L21" i="4"/>
  <c r="J21" i="4"/>
  <c r="H21" i="4"/>
  <c r="F21" i="4"/>
  <c r="D21" i="4"/>
  <c r="A51" i="2"/>
  <c r="M14" i="2"/>
  <c r="M22" i="2" s="1"/>
  <c r="M25" i="2" s="1"/>
  <c r="M30" i="2" s="1"/>
  <c r="K14" i="2"/>
  <c r="K22" i="2" s="1"/>
  <c r="K25" i="2" s="1"/>
  <c r="K30" i="2" s="1"/>
  <c r="I14" i="2"/>
  <c r="I22" i="2" s="1"/>
  <c r="I25" i="2" s="1"/>
  <c r="I30" i="2" s="1"/>
  <c r="M131" i="1"/>
  <c r="M134" i="1" s="1"/>
  <c r="I131" i="1"/>
  <c r="I134" i="1" s="1"/>
  <c r="A104" i="1"/>
  <c r="A101" i="1"/>
  <c r="A152" i="1"/>
  <c r="M85" i="1"/>
  <c r="M87" i="1" s="1"/>
  <c r="K85" i="1"/>
  <c r="K87" i="1" s="1"/>
  <c r="I85" i="1"/>
  <c r="G85" i="1"/>
  <c r="A54" i="1"/>
  <c r="M26" i="1"/>
  <c r="I26" i="1"/>
  <c r="I36" i="2"/>
  <c r="I42" i="2"/>
  <c r="M36" i="2"/>
  <c r="M42" i="2"/>
  <c r="V19" i="4"/>
  <c r="K36" i="2"/>
  <c r="K42" i="2"/>
  <c r="K41" i="1"/>
  <c r="M136" i="1" l="1"/>
  <c r="K131" i="1"/>
  <c r="K134" i="1" s="1"/>
  <c r="K136" i="1" s="1"/>
  <c r="P30" i="4"/>
  <c r="G131" i="1" s="1"/>
  <c r="G134" i="1" s="1"/>
  <c r="L79" i="6"/>
  <c r="L83" i="6" s="1"/>
  <c r="G41" i="1"/>
  <c r="F79" i="6"/>
  <c r="F83" i="6" s="1"/>
  <c r="H79" i="6"/>
  <c r="H83" i="6" s="1"/>
  <c r="J79" i="6"/>
  <c r="J83" i="6" s="1"/>
  <c r="G30" i="7"/>
  <c r="G42" i="7" s="1"/>
  <c r="G36" i="7"/>
  <c r="K30" i="7"/>
  <c r="K42" i="7" s="1"/>
  <c r="K36" i="7"/>
  <c r="I41" i="1"/>
  <c r="G87" i="1"/>
  <c r="I87" i="1"/>
  <c r="I136" i="1" s="1"/>
  <c r="R29" i="5"/>
  <c r="R28" i="4"/>
  <c r="V28" i="4" s="1"/>
  <c r="T29" i="5"/>
  <c r="T20" i="5"/>
  <c r="R20" i="5"/>
  <c r="V15" i="4"/>
  <c r="V21" i="4" s="1"/>
  <c r="R21" i="4"/>
  <c r="V24" i="4"/>
  <c r="G136" i="1" l="1"/>
  <c r="V30" i="4"/>
  <c r="R30" i="4"/>
</calcChain>
</file>

<file path=xl/sharedStrings.xml><?xml version="1.0" encoding="utf-8"?>
<sst xmlns="http://schemas.openxmlformats.org/spreadsheetml/2006/main" count="403" uniqueCount="197">
  <si>
    <t>Euro Creations Public Company Limited</t>
  </si>
  <si>
    <t>Statement of Financial Position</t>
  </si>
  <si>
    <t>As at 30 June 2025</t>
  </si>
  <si>
    <t>Consolidated</t>
  </si>
  <si>
    <t>Separate</t>
  </si>
  <si>
    <t xml:space="preserve"> financial information</t>
  </si>
  <si>
    <t>(Unaudited)</t>
  </si>
  <si>
    <t>(Audited)</t>
  </si>
  <si>
    <t>30 June</t>
  </si>
  <si>
    <t>31 December</t>
  </si>
  <si>
    <t>2025</t>
  </si>
  <si>
    <t>2024</t>
  </si>
  <si>
    <t>Notes</t>
  </si>
  <si>
    <t xml:space="preserve"> Baht</t>
  </si>
  <si>
    <t>Assets</t>
  </si>
  <si>
    <t>Current assets</t>
  </si>
  <si>
    <t>Cash and cash equivalents</t>
  </si>
  <si>
    <t>Short-term investments</t>
  </si>
  <si>
    <t>Trade and other current receivables, net</t>
  </si>
  <si>
    <t>Current portion of finance lease</t>
  </si>
  <si>
    <t>receivables, net</t>
  </si>
  <si>
    <t>Inventories, net</t>
  </si>
  <si>
    <t>Derivative assets</t>
  </si>
  <si>
    <t>Other current assets</t>
  </si>
  <si>
    <t>Total current assets</t>
  </si>
  <si>
    <t>Non-current assets</t>
  </si>
  <si>
    <t>Finance lease receivables, net</t>
  </si>
  <si>
    <t>Investment in a subsidiary</t>
  </si>
  <si>
    <t>Land, buildings and equipment, net</t>
  </si>
  <si>
    <t>Right-of-use assets, net</t>
  </si>
  <si>
    <t>Intangible assets, net</t>
  </si>
  <si>
    <t>Deferred tax assets</t>
  </si>
  <si>
    <t>Other non-current assets</t>
  </si>
  <si>
    <t>Total non-current assets</t>
  </si>
  <si>
    <t>Total assets</t>
  </si>
  <si>
    <t>Director ___________________________________  Director ________________________________</t>
  </si>
  <si>
    <t>The accompanying notes form part of this interim financial information.</t>
  </si>
  <si>
    <t>Statements of Financial Position</t>
  </si>
  <si>
    <t>Liabilities and equity</t>
  </si>
  <si>
    <t>Current liabilities</t>
  </si>
  <si>
    <t>Trade and other current payables</t>
  </si>
  <si>
    <t>Short-term loans from financial institutions</t>
  </si>
  <si>
    <t>Unearned revenue</t>
  </si>
  <si>
    <t>Current portion of lease liabilities</t>
  </si>
  <si>
    <t>Income tax payable</t>
  </si>
  <si>
    <t>Derivative liabilities</t>
  </si>
  <si>
    <t>Other current liabilities</t>
  </si>
  <si>
    <t>Total current liabilities</t>
  </si>
  <si>
    <t>Non-current liabilities</t>
  </si>
  <si>
    <t xml:space="preserve">Non-current portion of unearned revenue </t>
  </si>
  <si>
    <t>Lease liabilities, net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</si>
  <si>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</si>
  <si>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</si>
  <si>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</si>
  <si>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</si>
  <si>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</si>
  <si>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</si>
  <si>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</t>
  </si>
  <si>
    <t>Authorised share capital</t>
  </si>
  <si>
    <t>305,000,000 ordinary shares</t>
  </si>
  <si>
    <t>at par value of Baht 0.50 each</t>
  </si>
  <si>
    <t>Issued and paid-up share capital</t>
  </si>
  <si>
    <t>paid-up at Baht 0.50 each</t>
  </si>
  <si>
    <t>Premium on paid-up capital</t>
  </si>
  <si>
    <t>Retained earnings</t>
  </si>
  <si>
    <t>Appropriated - Legal reserve</t>
  </si>
  <si>
    <t>Unappropriated</t>
  </si>
  <si>
    <t>Other components of equity</t>
  </si>
  <si>
    <t xml:space="preserve">Equity attributable to owners </t>
  </si>
  <si>
    <t>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</si>
  <si>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</si>
  <si>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</si>
  <si>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</si>
  <si>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</si>
  <si>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30 June 2025</t>
  </si>
  <si>
    <t>Revenue from sales and services</t>
  </si>
  <si>
    <t>Cost of sales and services</t>
  </si>
  <si>
    <t>Gross profit</t>
  </si>
  <si>
    <t>Other income</t>
  </si>
  <si>
    <t>Selling expenses and distribution costs</t>
  </si>
  <si>
    <t>Administrative expenses</t>
  </si>
  <si>
    <t>Finance costs</t>
  </si>
  <si>
    <t>Profit before income tax</t>
  </si>
  <si>
    <t>Income tax expense</t>
  </si>
  <si>
    <t xml:space="preserve">Other comprehensive income for the period, </t>
  </si>
  <si>
    <t>net of tax</t>
  </si>
  <si>
    <t>Total comprehensive income for the period</t>
  </si>
  <si>
    <t>Owners of the Company</t>
  </si>
  <si>
    <t>Total comprehensive income attributable to:</t>
  </si>
  <si>
    <t>Earnings per share - owners of the Company</t>
  </si>
  <si>
    <t>Basic earnings per share</t>
  </si>
  <si>
    <t>For the six-month period ended 30 June 2025</t>
  </si>
  <si>
    <t>Statement of Changes in Equity (Unaudited)</t>
  </si>
  <si>
    <t>Consolidated financial information</t>
  </si>
  <si>
    <t>Attributable to owners of the parent</t>
  </si>
  <si>
    <t>Capital contributed</t>
  </si>
  <si>
    <t>Other comprehensive income</t>
  </si>
  <si>
    <t>Issued and</t>
  </si>
  <si>
    <t>Remeasurements of</t>
  </si>
  <si>
    <t>Change in parent's</t>
  </si>
  <si>
    <t>Total other</t>
  </si>
  <si>
    <t>Total</t>
  </si>
  <si>
    <t>paid-up</t>
  </si>
  <si>
    <t>Premium on</t>
  </si>
  <si>
    <t>Appropriated -</t>
  </si>
  <si>
    <t>post-employment</t>
  </si>
  <si>
    <t xml:space="preserve"> ownership interests</t>
  </si>
  <si>
    <t>components</t>
  </si>
  <si>
    <t>owners of</t>
  </si>
  <si>
    <t>Non-controlling</t>
  </si>
  <si>
    <t xml:space="preserve"> share capital</t>
  </si>
  <si>
    <t>paid-up capital</t>
  </si>
  <si>
    <t xml:space="preserve"> Legal reserve</t>
  </si>
  <si>
    <t>benefit obligations</t>
  </si>
  <si>
    <t>in subsidiary</t>
  </si>
  <si>
    <t>of equity</t>
  </si>
  <si>
    <t>the parent</t>
  </si>
  <si>
    <t>interests</t>
  </si>
  <si>
    <t>Note</t>
  </si>
  <si>
    <t>Opening balance as at 1 January 2024</t>
  </si>
  <si>
    <t>Change in equity for the period</t>
  </si>
  <si>
    <t>Share issuance</t>
  </si>
  <si>
    <t>Closing balance as at 30 June 2024</t>
  </si>
  <si>
    <t>Opening balance as at 1 January 2025</t>
  </si>
  <si>
    <t>Dividend payment</t>
  </si>
  <si>
    <t>Closing balance as at 30 June 2025</t>
  </si>
  <si>
    <t>Statements of Changes in Equity (Unaudited)</t>
  </si>
  <si>
    <t>Separate financial statements</t>
  </si>
  <si>
    <t xml:space="preserve">Surplus from </t>
  </si>
  <si>
    <t>the entire business</t>
  </si>
  <si>
    <t>attributable</t>
  </si>
  <si>
    <t>combination under</t>
  </si>
  <si>
    <t>to owners</t>
  </si>
  <si>
    <t>common control</t>
  </si>
  <si>
    <t>Statement of Cash Flows (Unaudited)</t>
  </si>
  <si>
    <t>Cash flows from operating activities</t>
  </si>
  <si>
    <t>Adjustments on profit before tax to</t>
  </si>
  <si>
    <t xml:space="preserve">  net cash flows from operating activities</t>
  </si>
  <si>
    <t>- Reversal of expected credit loss</t>
  </si>
  <si>
    <t xml:space="preserve">  </t>
  </si>
  <si>
    <t>- Depreciation and amortisation</t>
  </si>
  <si>
    <t>- Net loss on disposals and write-offs of equipment</t>
  </si>
  <si>
    <t>- Net loss on write-offs of right-of-use assets</t>
  </si>
  <si>
    <t>- Loss arising from termination of lease agreement</t>
  </si>
  <si>
    <t>- Fair value gain on derivatives</t>
  </si>
  <si>
    <t xml:space="preserve"> </t>
  </si>
  <si>
    <t>- Interest income</t>
  </si>
  <si>
    <t>- Finance costs</t>
  </si>
  <si>
    <t xml:space="preserve">         </t>
  </si>
  <si>
    <t>- Employee benefit expense</t>
  </si>
  <si>
    <t xml:space="preserve">Cash flows before change in </t>
  </si>
  <si>
    <t>operating assets and liabilities</t>
  </si>
  <si>
    <t>Changes in operating assets and liabilities</t>
  </si>
  <si>
    <t>- Trade and other current receivables</t>
  </si>
  <si>
    <t>- Finance lease receivables</t>
  </si>
  <si>
    <t>- Inventories</t>
  </si>
  <si>
    <t xml:space="preserve">- Other current assets </t>
  </si>
  <si>
    <t>- Other non-current assets</t>
  </si>
  <si>
    <t xml:space="preserve">- Trade and other current payables </t>
  </si>
  <si>
    <t>- Unearned revenue</t>
  </si>
  <si>
    <t>- Other current liabilities</t>
  </si>
  <si>
    <t>- Other non-current liabilities</t>
  </si>
  <si>
    <t>Cash receipts from (payments for) operating activities</t>
  </si>
  <si>
    <t>- Income tax paid</t>
  </si>
  <si>
    <t>Net cash receipts from (payments for) operating activities</t>
  </si>
  <si>
    <t>Cash flows from investing activities</t>
  </si>
  <si>
    <t xml:space="preserve">      </t>
  </si>
  <si>
    <t>- Cash payments for purchase of buildings</t>
  </si>
  <si>
    <t xml:space="preserve">   and equipment</t>
  </si>
  <si>
    <t>- Cash payments for purchase of intangible assets</t>
  </si>
  <si>
    <t>- Cash payments for purchase of right-of-use assets</t>
  </si>
  <si>
    <t>- Net cash receipt from (payments for) short-term investments</t>
  </si>
  <si>
    <t>- Cash receipts from interest</t>
  </si>
  <si>
    <t>Cash flows from financing activities</t>
  </si>
  <si>
    <t>- Cash payments for short-term loans from financial institutions</t>
  </si>
  <si>
    <t>- Cash payments for lease liabilities</t>
  </si>
  <si>
    <t xml:space="preserve">- Cash payments for long-term loans from </t>
  </si>
  <si>
    <t xml:space="preserve">   financial institutions</t>
  </si>
  <si>
    <t>- Cash payments for interest expenses</t>
  </si>
  <si>
    <t>- Cash receipts from share issuance</t>
  </si>
  <si>
    <t>Net cash (payments for) receipts from financing activities</t>
  </si>
  <si>
    <t xml:space="preserve">Cash and cash equivalents </t>
  </si>
  <si>
    <t xml:space="preserve">   at the beginning of the period</t>
  </si>
  <si>
    <t>Cash and cash equivalents at the end of the period</t>
  </si>
  <si>
    <t>Non-cash transactions</t>
  </si>
  <si>
    <t>Purchase of buildings, equipment</t>
  </si>
  <si>
    <t>and right-of-use assets by payable</t>
  </si>
  <si>
    <t xml:space="preserve">Acquisition of right-of-use assets under lease agreement </t>
  </si>
  <si>
    <t>Lease modification</t>
  </si>
  <si>
    <t>12,14</t>
  </si>
  <si>
    <t>Profit attributable to:</t>
  </si>
  <si>
    <t>Net cash receipts from (payments for) investing activities</t>
  </si>
  <si>
    <t>- Dividends payment</t>
  </si>
  <si>
    <t>Net increase in cash and cash equivalents</t>
  </si>
  <si>
    <t>Investment in a joint arrangement, net</t>
  </si>
  <si>
    <t>Profit for the period</t>
  </si>
  <si>
    <t>Net gain (loss) on 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</si>
</sst>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;\(#,##0\);\-"/>
    <numFmt numFmtId="165" formatCode="#,##0;\(#,##0\);&quot;-&quot;"/>
    <numFmt numFmtId="166" formatCode="#,##0;\(#,##0\)"/>
    <numFmt numFmtId="167" formatCode="_-* #,##0_-;\-* #,##0_-;_-* &quot;-&quot;??_-;_-@"/>
    <numFmt numFmtId="168" formatCode="_(* #,##0_);_(* \(#,##0\);_(* &quot;-&quot;??_);_(@_)"/>
    <numFmt numFmtId="169" formatCode="#,##0.00;\(#,##0.00\);\-"/>
    <numFmt numFmtId="170" formatCode="#,##0;\(#,##0\);&quot;-&quot;;@"/>
  </numFmts>
  <fonts count="15" x14ac:knownFonts="1">
    <font>
      <sz val="11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11"/>
      <color rgb="FF000000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9"/>
      <name val="Arial"/>
      <family val="2"/>
    </font>
    <font>
      <sz val="11"/>
      <color rgb="FF000000"/>
      <name val="Arial"/>
      <family val="2"/>
      <scheme val="minor"/>
    </font>
    <font>
      <sz val="14"/>
      <name val="Cordia New"/>
      <family val="2"/>
    </font>
    <font>
      <sz val="10"/>
      <name val="Times New Roman"/>
      <family val="1"/>
      <charset val="222"/>
    </font>
    <font>
      <sz val="13"/>
      <color rgb="FF000000"/>
      <name val="Browallia Ne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2" fillId="0" borderId="1"/>
    <xf numFmtId="0" fontId="9" fillId="0" borderId="1"/>
    <xf numFmtId="0" fontId="8" fillId="0" borderId="1"/>
    <xf numFmtId="0" fontId="1" fillId="0" borderId="1"/>
    <xf numFmtId="43" fontId="11" fillId="0" borderId="0" applyFont="0" applyFill="0" applyBorder="0" applyAlignment="0" applyProtection="0"/>
    <xf numFmtId="0" fontId="12" fillId="0" borderId="1"/>
    <xf numFmtId="0" fontId="13" fillId="0" borderId="1"/>
    <xf numFmtId="0" fontId="8" fillId="0" borderId="1"/>
  </cellStyleXfs>
  <cellXfs count="17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quotePrefix="1" applyNumberFormat="1" applyFont="1" applyAlignment="1">
      <alignment horizontal="right" vertical="center" wrapText="1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8" fontId="4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vertical="center"/>
    </xf>
    <xf numFmtId="170" fontId="4" fillId="0" borderId="1" xfId="0" applyNumberFormat="1" applyFont="1" applyBorder="1" applyAlignment="1">
      <alignment vertical="center"/>
    </xf>
    <xf numFmtId="170" fontId="4" fillId="0" borderId="0" xfId="0" applyNumberFormat="1" applyFont="1" applyAlignment="1">
      <alignment horizontal="right" vertical="center" wrapText="1"/>
    </xf>
    <xf numFmtId="0" fontId="4" fillId="0" borderId="0" xfId="0" quotePrefix="1" applyFont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4" fillId="0" borderId="0" xfId="0" quotePrefix="1" applyFont="1" applyAlignment="1">
      <alignment horizontal="left" vertical="center"/>
    </xf>
    <xf numFmtId="168" fontId="4" fillId="0" borderId="0" xfId="0" applyNumberFormat="1" applyFont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/>
    </xf>
    <xf numFmtId="0" fontId="6" fillId="0" borderId="0" xfId="0" applyFont="1"/>
    <xf numFmtId="168" fontId="4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 vertical="center" wrapText="1"/>
    </xf>
    <xf numFmtId="168" fontId="3" fillId="0" borderId="0" xfId="0" applyNumberFormat="1" applyFont="1" applyAlignment="1">
      <alignment horizontal="center" vertical="center" wrapText="1"/>
    </xf>
    <xf numFmtId="168" fontId="3" fillId="0" borderId="0" xfId="0" applyNumberFormat="1" applyFont="1" applyAlignment="1">
      <alignment horizontal="right" vertical="center" wrapText="1"/>
    </xf>
    <xf numFmtId="165" fontId="4" fillId="0" borderId="2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7" fontId="4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4" fillId="0" borderId="1" xfId="3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4" fillId="0" borderId="0" xfId="0" applyFont="1"/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" xfId="4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168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70" fontId="4" fillId="0" borderId="2" xfId="0" applyNumberFormat="1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169" fontId="4" fillId="0" borderId="0" xfId="0" applyNumberFormat="1" applyFont="1" applyAlignment="1">
      <alignment vertical="center"/>
    </xf>
    <xf numFmtId="0" fontId="7" fillId="0" borderId="1" xfId="0" applyFont="1" applyBorder="1"/>
    <xf numFmtId="164" fontId="7" fillId="0" borderId="0" xfId="0" applyNumberFormat="1" applyFont="1" applyAlignment="1">
      <alignment horizontal="right" vertical="center"/>
    </xf>
    <xf numFmtId="170" fontId="7" fillId="0" borderId="1" xfId="6" applyNumberFormat="1" applyFont="1" applyAlignment="1">
      <alignment horizontal="right" vertical="center"/>
    </xf>
    <xf numFmtId="170" fontId="7" fillId="0" borderId="2" xfId="6" applyNumberFormat="1" applyFont="1" applyBorder="1" applyAlignment="1">
      <alignment horizontal="right" vertical="center"/>
    </xf>
    <xf numFmtId="170" fontId="7" fillId="0" borderId="0" xfId="5" applyNumberFormat="1" applyFont="1" applyFill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70" fontId="7" fillId="0" borderId="5" xfId="5" applyNumberFormat="1" applyFont="1" applyFill="1" applyBorder="1" applyAlignment="1">
      <alignment horizontal="right" vertical="center"/>
    </xf>
    <xf numFmtId="170" fontId="7" fillId="0" borderId="0" xfId="0" applyNumberFormat="1" applyFont="1" applyAlignment="1">
      <alignment horizontal="right" vertical="center" wrapText="1"/>
    </xf>
    <xf numFmtId="170" fontId="7" fillId="0" borderId="0" xfId="0" applyNumberFormat="1" applyFont="1" applyAlignment="1">
      <alignment horizontal="right" vertical="center"/>
    </xf>
    <xf numFmtId="170" fontId="7" fillId="0" borderId="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7" fillId="0" borderId="0" xfId="0" applyFont="1"/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16" fontId="10" fillId="0" borderId="0" xfId="0" quotePrefix="1" applyNumberFormat="1" applyFont="1" applyAlignment="1">
      <alignment horizontal="right" vertical="center"/>
    </xf>
    <xf numFmtId="164" fontId="10" fillId="0" borderId="0" xfId="0" quotePrefix="1" applyNumberFormat="1" applyFont="1" applyAlignment="1">
      <alignment horizontal="right" vertical="center" wrapText="1"/>
    </xf>
    <xf numFmtId="164" fontId="7" fillId="0" borderId="1" xfId="0" applyNumberFormat="1" applyFont="1" applyBorder="1" applyAlignment="1">
      <alignment vertical="center"/>
    </xf>
    <xf numFmtId="164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center" vertical="center"/>
    </xf>
    <xf numFmtId="166" fontId="7" fillId="0" borderId="1" xfId="0" applyNumberFormat="1" applyFont="1" applyBorder="1" applyAlignment="1">
      <alignment vertical="center"/>
    </xf>
    <xf numFmtId="166" fontId="7" fillId="0" borderId="0" xfId="0" applyNumberFormat="1" applyFont="1" applyAlignment="1">
      <alignment vertical="center"/>
    </xf>
    <xf numFmtId="166" fontId="7" fillId="0" borderId="2" xfId="0" applyNumberFormat="1" applyFont="1" applyBorder="1" applyAlignment="1">
      <alignment vertical="center"/>
    </xf>
    <xf numFmtId="170" fontId="7" fillId="0" borderId="5" xfId="6" applyNumberFormat="1" applyFont="1" applyBorder="1" applyAlignment="1">
      <alignment horizontal="right" vertical="center"/>
    </xf>
    <xf numFmtId="166" fontId="7" fillId="0" borderId="1" xfId="0" applyNumberFormat="1" applyFont="1" applyBorder="1" applyAlignment="1">
      <alignment horizontal="right" vertical="center"/>
    </xf>
    <xf numFmtId="166" fontId="7" fillId="0" borderId="0" xfId="0" applyNumberFormat="1" applyFont="1" applyAlignment="1">
      <alignment horizontal="right" vertical="center"/>
    </xf>
    <xf numFmtId="164" fontId="7" fillId="0" borderId="2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4" fontId="10" fillId="0" borderId="0" xfId="0" applyNumberFormat="1" applyFont="1" applyAlignment="1">
      <alignment vertical="center"/>
    </xf>
    <xf numFmtId="0" fontId="10" fillId="0" borderId="1" xfId="0" applyFont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7" fillId="0" borderId="1" xfId="1" applyFont="1" applyAlignment="1">
      <alignment horizontal="left" vertical="center" wrapText="1"/>
    </xf>
    <xf numFmtId="165" fontId="7" fillId="0" borderId="0" xfId="0" applyNumberFormat="1" applyFont="1" applyAlignment="1">
      <alignment horizontal="righ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2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165" fontId="7" fillId="0" borderId="3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164" fontId="7" fillId="0" borderId="2" xfId="0" applyNumberFormat="1" applyFont="1" applyBorder="1" applyAlignment="1">
      <alignment horizontal="right" vertical="center"/>
    </xf>
    <xf numFmtId="166" fontId="4" fillId="0" borderId="5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164" fontId="10" fillId="0" borderId="2" xfId="0" applyNumberFormat="1" applyFont="1" applyBorder="1" applyAlignment="1">
      <alignment horizontal="right" vertical="center" wrapText="1"/>
    </xf>
    <xf numFmtId="166" fontId="7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vertical="center"/>
    </xf>
    <xf numFmtId="165" fontId="7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vertical="center"/>
    </xf>
    <xf numFmtId="3" fontId="1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164" fontId="7" fillId="0" borderId="3" xfId="0" applyNumberFormat="1" applyFont="1" applyBorder="1" applyAlignment="1">
      <alignment horizontal="right" vertical="center"/>
    </xf>
    <xf numFmtId="0" fontId="7" fillId="0" borderId="1" xfId="1" applyFont="1" applyAlignment="1">
      <alignment horizontal="left" vertical="center"/>
    </xf>
    <xf numFmtId="164" fontId="7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 wrapText="1"/>
    </xf>
    <xf numFmtId="0" fontId="7" fillId="0" borderId="1" xfId="7" quotePrefix="1" applyFont="1" applyAlignment="1">
      <alignment vertical="center"/>
    </xf>
    <xf numFmtId="0" fontId="6" fillId="0" borderId="1" xfId="0" applyFont="1" applyBorder="1"/>
    <xf numFmtId="0" fontId="7" fillId="0" borderId="1" xfId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left" vertical="center"/>
    </xf>
    <xf numFmtId="0" fontId="7" fillId="0" borderId="0" xfId="0" applyFont="1"/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4" xfId="0" applyFont="1" applyBorder="1"/>
    <xf numFmtId="0" fontId="10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right" vertical="center" wrapText="1"/>
    </xf>
  </cellXfs>
  <cellStyles count="9">
    <cellStyle name="Comma" xfId="5" builtinId="3"/>
    <cellStyle name="Normal" xfId="0" builtinId="0"/>
    <cellStyle name="Normal 2" xfId="1" xr:uid="{193D4751-1193-4772-B9B4-FD3A9362B72E}"/>
    <cellStyle name="Normal 2 7" xfId="4" xr:uid="{5549746C-8BA4-45A5-B49D-6984F4A64095}"/>
    <cellStyle name="Normal 4" xfId="7" xr:uid="{FF8E15D1-6FF5-4C54-987C-31986424AC8C}"/>
    <cellStyle name="Normal 5" xfId="8" xr:uid="{74F6878E-85E8-4E19-8174-5D129DEEC6EA}"/>
    <cellStyle name="Normal 6" xfId="2" xr:uid="{E1D53856-1736-4F25-BF13-764C17AFA8AC}"/>
    <cellStyle name="Normal 7" xfId="3" xr:uid="{C84A3AD1-A5DC-4008-BDCC-51A5AFAA2891}"/>
    <cellStyle name="Normal_nidec Copal 310309 2" xfId="6" xr:uid="{B2D2D3F3-2918-4D3F-A2C3-7A9DF4D0F8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2EFD9"/>
  </sheetPr>
  <dimension ref="A1:M152"/>
  <sheetViews>
    <sheetView zoomScaleNormal="100" workbookViewId="0">
      <selection activeCell="O13" sqref="O13"/>
    </sheetView>
  </sheetViews>
  <sheetFormatPr defaultColWidth="12.625" defaultRowHeight="15" customHeight="1" x14ac:dyDescent="0.2"/>
  <cols>
    <col min="1" max="3" width="1.125" style="76" customWidth="1"/>
    <col min="4" max="4" width="31.5" style="76" customWidth="1"/>
    <col min="5" max="5" width="4.625" style="76" customWidth="1"/>
    <col min="6" max="6" width="0.625" style="76" customWidth="1"/>
    <col min="7" max="7" width="11" style="76" customWidth="1"/>
    <col min="8" max="8" width="0.625" style="76" customWidth="1"/>
    <col min="9" max="9" width="11" style="76" customWidth="1"/>
    <col min="10" max="10" width="0.625" style="76" customWidth="1"/>
    <col min="11" max="11" width="11" style="76" customWidth="1"/>
    <col min="12" max="12" width="0.625" style="76" customWidth="1"/>
    <col min="13" max="13" width="11" style="76" customWidth="1"/>
    <col min="14" max="16384" width="12.625" style="76"/>
  </cols>
  <sheetData>
    <row r="1" spans="1:13" ht="16.5" customHeight="1" x14ac:dyDescent="0.2">
      <c r="A1" s="50" t="s">
        <v>0</v>
      </c>
      <c r="B1" s="75"/>
      <c r="C1" s="75"/>
      <c r="D1" s="75"/>
      <c r="E1" s="43"/>
      <c r="F1" s="43"/>
      <c r="G1" s="43"/>
      <c r="H1" s="43"/>
      <c r="I1" s="70"/>
      <c r="J1" s="43"/>
      <c r="K1" s="43"/>
      <c r="L1" s="70"/>
      <c r="M1" s="70"/>
    </row>
    <row r="2" spans="1:13" ht="16.5" customHeight="1" x14ac:dyDescent="0.2">
      <c r="A2" s="50" t="s">
        <v>1</v>
      </c>
      <c r="B2" s="75"/>
      <c r="C2" s="75"/>
      <c r="D2" s="75"/>
      <c r="E2" s="43"/>
      <c r="F2" s="43"/>
      <c r="G2" s="43"/>
      <c r="H2" s="43"/>
      <c r="I2" s="70"/>
      <c r="J2" s="43"/>
      <c r="K2" s="43"/>
      <c r="L2" s="70"/>
      <c r="M2" s="70"/>
    </row>
    <row r="3" spans="1:13" ht="16.5" customHeight="1" x14ac:dyDescent="0.2">
      <c r="A3" s="116" t="s">
        <v>2</v>
      </c>
      <c r="B3" s="117"/>
      <c r="C3" s="117"/>
      <c r="D3" s="117"/>
      <c r="E3" s="118"/>
      <c r="F3" s="118"/>
      <c r="G3" s="119"/>
      <c r="H3" s="119"/>
      <c r="I3" s="119"/>
      <c r="J3" s="119"/>
      <c r="K3" s="119"/>
      <c r="L3" s="119"/>
      <c r="M3" s="119"/>
    </row>
    <row r="4" spans="1:13" ht="16.5" customHeight="1" x14ac:dyDescent="0.2">
      <c r="A4" s="50"/>
      <c r="B4" s="75"/>
      <c r="C4" s="75"/>
      <c r="D4" s="75"/>
      <c r="E4" s="43"/>
      <c r="F4" s="43"/>
      <c r="G4" s="70"/>
      <c r="H4" s="43"/>
      <c r="I4" s="70"/>
      <c r="J4" s="43"/>
      <c r="K4" s="70"/>
      <c r="L4" s="70"/>
      <c r="M4" s="70"/>
    </row>
    <row r="5" spans="1:13" ht="16.5" customHeight="1" x14ac:dyDescent="0.2">
      <c r="A5" s="51"/>
      <c r="B5" s="43"/>
      <c r="C5" s="43"/>
      <c r="D5" s="43"/>
      <c r="E5" s="43"/>
      <c r="F5" s="43"/>
      <c r="G5" s="70"/>
      <c r="H5" s="43"/>
      <c r="I5" s="70"/>
      <c r="J5" s="43"/>
      <c r="K5" s="70"/>
      <c r="L5" s="70"/>
      <c r="M5" s="70"/>
    </row>
    <row r="6" spans="1:13" ht="16.5" customHeight="1" x14ac:dyDescent="0.2">
      <c r="A6" s="50"/>
      <c r="B6" s="77"/>
      <c r="C6" s="77"/>
      <c r="D6" s="77"/>
      <c r="E6" s="78"/>
      <c r="F6" s="78"/>
      <c r="G6" s="150" t="s">
        <v>3</v>
      </c>
      <c r="H6" s="150"/>
      <c r="I6" s="150"/>
      <c r="K6" s="150" t="s">
        <v>4</v>
      </c>
      <c r="L6" s="154"/>
      <c r="M6" s="154"/>
    </row>
    <row r="7" spans="1:13" ht="16.5" customHeight="1" x14ac:dyDescent="0.2">
      <c r="A7" s="50"/>
      <c r="B7" s="77"/>
      <c r="C7" s="77"/>
      <c r="D7" s="77"/>
      <c r="E7" s="78"/>
      <c r="F7" s="78"/>
      <c r="G7" s="151" t="s">
        <v>5</v>
      </c>
      <c r="H7" s="151"/>
      <c r="I7" s="151"/>
      <c r="J7" s="65"/>
      <c r="K7" s="151" t="s">
        <v>5</v>
      </c>
      <c r="L7" s="152"/>
      <c r="M7" s="152"/>
    </row>
    <row r="8" spans="1:13" ht="16.5" customHeight="1" x14ac:dyDescent="0.2">
      <c r="A8" s="50"/>
      <c r="B8" s="77"/>
      <c r="C8" s="77"/>
      <c r="D8" s="77"/>
      <c r="E8" s="78"/>
      <c r="F8" s="78"/>
      <c r="G8" s="80" t="s">
        <v>6</v>
      </c>
      <c r="H8" s="79"/>
      <c r="I8" s="80" t="s">
        <v>7</v>
      </c>
      <c r="J8" s="79"/>
      <c r="K8" s="80" t="s">
        <v>6</v>
      </c>
      <c r="L8" s="79"/>
      <c r="M8" s="80" t="s">
        <v>7</v>
      </c>
    </row>
    <row r="9" spans="1:13" ht="16.5" customHeight="1" x14ac:dyDescent="0.2">
      <c r="A9" s="50"/>
      <c r="B9" s="77"/>
      <c r="C9" s="77"/>
      <c r="D9" s="77"/>
      <c r="E9" s="78"/>
      <c r="F9" s="78"/>
      <c r="G9" s="81" t="s">
        <v>8</v>
      </c>
      <c r="H9" s="79"/>
      <c r="I9" s="81" t="s">
        <v>9</v>
      </c>
      <c r="J9" s="79"/>
      <c r="K9" s="81" t="s">
        <v>8</v>
      </c>
      <c r="L9" s="79"/>
      <c r="M9" s="81" t="s">
        <v>9</v>
      </c>
    </row>
    <row r="10" spans="1:13" ht="16.5" customHeight="1" x14ac:dyDescent="0.2">
      <c r="A10" s="50"/>
      <c r="B10" s="77"/>
      <c r="C10" s="77"/>
      <c r="D10" s="77"/>
      <c r="E10" s="78"/>
      <c r="F10" s="78"/>
      <c r="G10" s="82" t="s">
        <v>10</v>
      </c>
      <c r="H10" s="70"/>
      <c r="I10" s="82" t="s">
        <v>11</v>
      </c>
      <c r="J10" s="70"/>
      <c r="K10" s="82" t="s">
        <v>10</v>
      </c>
      <c r="L10" s="70"/>
      <c r="M10" s="82" t="s">
        <v>11</v>
      </c>
    </row>
    <row r="11" spans="1:13" ht="16.5" customHeight="1" x14ac:dyDescent="0.2">
      <c r="A11" s="50"/>
      <c r="B11" s="77"/>
      <c r="C11" s="77"/>
      <c r="D11" s="77"/>
      <c r="E11" s="114" t="s">
        <v>12</v>
      </c>
      <c r="F11" s="78"/>
      <c r="G11" s="120" t="s">
        <v>13</v>
      </c>
      <c r="H11" s="70"/>
      <c r="I11" s="120" t="s">
        <v>13</v>
      </c>
      <c r="J11" s="70"/>
      <c r="K11" s="120" t="s">
        <v>13</v>
      </c>
      <c r="L11" s="70"/>
      <c r="M11" s="120" t="s">
        <v>13</v>
      </c>
    </row>
    <row r="12" spans="1:13" ht="16.5" customHeight="1" x14ac:dyDescent="0.2">
      <c r="A12" s="50"/>
      <c r="B12" s="77"/>
      <c r="C12" s="77"/>
      <c r="D12" s="77"/>
      <c r="E12" s="78"/>
      <c r="F12" s="78"/>
      <c r="G12" s="83"/>
      <c r="H12" s="70"/>
      <c r="I12" s="84"/>
      <c r="J12" s="70"/>
      <c r="K12" s="83"/>
      <c r="L12" s="70"/>
      <c r="M12" s="84"/>
    </row>
    <row r="13" spans="1:13" ht="16.5" customHeight="1" x14ac:dyDescent="0.2">
      <c r="A13" s="50" t="s">
        <v>14</v>
      </c>
      <c r="B13" s="77"/>
      <c r="C13" s="77"/>
      <c r="D13" s="77"/>
      <c r="E13" s="78"/>
      <c r="F13" s="78"/>
      <c r="G13" s="83"/>
      <c r="H13" s="70"/>
      <c r="I13" s="84"/>
      <c r="J13" s="70"/>
      <c r="K13" s="83"/>
      <c r="L13" s="70"/>
      <c r="M13" s="84"/>
    </row>
    <row r="14" spans="1:13" ht="16.5" customHeight="1" x14ac:dyDescent="0.2">
      <c r="A14" s="50"/>
      <c r="B14" s="77"/>
      <c r="C14" s="77"/>
      <c r="D14" s="77"/>
      <c r="E14" s="78"/>
      <c r="F14" s="78"/>
      <c r="G14" s="83"/>
      <c r="H14" s="70"/>
      <c r="I14" s="84"/>
      <c r="J14" s="70"/>
      <c r="K14" s="83"/>
      <c r="L14" s="70"/>
      <c r="M14" s="84"/>
    </row>
    <row r="15" spans="1:13" ht="16.5" customHeight="1" x14ac:dyDescent="0.2">
      <c r="A15" s="50" t="s">
        <v>15</v>
      </c>
      <c r="B15" s="77"/>
      <c r="C15" s="77"/>
      <c r="D15" s="77"/>
      <c r="E15" s="78"/>
      <c r="F15" s="78"/>
      <c r="G15" s="83"/>
      <c r="H15" s="70"/>
      <c r="I15" s="84"/>
      <c r="J15" s="70"/>
      <c r="K15" s="83"/>
      <c r="L15" s="70"/>
      <c r="M15" s="84"/>
    </row>
    <row r="16" spans="1:13" ht="16.5" customHeight="1" x14ac:dyDescent="0.2">
      <c r="A16" s="51"/>
      <c r="B16" s="85"/>
      <c r="C16" s="85"/>
      <c r="D16" s="85"/>
      <c r="E16" s="86"/>
      <c r="F16" s="86"/>
      <c r="G16" s="87"/>
      <c r="H16" s="66"/>
      <c r="I16" s="84"/>
      <c r="J16" s="66"/>
      <c r="K16" s="87"/>
      <c r="L16" s="66"/>
      <c r="M16" s="84"/>
    </row>
    <row r="17" spans="1:13" ht="16.5" customHeight="1" x14ac:dyDescent="0.2">
      <c r="A17" s="51" t="s">
        <v>16</v>
      </c>
      <c r="B17" s="85"/>
      <c r="C17" s="85"/>
      <c r="D17" s="85"/>
      <c r="E17" s="85"/>
      <c r="F17" s="86"/>
      <c r="G17" s="87">
        <v>122780905</v>
      </c>
      <c r="H17" s="66"/>
      <c r="I17" s="67">
        <v>122065358</v>
      </c>
      <c r="J17" s="66"/>
      <c r="K17" s="67">
        <v>117322504</v>
      </c>
      <c r="L17" s="66"/>
      <c r="M17" s="67">
        <v>116615779</v>
      </c>
    </row>
    <row r="18" spans="1:13" ht="16.5" customHeight="1" x14ac:dyDescent="0.2">
      <c r="A18" s="51" t="s">
        <v>17</v>
      </c>
      <c r="B18" s="85"/>
      <c r="C18" s="85"/>
      <c r="D18" s="85"/>
      <c r="E18" s="88"/>
      <c r="F18" s="86"/>
      <c r="G18" s="87">
        <v>0</v>
      </c>
      <c r="H18" s="66"/>
      <c r="I18" s="67">
        <v>125000000</v>
      </c>
      <c r="J18" s="66"/>
      <c r="K18" s="67">
        <v>0</v>
      </c>
      <c r="L18" s="66"/>
      <c r="M18" s="67">
        <v>125000000</v>
      </c>
    </row>
    <row r="19" spans="1:13" ht="16.5" customHeight="1" x14ac:dyDescent="0.2">
      <c r="A19" s="51" t="s">
        <v>18</v>
      </c>
      <c r="B19" s="85"/>
      <c r="C19" s="85"/>
      <c r="D19" s="85"/>
      <c r="E19" s="88">
        <v>6</v>
      </c>
      <c r="F19" s="86"/>
      <c r="G19" s="87">
        <v>153028132</v>
      </c>
      <c r="H19" s="66"/>
      <c r="I19" s="67">
        <v>179158018</v>
      </c>
      <c r="J19" s="66"/>
      <c r="K19" s="87">
        <v>153028132</v>
      </c>
      <c r="L19" s="66"/>
      <c r="M19" s="67">
        <v>179158018</v>
      </c>
    </row>
    <row r="20" spans="1:13" ht="16.5" customHeight="1" x14ac:dyDescent="0.2">
      <c r="A20" s="51" t="s">
        <v>19</v>
      </c>
      <c r="B20" s="51"/>
      <c r="C20" s="51"/>
      <c r="D20" s="85"/>
      <c r="E20" s="88"/>
      <c r="F20" s="86"/>
      <c r="G20" s="87"/>
      <c r="H20" s="66"/>
      <c r="I20" s="67"/>
      <c r="J20" s="66"/>
      <c r="K20" s="67"/>
      <c r="L20" s="66"/>
      <c r="M20" s="67"/>
    </row>
    <row r="21" spans="1:13" ht="16.5" customHeight="1" x14ac:dyDescent="0.2">
      <c r="A21" s="51"/>
      <c r="B21" s="51" t="s">
        <v>20</v>
      </c>
      <c r="C21" s="51"/>
      <c r="D21" s="85"/>
      <c r="E21" s="88">
        <v>7</v>
      </c>
      <c r="F21" s="86"/>
      <c r="G21" s="87">
        <v>8186059</v>
      </c>
      <c r="H21" s="66"/>
      <c r="I21" s="67">
        <v>0</v>
      </c>
      <c r="J21" s="66"/>
      <c r="K21" s="67">
        <v>8186059</v>
      </c>
      <c r="L21" s="66"/>
      <c r="M21" s="67">
        <v>0</v>
      </c>
    </row>
    <row r="22" spans="1:13" ht="16.5" customHeight="1" x14ac:dyDescent="0.2">
      <c r="A22" s="51" t="s">
        <v>21</v>
      </c>
      <c r="B22" s="85"/>
      <c r="C22" s="85"/>
      <c r="D22" s="85"/>
      <c r="E22" s="88">
        <v>8</v>
      </c>
      <c r="F22" s="86"/>
      <c r="G22" s="89">
        <v>833023456</v>
      </c>
      <c r="H22" s="90"/>
      <c r="I22" s="67">
        <v>800386138</v>
      </c>
      <c r="J22" s="66"/>
      <c r="K22" s="67">
        <v>833023456</v>
      </c>
      <c r="L22" s="66"/>
      <c r="M22" s="67">
        <v>800386138</v>
      </c>
    </row>
    <row r="23" spans="1:13" ht="16.5" customHeight="1" x14ac:dyDescent="0.2">
      <c r="A23" s="51" t="s">
        <v>22</v>
      </c>
      <c r="B23" s="85"/>
      <c r="C23" s="85"/>
      <c r="D23" s="85"/>
      <c r="E23" s="88"/>
      <c r="F23" s="86"/>
      <c r="G23" s="89">
        <v>139928</v>
      </c>
      <c r="H23" s="90"/>
      <c r="I23" s="67">
        <v>0</v>
      </c>
      <c r="J23" s="66"/>
      <c r="K23" s="67">
        <v>139928</v>
      </c>
      <c r="L23" s="66"/>
      <c r="M23" s="67">
        <v>0</v>
      </c>
    </row>
    <row r="24" spans="1:13" ht="16.5" customHeight="1" x14ac:dyDescent="0.2">
      <c r="A24" s="51" t="s">
        <v>23</v>
      </c>
      <c r="B24" s="85"/>
      <c r="C24" s="85"/>
      <c r="D24" s="85"/>
      <c r="E24" s="85"/>
      <c r="F24" s="86"/>
      <c r="G24" s="91">
        <v>25200</v>
      </c>
      <c r="H24" s="90"/>
      <c r="I24" s="68">
        <v>97200</v>
      </c>
      <c r="J24" s="66"/>
      <c r="K24" s="68">
        <v>25200</v>
      </c>
      <c r="L24" s="66"/>
      <c r="M24" s="92">
        <v>97200</v>
      </c>
    </row>
    <row r="25" spans="1:13" ht="16.5" customHeight="1" x14ac:dyDescent="0.2">
      <c r="A25" s="50"/>
      <c r="B25" s="77"/>
      <c r="C25" s="77"/>
      <c r="D25" s="77"/>
      <c r="E25" s="86"/>
      <c r="F25" s="86"/>
      <c r="G25" s="93"/>
      <c r="H25" s="66"/>
      <c r="I25" s="94"/>
      <c r="J25" s="66"/>
      <c r="K25" s="93"/>
      <c r="L25" s="66"/>
      <c r="M25" s="94"/>
    </row>
    <row r="26" spans="1:13" ht="16.5" customHeight="1" x14ac:dyDescent="0.2">
      <c r="A26" s="50" t="s">
        <v>24</v>
      </c>
      <c r="B26" s="77"/>
      <c r="C26" s="77"/>
      <c r="D26" s="77"/>
      <c r="E26" s="86"/>
      <c r="F26" s="86"/>
      <c r="G26" s="95">
        <f>SUM(G17:G24)</f>
        <v>1117183680</v>
      </c>
      <c r="H26" s="66"/>
      <c r="I26" s="121">
        <f>SUM(I17:I24)</f>
        <v>1226706714</v>
      </c>
      <c r="J26" s="66"/>
      <c r="K26" s="95">
        <f>SUM(K17:K24)</f>
        <v>1111725279</v>
      </c>
      <c r="L26" s="66"/>
      <c r="M26" s="121">
        <f>SUM(M17:M24)</f>
        <v>1221257135</v>
      </c>
    </row>
    <row r="27" spans="1:13" ht="16.5" customHeight="1" x14ac:dyDescent="0.2">
      <c r="A27" s="51"/>
      <c r="B27" s="85"/>
      <c r="C27" s="85"/>
      <c r="D27" s="85"/>
      <c r="E27" s="85"/>
      <c r="F27" s="85"/>
      <c r="G27" s="96"/>
      <c r="H27" s="66"/>
      <c r="I27" s="84"/>
      <c r="J27" s="66"/>
      <c r="K27" s="96"/>
      <c r="L27" s="66"/>
      <c r="M27" s="84"/>
    </row>
    <row r="28" spans="1:13" ht="16.5" customHeight="1" x14ac:dyDescent="0.2">
      <c r="A28" s="50" t="s">
        <v>25</v>
      </c>
      <c r="B28" s="77"/>
      <c r="C28" s="77"/>
      <c r="D28" s="77"/>
      <c r="E28" s="78"/>
      <c r="F28" s="78"/>
      <c r="G28" s="96"/>
      <c r="H28" s="66"/>
      <c r="I28" s="84"/>
      <c r="J28" s="66"/>
      <c r="K28" s="96"/>
      <c r="L28" s="66"/>
      <c r="M28" s="84"/>
    </row>
    <row r="29" spans="1:13" ht="16.5" customHeight="1" x14ac:dyDescent="0.2">
      <c r="A29" s="51"/>
      <c r="B29" s="85"/>
      <c r="C29" s="85"/>
      <c r="D29" s="85"/>
      <c r="E29" s="86"/>
      <c r="F29" s="86"/>
      <c r="G29" s="87"/>
      <c r="H29" s="66"/>
      <c r="I29" s="66"/>
      <c r="J29" s="66"/>
      <c r="K29" s="87"/>
      <c r="L29" s="66"/>
      <c r="M29" s="66"/>
    </row>
    <row r="30" spans="1:13" ht="16.5" customHeight="1" x14ac:dyDescent="0.2">
      <c r="A30" s="51" t="s">
        <v>26</v>
      </c>
      <c r="B30" s="85"/>
      <c r="C30" s="85"/>
      <c r="D30" s="85"/>
      <c r="E30" s="86">
        <v>7</v>
      </c>
      <c r="F30" s="86"/>
      <c r="G30" s="87">
        <v>30990982</v>
      </c>
      <c r="H30" s="66"/>
      <c r="I30" s="66">
        <v>0</v>
      </c>
      <c r="J30" s="66"/>
      <c r="K30" s="87">
        <v>30990982</v>
      </c>
      <c r="L30" s="66"/>
      <c r="M30" s="66">
        <v>0</v>
      </c>
    </row>
    <row r="31" spans="1:13" ht="16.5" customHeight="1" x14ac:dyDescent="0.2">
      <c r="A31" s="51" t="s">
        <v>27</v>
      </c>
      <c r="B31" s="85"/>
      <c r="C31" s="85"/>
      <c r="D31" s="85"/>
      <c r="E31" s="88">
        <v>9</v>
      </c>
      <c r="F31" s="86"/>
      <c r="G31" s="87">
        <v>0</v>
      </c>
      <c r="H31" s="66"/>
      <c r="I31" s="69">
        <v>0</v>
      </c>
      <c r="J31" s="66"/>
      <c r="K31" s="69">
        <v>2500000</v>
      </c>
      <c r="L31" s="66"/>
      <c r="M31" s="73">
        <v>2500000</v>
      </c>
    </row>
    <row r="32" spans="1:13" ht="16.5" customHeight="1" x14ac:dyDescent="0.2">
      <c r="A32" s="51" t="s">
        <v>194</v>
      </c>
      <c r="B32" s="85"/>
      <c r="C32" s="85"/>
      <c r="D32" s="85"/>
      <c r="E32" s="88">
        <v>10</v>
      </c>
      <c r="F32" s="86"/>
      <c r="G32" s="83">
        <v>0</v>
      </c>
      <c r="H32" s="90"/>
      <c r="I32" s="69">
        <v>0</v>
      </c>
      <c r="J32" s="66"/>
      <c r="K32" s="69">
        <v>0</v>
      </c>
      <c r="L32" s="66"/>
      <c r="M32" s="73">
        <v>0</v>
      </c>
    </row>
    <row r="33" spans="1:13" ht="16.5" customHeight="1" x14ac:dyDescent="0.2">
      <c r="A33" s="43" t="s">
        <v>28</v>
      </c>
      <c r="B33" s="51"/>
      <c r="C33" s="85"/>
      <c r="D33" s="85"/>
      <c r="E33" s="88">
        <v>11</v>
      </c>
      <c r="F33" s="86"/>
      <c r="G33" s="83">
        <v>77266558</v>
      </c>
      <c r="H33" s="90"/>
      <c r="I33" s="69">
        <v>78617013</v>
      </c>
      <c r="J33" s="66"/>
      <c r="K33" s="69">
        <v>77266558</v>
      </c>
      <c r="L33" s="66"/>
      <c r="M33" s="69">
        <v>78617013</v>
      </c>
    </row>
    <row r="34" spans="1:13" ht="16.5" customHeight="1" x14ac:dyDescent="0.2">
      <c r="A34" s="51" t="s">
        <v>29</v>
      </c>
      <c r="B34" s="85"/>
      <c r="C34" s="85"/>
      <c r="D34" s="85"/>
      <c r="E34" s="88">
        <v>12</v>
      </c>
      <c r="F34" s="86"/>
      <c r="G34" s="89">
        <v>737589897</v>
      </c>
      <c r="H34" s="90"/>
      <c r="I34" s="69">
        <v>656471286</v>
      </c>
      <c r="J34" s="66"/>
      <c r="K34" s="69">
        <v>737589897</v>
      </c>
      <c r="L34" s="66"/>
      <c r="M34" s="69">
        <v>656471286</v>
      </c>
    </row>
    <row r="35" spans="1:13" ht="16.5" customHeight="1" x14ac:dyDescent="0.2">
      <c r="A35" s="51" t="s">
        <v>30</v>
      </c>
      <c r="B35" s="85"/>
      <c r="C35" s="85"/>
      <c r="D35" s="85"/>
      <c r="E35" s="85"/>
      <c r="F35" s="86"/>
      <c r="G35" s="89">
        <v>9010463</v>
      </c>
      <c r="H35" s="90"/>
      <c r="I35" s="69">
        <v>9184377</v>
      </c>
      <c r="J35" s="70"/>
      <c r="K35" s="69">
        <v>9010463</v>
      </c>
      <c r="L35" s="70"/>
      <c r="M35" s="69">
        <v>9184377</v>
      </c>
    </row>
    <row r="36" spans="1:13" ht="16.5" customHeight="1" x14ac:dyDescent="0.2">
      <c r="A36" s="51" t="s">
        <v>31</v>
      </c>
      <c r="B36" s="85"/>
      <c r="C36" s="85"/>
      <c r="D36" s="85"/>
      <c r="E36" s="85"/>
      <c r="F36" s="86"/>
      <c r="G36" s="89">
        <v>15526311</v>
      </c>
      <c r="H36" s="90"/>
      <c r="I36" s="69">
        <v>13455289</v>
      </c>
      <c r="J36" s="70"/>
      <c r="K36" s="69">
        <v>15526311</v>
      </c>
      <c r="L36" s="70"/>
      <c r="M36" s="69">
        <v>13455289</v>
      </c>
    </row>
    <row r="37" spans="1:13" ht="16.5" customHeight="1" x14ac:dyDescent="0.2">
      <c r="A37" s="51" t="s">
        <v>32</v>
      </c>
      <c r="B37" s="85"/>
      <c r="C37" s="85"/>
      <c r="D37" s="85"/>
      <c r="E37" s="85"/>
      <c r="F37" s="86"/>
      <c r="G37" s="91">
        <v>23556971</v>
      </c>
      <c r="H37" s="90"/>
      <c r="I37" s="71">
        <v>20386363</v>
      </c>
      <c r="J37" s="70"/>
      <c r="K37" s="71">
        <v>23556971</v>
      </c>
      <c r="L37" s="70"/>
      <c r="M37" s="71">
        <v>20386363</v>
      </c>
    </row>
    <row r="38" spans="1:13" ht="16.5" customHeight="1" x14ac:dyDescent="0.2">
      <c r="A38" s="50"/>
      <c r="B38" s="77"/>
      <c r="C38" s="77"/>
      <c r="D38" s="77"/>
      <c r="E38" s="86"/>
      <c r="F38" s="86"/>
      <c r="G38" s="83"/>
      <c r="H38" s="70"/>
      <c r="I38" s="70"/>
      <c r="J38" s="70"/>
      <c r="K38" s="83"/>
      <c r="L38" s="70"/>
      <c r="M38" s="70"/>
    </row>
    <row r="39" spans="1:13" ht="16.5" customHeight="1" x14ac:dyDescent="0.2">
      <c r="A39" s="50" t="s">
        <v>33</v>
      </c>
      <c r="B39" s="77"/>
      <c r="C39" s="77"/>
      <c r="D39" s="77"/>
      <c r="E39" s="86"/>
      <c r="F39" s="86"/>
      <c r="G39" s="95">
        <f>SUM(G30:G37)</f>
        <v>893941182</v>
      </c>
      <c r="H39" s="70"/>
      <c r="I39" s="95">
        <f>SUM(I30:I37)</f>
        <v>778114328</v>
      </c>
      <c r="J39" s="70"/>
      <c r="K39" s="95">
        <f>SUM(K30:K37)</f>
        <v>896441182</v>
      </c>
      <c r="L39" s="70"/>
      <c r="M39" s="95">
        <f>SUM(M30:M37)</f>
        <v>780614328</v>
      </c>
    </row>
    <row r="40" spans="1:13" ht="16.5" customHeight="1" x14ac:dyDescent="0.2">
      <c r="A40" s="50"/>
      <c r="B40" s="77"/>
      <c r="C40" s="77"/>
      <c r="D40" s="77"/>
      <c r="E40" s="78"/>
      <c r="F40" s="78"/>
      <c r="G40" s="96"/>
      <c r="H40" s="70"/>
      <c r="I40" s="84"/>
      <c r="J40" s="70"/>
      <c r="K40" s="96"/>
      <c r="L40" s="70"/>
      <c r="M40" s="84"/>
    </row>
    <row r="41" spans="1:13" ht="16.5" customHeight="1" x14ac:dyDescent="0.2">
      <c r="A41" s="50" t="s">
        <v>34</v>
      </c>
      <c r="B41" s="77"/>
      <c r="C41" s="77"/>
      <c r="D41" s="77"/>
      <c r="E41" s="78"/>
      <c r="F41" s="78"/>
      <c r="G41" s="97">
        <f>SUM(G26,G39)</f>
        <v>2011124862</v>
      </c>
      <c r="H41" s="70"/>
      <c r="I41" s="97">
        <f>SUM(I26,I39)</f>
        <v>2004821042</v>
      </c>
      <c r="J41" s="70"/>
      <c r="K41" s="97">
        <f>SUM(K26,K39)</f>
        <v>2008166461</v>
      </c>
      <c r="L41" s="70"/>
      <c r="M41" s="97">
        <f>SUM(M26,M39)</f>
        <v>2001871463</v>
      </c>
    </row>
    <row r="42" spans="1:13" ht="16.5" customHeight="1" x14ac:dyDescent="0.2">
      <c r="A42" s="51"/>
      <c r="B42" s="43"/>
      <c r="C42" s="43"/>
      <c r="D42" s="43"/>
      <c r="E42" s="43"/>
      <c r="F42" s="43"/>
      <c r="G42" s="70"/>
      <c r="H42" s="70"/>
      <c r="I42" s="70"/>
      <c r="J42" s="70"/>
      <c r="K42" s="70"/>
      <c r="L42" s="70"/>
      <c r="M42" s="70"/>
    </row>
    <row r="43" spans="1:13" ht="16.5" customHeight="1" x14ac:dyDescent="0.2">
      <c r="A43" s="51"/>
      <c r="B43" s="43"/>
      <c r="C43" s="43"/>
      <c r="D43" s="43"/>
      <c r="E43" s="43"/>
      <c r="F43" s="43"/>
      <c r="G43" s="70"/>
      <c r="H43" s="70"/>
      <c r="I43" s="70"/>
      <c r="J43" s="70"/>
      <c r="K43" s="70"/>
      <c r="L43" s="70"/>
      <c r="M43" s="70"/>
    </row>
    <row r="44" spans="1:13" ht="16.5" customHeight="1" x14ac:dyDescent="0.2">
      <c r="A44" s="51"/>
      <c r="B44" s="43"/>
      <c r="C44" s="43"/>
      <c r="D44" s="43"/>
      <c r="E44" s="43"/>
      <c r="F44" s="43"/>
      <c r="G44" s="70"/>
      <c r="H44" s="70"/>
      <c r="I44" s="70"/>
      <c r="J44" s="70"/>
      <c r="K44" s="70"/>
      <c r="L44" s="70"/>
      <c r="M44" s="70"/>
    </row>
    <row r="45" spans="1:13" ht="16.5" customHeight="1" x14ac:dyDescent="0.2">
      <c r="A45" s="51"/>
      <c r="B45" s="43"/>
      <c r="C45" s="43"/>
      <c r="D45" s="43"/>
      <c r="E45" s="43"/>
      <c r="F45" s="43"/>
      <c r="G45" s="70"/>
      <c r="H45" s="70"/>
      <c r="I45" s="70"/>
      <c r="J45" s="70"/>
      <c r="K45" s="70"/>
      <c r="L45" s="70"/>
      <c r="M45" s="70"/>
    </row>
    <row r="46" spans="1:13" ht="16.5" customHeight="1" x14ac:dyDescent="0.2">
      <c r="A46" s="51"/>
      <c r="B46" s="43"/>
      <c r="C46" s="43"/>
      <c r="D46" s="43"/>
      <c r="E46" s="43"/>
      <c r="F46" s="43"/>
      <c r="G46" s="70"/>
      <c r="H46" s="70"/>
      <c r="I46" s="70"/>
      <c r="J46" s="70"/>
      <c r="K46" s="70"/>
      <c r="L46" s="70"/>
      <c r="M46" s="70"/>
    </row>
    <row r="47" spans="1:13" ht="16.5" customHeight="1" x14ac:dyDescent="0.2">
      <c r="A47" s="51"/>
      <c r="B47" s="43"/>
      <c r="C47" s="43"/>
      <c r="D47" s="43"/>
      <c r="E47" s="43"/>
      <c r="F47" s="43"/>
      <c r="G47" s="70"/>
      <c r="H47" s="70"/>
      <c r="I47" s="70"/>
      <c r="J47" s="70"/>
      <c r="K47" s="70"/>
      <c r="L47" s="70"/>
      <c r="M47" s="70"/>
    </row>
    <row r="48" spans="1:13" ht="11.25" customHeight="1" x14ac:dyDescent="0.2">
      <c r="A48" s="51"/>
      <c r="B48" s="43"/>
      <c r="C48" s="43"/>
      <c r="D48" s="43"/>
      <c r="E48" s="43"/>
      <c r="F48" s="43"/>
      <c r="G48" s="70"/>
      <c r="H48" s="70"/>
      <c r="I48" s="70"/>
      <c r="J48" s="70"/>
      <c r="K48" s="70"/>
      <c r="L48" s="70"/>
      <c r="M48" s="70"/>
    </row>
    <row r="49" spans="1:13" ht="16.5" customHeight="1" x14ac:dyDescent="0.2">
      <c r="A49" s="51"/>
      <c r="B49" s="43"/>
      <c r="C49" s="43"/>
      <c r="D49" s="90" t="s">
        <v>35</v>
      </c>
      <c r="E49" s="43"/>
      <c r="F49" s="43"/>
      <c r="G49" s="70"/>
      <c r="H49" s="70"/>
      <c r="I49" s="70"/>
      <c r="J49" s="70"/>
      <c r="K49" s="70"/>
      <c r="L49" s="70"/>
      <c r="M49" s="70"/>
    </row>
    <row r="50" spans="1:13" ht="16.5" customHeight="1" x14ac:dyDescent="0.2">
      <c r="A50" s="51"/>
      <c r="B50" s="43"/>
      <c r="C50" s="43"/>
      <c r="D50" s="43"/>
      <c r="E50" s="43"/>
      <c r="F50" s="43"/>
      <c r="G50" s="70"/>
      <c r="H50" s="70"/>
      <c r="I50" s="70"/>
      <c r="J50" s="70"/>
      <c r="K50" s="70"/>
      <c r="L50" s="70"/>
      <c r="M50" s="70"/>
    </row>
    <row r="51" spans="1:13" ht="21.95" customHeight="1" x14ac:dyDescent="0.2">
      <c r="A51" s="155" t="s">
        <v>36</v>
      </c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</row>
    <row r="52" spans="1:13" ht="16.5" customHeight="1" x14ac:dyDescent="0.2">
      <c r="A52" s="50" t="s">
        <v>0</v>
      </c>
      <c r="B52" s="75"/>
      <c r="C52" s="75"/>
      <c r="D52" s="75"/>
      <c r="E52" s="75"/>
      <c r="F52" s="75"/>
      <c r="G52" s="98"/>
      <c r="H52" s="75"/>
      <c r="I52" s="98"/>
      <c r="J52" s="75"/>
      <c r="K52" s="98"/>
      <c r="L52" s="98"/>
      <c r="M52" s="98"/>
    </row>
    <row r="53" spans="1:13" ht="16.5" customHeight="1" x14ac:dyDescent="0.2">
      <c r="A53" s="50" t="s">
        <v>37</v>
      </c>
      <c r="B53" s="75"/>
      <c r="C53" s="75"/>
      <c r="D53" s="75"/>
      <c r="E53" s="75"/>
      <c r="F53" s="75"/>
      <c r="G53" s="98"/>
      <c r="H53" s="75"/>
      <c r="I53" s="98"/>
      <c r="J53" s="75"/>
      <c r="K53" s="98"/>
      <c r="L53" s="98"/>
      <c r="M53" s="98"/>
    </row>
    <row r="54" spans="1:13" ht="16.5" customHeight="1" x14ac:dyDescent="0.2">
      <c r="A54" s="116" t="str">
        <f>A3</f>
        <v>As at 30 June 2025</v>
      </c>
      <c r="B54" s="117"/>
      <c r="C54" s="117"/>
      <c r="D54" s="117"/>
      <c r="E54" s="117"/>
      <c r="F54" s="117"/>
      <c r="G54" s="122"/>
      <c r="H54" s="117"/>
      <c r="I54" s="122"/>
      <c r="J54" s="117"/>
      <c r="K54" s="122"/>
      <c r="L54" s="122"/>
      <c r="M54" s="122"/>
    </row>
    <row r="55" spans="1:13" ht="16.5" customHeight="1" x14ac:dyDescent="0.2">
      <c r="A55" s="50"/>
      <c r="B55" s="75"/>
      <c r="C55" s="75"/>
      <c r="D55" s="75"/>
      <c r="E55" s="75"/>
      <c r="F55" s="75"/>
      <c r="G55" s="98"/>
      <c r="H55" s="75"/>
      <c r="I55" s="98"/>
      <c r="J55" s="75"/>
      <c r="K55" s="98"/>
      <c r="L55" s="98"/>
      <c r="M55" s="98"/>
    </row>
    <row r="56" spans="1:13" ht="16.5" customHeight="1" x14ac:dyDescent="0.2">
      <c r="A56" s="51"/>
      <c r="B56" s="43"/>
      <c r="C56" s="43"/>
      <c r="D56" s="43"/>
      <c r="E56" s="43"/>
      <c r="F56" s="43"/>
      <c r="G56" s="70"/>
      <c r="H56" s="43"/>
      <c r="I56" s="70"/>
      <c r="J56" s="43"/>
      <c r="K56" s="70"/>
      <c r="L56" s="70"/>
      <c r="M56" s="70"/>
    </row>
    <row r="57" spans="1:13" ht="16.5" customHeight="1" x14ac:dyDescent="0.2">
      <c r="A57" s="50"/>
      <c r="B57" s="77"/>
      <c r="C57" s="77"/>
      <c r="D57" s="77"/>
      <c r="E57" s="78"/>
      <c r="F57" s="78"/>
      <c r="G57" s="150" t="s">
        <v>3</v>
      </c>
      <c r="H57" s="154"/>
      <c r="I57" s="154"/>
      <c r="J57" s="75"/>
      <c r="K57" s="150" t="s">
        <v>4</v>
      </c>
      <c r="L57" s="154"/>
      <c r="M57" s="154"/>
    </row>
    <row r="58" spans="1:13" ht="16.5" customHeight="1" x14ac:dyDescent="0.2">
      <c r="A58" s="50"/>
      <c r="B58" s="77"/>
      <c r="C58" s="77"/>
      <c r="D58" s="77"/>
      <c r="E58" s="78"/>
      <c r="F58" s="78"/>
      <c r="G58" s="151" t="s">
        <v>5</v>
      </c>
      <c r="H58" s="152"/>
      <c r="I58" s="152"/>
      <c r="J58" s="99"/>
      <c r="K58" s="151" t="s">
        <v>5</v>
      </c>
      <c r="L58" s="152"/>
      <c r="M58" s="152"/>
    </row>
    <row r="59" spans="1:13" ht="16.5" customHeight="1" x14ac:dyDescent="0.2">
      <c r="A59" s="50"/>
      <c r="B59" s="77"/>
      <c r="C59" s="77"/>
      <c r="D59" s="77"/>
      <c r="E59" s="78"/>
      <c r="F59" s="78"/>
      <c r="G59" s="80" t="s">
        <v>6</v>
      </c>
      <c r="H59" s="79"/>
      <c r="I59" s="80" t="s">
        <v>7</v>
      </c>
      <c r="J59" s="79"/>
      <c r="K59" s="80" t="s">
        <v>6</v>
      </c>
      <c r="L59" s="79"/>
      <c r="M59" s="80" t="s">
        <v>7</v>
      </c>
    </row>
    <row r="60" spans="1:13" ht="16.5" customHeight="1" x14ac:dyDescent="0.2">
      <c r="A60" s="50"/>
      <c r="B60" s="77"/>
      <c r="C60" s="77"/>
      <c r="D60" s="77"/>
      <c r="E60" s="78"/>
      <c r="F60" s="78"/>
      <c r="G60" s="81" t="s">
        <v>8</v>
      </c>
      <c r="H60" s="79"/>
      <c r="I60" s="81" t="s">
        <v>9</v>
      </c>
      <c r="J60" s="79"/>
      <c r="K60" s="81" t="s">
        <v>8</v>
      </c>
      <c r="L60" s="79"/>
      <c r="M60" s="81" t="s">
        <v>9</v>
      </c>
    </row>
    <row r="61" spans="1:13" ht="16.5" customHeight="1" x14ac:dyDescent="0.2">
      <c r="A61" s="50"/>
      <c r="B61" s="77"/>
      <c r="C61" s="77"/>
      <c r="D61" s="77"/>
      <c r="E61" s="78"/>
      <c r="F61" s="78"/>
      <c r="G61" s="82" t="s">
        <v>10</v>
      </c>
      <c r="H61" s="70"/>
      <c r="I61" s="82" t="s">
        <v>11</v>
      </c>
      <c r="J61" s="70"/>
      <c r="K61" s="82" t="s">
        <v>10</v>
      </c>
      <c r="L61" s="70"/>
      <c r="M61" s="82" t="s">
        <v>11</v>
      </c>
    </row>
    <row r="62" spans="1:13" ht="16.5" customHeight="1" x14ac:dyDescent="0.2">
      <c r="A62" s="50"/>
      <c r="B62" s="77"/>
      <c r="C62" s="77"/>
      <c r="D62" s="77"/>
      <c r="E62" s="114" t="s">
        <v>12</v>
      </c>
      <c r="F62" s="78"/>
      <c r="G62" s="120" t="s">
        <v>13</v>
      </c>
      <c r="H62" s="70"/>
      <c r="I62" s="120" t="s">
        <v>13</v>
      </c>
      <c r="J62" s="70"/>
      <c r="K62" s="120" t="s">
        <v>13</v>
      </c>
      <c r="L62" s="70"/>
      <c r="M62" s="120" t="s">
        <v>13</v>
      </c>
    </row>
    <row r="63" spans="1:13" ht="16.5" customHeight="1" x14ac:dyDescent="0.2">
      <c r="A63" s="51"/>
      <c r="B63" s="85"/>
      <c r="C63" s="85"/>
      <c r="D63" s="85"/>
      <c r="E63" s="78"/>
      <c r="F63" s="78"/>
      <c r="G63" s="96"/>
      <c r="H63" s="70"/>
      <c r="I63" s="84"/>
      <c r="J63" s="70"/>
      <c r="K63" s="96"/>
      <c r="L63" s="70"/>
      <c r="M63" s="84"/>
    </row>
    <row r="64" spans="1:13" ht="16.5" customHeight="1" x14ac:dyDescent="0.2">
      <c r="A64" s="50" t="s">
        <v>38</v>
      </c>
      <c r="B64" s="77"/>
      <c r="C64" s="77"/>
      <c r="D64" s="77"/>
      <c r="E64" s="78"/>
      <c r="F64" s="78"/>
      <c r="G64" s="96"/>
      <c r="H64" s="70"/>
      <c r="I64" s="84"/>
      <c r="J64" s="70"/>
      <c r="K64" s="96"/>
      <c r="L64" s="70"/>
      <c r="M64" s="84"/>
    </row>
    <row r="65" spans="1:13" ht="16.5" customHeight="1" x14ac:dyDescent="0.2">
      <c r="A65" s="51"/>
      <c r="B65" s="85"/>
      <c r="C65" s="85"/>
      <c r="D65" s="85"/>
      <c r="E65" s="78"/>
      <c r="F65" s="78"/>
      <c r="G65" s="96"/>
      <c r="H65" s="70"/>
      <c r="I65" s="84"/>
      <c r="J65" s="70"/>
      <c r="K65" s="96"/>
      <c r="L65" s="70"/>
      <c r="M65" s="84"/>
    </row>
    <row r="66" spans="1:13" ht="16.5" customHeight="1" x14ac:dyDescent="0.2">
      <c r="A66" s="50" t="s">
        <v>39</v>
      </c>
      <c r="B66" s="77"/>
      <c r="C66" s="77"/>
      <c r="D66" s="77"/>
      <c r="E66" s="78"/>
      <c r="F66" s="78"/>
      <c r="G66" s="96"/>
      <c r="H66" s="70"/>
      <c r="I66" s="84"/>
      <c r="J66" s="70"/>
      <c r="K66" s="96"/>
      <c r="L66" s="70"/>
      <c r="M66" s="84"/>
    </row>
    <row r="67" spans="1:13" ht="16.5" customHeight="1" x14ac:dyDescent="0.2">
      <c r="A67" s="43"/>
      <c r="B67" s="85"/>
      <c r="C67" s="85"/>
      <c r="D67" s="85"/>
      <c r="E67" s="86"/>
      <c r="F67" s="86"/>
      <c r="G67" s="96"/>
      <c r="H67" s="70"/>
      <c r="I67" s="84"/>
      <c r="J67" s="70"/>
      <c r="K67" s="96"/>
      <c r="L67" s="70"/>
      <c r="M67" s="84"/>
    </row>
    <row r="68" spans="1:13" ht="16.350000000000001" customHeight="1" x14ac:dyDescent="0.2">
      <c r="A68" s="51" t="s">
        <v>40</v>
      </c>
      <c r="B68" s="100"/>
      <c r="C68" s="100"/>
      <c r="D68" s="100"/>
      <c r="E68" s="88">
        <v>13</v>
      </c>
      <c r="F68" s="100"/>
      <c r="G68" s="96">
        <v>193668932</v>
      </c>
      <c r="H68" s="70"/>
      <c r="I68" s="72">
        <v>202262709</v>
      </c>
      <c r="J68" s="70"/>
      <c r="K68" s="72">
        <v>193668932</v>
      </c>
      <c r="L68" s="70"/>
      <c r="M68" s="72">
        <v>202262389</v>
      </c>
    </row>
    <row r="69" spans="1:13" ht="16.5" customHeight="1" x14ac:dyDescent="0.2">
      <c r="A69" s="51" t="s">
        <v>41</v>
      </c>
      <c r="B69" s="51"/>
      <c r="C69" s="100"/>
      <c r="D69" s="100"/>
      <c r="E69" s="88">
        <v>15</v>
      </c>
      <c r="F69" s="100"/>
      <c r="G69" s="96">
        <v>0</v>
      </c>
      <c r="H69" s="70"/>
      <c r="I69" s="72">
        <v>11550563</v>
      </c>
      <c r="J69" s="70"/>
      <c r="K69" s="72">
        <v>0</v>
      </c>
      <c r="L69" s="70"/>
      <c r="M69" s="72">
        <v>11550563</v>
      </c>
    </row>
    <row r="70" spans="1:13" ht="16.5" customHeight="1" x14ac:dyDescent="0.2">
      <c r="A70" s="51" t="s">
        <v>42</v>
      </c>
      <c r="B70" s="100"/>
      <c r="C70" s="43"/>
      <c r="D70" s="43"/>
      <c r="E70" s="88">
        <v>16</v>
      </c>
      <c r="F70" s="43"/>
      <c r="G70" s="93">
        <v>489221595</v>
      </c>
      <c r="H70" s="90"/>
      <c r="I70" s="73">
        <v>474741286</v>
      </c>
      <c r="J70" s="70"/>
      <c r="K70" s="73">
        <v>489221595</v>
      </c>
      <c r="L70" s="70"/>
      <c r="M70" s="73">
        <v>474741286</v>
      </c>
    </row>
    <row r="71" spans="1:13" ht="16.5" customHeight="1" x14ac:dyDescent="0.2">
      <c r="A71" s="43" t="s">
        <v>43</v>
      </c>
      <c r="B71" s="52"/>
      <c r="C71" s="101"/>
      <c r="D71" s="101"/>
      <c r="E71" s="88">
        <v>14</v>
      </c>
      <c r="F71" s="85"/>
      <c r="G71" s="96">
        <v>72796831</v>
      </c>
      <c r="H71" s="70"/>
      <c r="I71" s="72">
        <v>65389729</v>
      </c>
      <c r="J71" s="70"/>
      <c r="K71" s="72">
        <v>72796831</v>
      </c>
      <c r="L71" s="70"/>
      <c r="M71" s="72">
        <v>65389729</v>
      </c>
    </row>
    <row r="72" spans="1:13" ht="16.5" customHeight="1" x14ac:dyDescent="0.2">
      <c r="A72" s="51" t="s">
        <v>44</v>
      </c>
      <c r="B72" s="100"/>
      <c r="C72" s="100"/>
      <c r="D72" s="100"/>
      <c r="E72" s="100"/>
      <c r="F72" s="100"/>
      <c r="G72" s="87">
        <v>19374365</v>
      </c>
      <c r="H72" s="90"/>
      <c r="I72" s="72">
        <v>20316816</v>
      </c>
      <c r="J72" s="70"/>
      <c r="K72" s="72">
        <v>19374365</v>
      </c>
      <c r="L72" s="70"/>
      <c r="M72" s="72">
        <v>20316816</v>
      </c>
    </row>
    <row r="73" spans="1:13" ht="16.5" customHeight="1" x14ac:dyDescent="0.2">
      <c r="A73" s="51" t="s">
        <v>45</v>
      </c>
      <c r="B73" s="100"/>
      <c r="C73" s="100"/>
      <c r="D73" s="100"/>
      <c r="E73" s="100"/>
      <c r="F73" s="100"/>
      <c r="G73" s="72">
        <v>0</v>
      </c>
      <c r="H73" s="90"/>
      <c r="I73" s="72">
        <v>225648</v>
      </c>
      <c r="J73" s="70"/>
      <c r="K73" s="72">
        <v>0</v>
      </c>
      <c r="L73" s="70"/>
      <c r="M73" s="72">
        <v>225648</v>
      </c>
    </row>
    <row r="74" spans="1:13" ht="16.5" customHeight="1" x14ac:dyDescent="0.2">
      <c r="A74" s="51" t="s">
        <v>46</v>
      </c>
      <c r="B74" s="100"/>
      <c r="C74" s="100"/>
      <c r="D74" s="100"/>
      <c r="E74" s="100"/>
      <c r="F74" s="100"/>
      <c r="G74" s="74">
        <v>0</v>
      </c>
      <c r="H74" s="90"/>
      <c r="I74" s="74">
        <v>476147</v>
      </c>
      <c r="J74" s="70"/>
      <c r="K74" s="74">
        <v>0</v>
      </c>
      <c r="L74" s="70"/>
      <c r="M74" s="74">
        <v>476147</v>
      </c>
    </row>
    <row r="75" spans="1:13" ht="16.5" customHeight="1" x14ac:dyDescent="0.2">
      <c r="A75" s="51"/>
      <c r="B75" s="85"/>
      <c r="C75" s="85"/>
      <c r="D75" s="85"/>
      <c r="E75" s="78"/>
      <c r="F75" s="78"/>
      <c r="G75" s="96"/>
      <c r="H75" s="70"/>
      <c r="I75" s="84"/>
      <c r="J75" s="70"/>
      <c r="K75" s="96"/>
      <c r="L75" s="70"/>
      <c r="M75" s="84"/>
    </row>
    <row r="76" spans="1:13" ht="16.5" customHeight="1" x14ac:dyDescent="0.2">
      <c r="A76" s="50" t="s">
        <v>47</v>
      </c>
      <c r="B76" s="77"/>
      <c r="C76" s="77"/>
      <c r="D76" s="77"/>
      <c r="E76" s="86"/>
      <c r="F76" s="86"/>
      <c r="G76" s="95">
        <f>SUM(G68:G74)</f>
        <v>775061723</v>
      </c>
      <c r="H76" s="70"/>
      <c r="I76" s="95">
        <f>SUM(I68:I74)</f>
        <v>774962898</v>
      </c>
      <c r="J76" s="70"/>
      <c r="K76" s="95">
        <f>SUM(K68:K74)</f>
        <v>775061723</v>
      </c>
      <c r="L76" s="70"/>
      <c r="M76" s="95">
        <f>SUM(M68:M74)</f>
        <v>774962578</v>
      </c>
    </row>
    <row r="77" spans="1:13" ht="16.5" customHeight="1" x14ac:dyDescent="0.2">
      <c r="A77" s="51"/>
      <c r="B77" s="85"/>
      <c r="C77" s="85"/>
      <c r="D77" s="85"/>
      <c r="E77" s="86"/>
      <c r="F77" s="86"/>
      <c r="G77" s="96"/>
      <c r="H77" s="70"/>
      <c r="I77" s="84"/>
      <c r="J77" s="70"/>
      <c r="K77" s="96"/>
      <c r="L77" s="70"/>
      <c r="M77" s="84"/>
    </row>
    <row r="78" spans="1:13" ht="16.5" customHeight="1" x14ac:dyDescent="0.2">
      <c r="A78" s="50" t="s">
        <v>48</v>
      </c>
      <c r="B78" s="77"/>
      <c r="C78" s="77"/>
      <c r="D78" s="77"/>
      <c r="E78" s="78"/>
      <c r="F78" s="78"/>
      <c r="G78" s="96"/>
      <c r="H78" s="70"/>
      <c r="I78" s="84"/>
      <c r="J78" s="70"/>
      <c r="K78" s="96"/>
      <c r="L78" s="70"/>
      <c r="M78" s="84"/>
    </row>
    <row r="79" spans="1:13" ht="16.5" customHeight="1" x14ac:dyDescent="0.2">
      <c r="A79" s="51"/>
      <c r="B79" s="85"/>
      <c r="C79" s="85"/>
      <c r="D79" s="85"/>
      <c r="E79" s="86"/>
      <c r="F79" s="86"/>
      <c r="G79" s="96"/>
      <c r="H79" s="70"/>
      <c r="I79" s="84"/>
      <c r="J79" s="70"/>
      <c r="K79" s="96"/>
      <c r="L79" s="70"/>
      <c r="M79" s="84"/>
    </row>
    <row r="80" spans="1:13" ht="16.5" customHeight="1" x14ac:dyDescent="0.2">
      <c r="A80" s="51" t="s">
        <v>49</v>
      </c>
      <c r="B80" s="51"/>
      <c r="C80" s="85"/>
      <c r="D80" s="85"/>
      <c r="E80" s="88">
        <v>16</v>
      </c>
      <c r="F80" s="86"/>
      <c r="G80" s="96">
        <v>1790003</v>
      </c>
      <c r="H80" s="70"/>
      <c r="I80" s="102">
        <v>1933163</v>
      </c>
      <c r="J80" s="70"/>
      <c r="K80" s="96">
        <v>1790003</v>
      </c>
      <c r="L80" s="70"/>
      <c r="M80" s="102">
        <v>1933163</v>
      </c>
    </row>
    <row r="81" spans="1:13" ht="16.5" customHeight="1" x14ac:dyDescent="0.2">
      <c r="A81" s="51" t="s">
        <v>50</v>
      </c>
      <c r="B81" s="85"/>
      <c r="C81" s="85"/>
      <c r="D81" s="85"/>
      <c r="E81" s="88">
        <v>14</v>
      </c>
      <c r="F81" s="86"/>
      <c r="G81" s="102">
        <v>348156844</v>
      </c>
      <c r="H81" s="90"/>
      <c r="I81" s="102">
        <v>343216837</v>
      </c>
      <c r="J81" s="70"/>
      <c r="K81" s="103">
        <v>348156844</v>
      </c>
      <c r="L81" s="70"/>
      <c r="M81" s="102">
        <v>343216837</v>
      </c>
    </row>
    <row r="82" spans="1:13" ht="16.5" customHeight="1" x14ac:dyDescent="0.2">
      <c r="A82" s="51" t="s">
        <v>51</v>
      </c>
      <c r="B82" s="51"/>
      <c r="C82" s="85"/>
      <c r="D82" s="85"/>
      <c r="E82" s="86"/>
      <c r="F82" s="86"/>
      <c r="G82" s="102">
        <v>646450</v>
      </c>
      <c r="H82" s="90"/>
      <c r="I82" s="102">
        <v>618474</v>
      </c>
      <c r="J82" s="70"/>
      <c r="K82" s="103">
        <v>646450</v>
      </c>
      <c r="L82" s="70"/>
      <c r="M82" s="102">
        <v>618474</v>
      </c>
    </row>
    <row r="83" spans="1:13" ht="16.5" customHeight="1" x14ac:dyDescent="0.2">
      <c r="A83" s="51" t="s">
        <v>52</v>
      </c>
      <c r="B83" s="85"/>
      <c r="C83" s="85"/>
      <c r="D83" s="85"/>
      <c r="E83" s="88"/>
      <c r="F83" s="86"/>
      <c r="G83" s="104">
        <v>1490929</v>
      </c>
      <c r="H83" s="90"/>
      <c r="I83" s="123">
        <v>1958723</v>
      </c>
      <c r="J83" s="70"/>
      <c r="K83" s="104">
        <v>1490929</v>
      </c>
      <c r="L83" s="70"/>
      <c r="M83" s="123">
        <v>1958723</v>
      </c>
    </row>
    <row r="84" spans="1:13" ht="16.5" customHeight="1" x14ac:dyDescent="0.2">
      <c r="A84" s="51"/>
      <c r="B84" s="85"/>
      <c r="C84" s="85"/>
      <c r="D84" s="85"/>
      <c r="E84" s="78"/>
      <c r="F84" s="78"/>
      <c r="G84" s="96"/>
      <c r="H84" s="70"/>
      <c r="I84" s="84"/>
      <c r="J84" s="70"/>
      <c r="K84" s="96"/>
      <c r="L84" s="70"/>
      <c r="M84" s="84"/>
    </row>
    <row r="85" spans="1:13" ht="16.5" customHeight="1" x14ac:dyDescent="0.2">
      <c r="A85" s="50" t="s">
        <v>53</v>
      </c>
      <c r="B85" s="77"/>
      <c r="C85" s="77"/>
      <c r="D85" s="77"/>
      <c r="E85" s="78"/>
      <c r="F85" s="78"/>
      <c r="G85" s="95">
        <f>SUM(G80:G83)</f>
        <v>352084226</v>
      </c>
      <c r="H85" s="70"/>
      <c r="I85" s="95">
        <f>SUM(I80:I83)</f>
        <v>347727197</v>
      </c>
      <c r="J85" s="70"/>
      <c r="K85" s="95">
        <f>SUM(K80:K83)</f>
        <v>352084226</v>
      </c>
      <c r="L85" s="70"/>
      <c r="M85" s="95">
        <f>SUM(M80:M83)</f>
        <v>347727197</v>
      </c>
    </row>
    <row r="86" spans="1:13" ht="16.5" customHeight="1" x14ac:dyDescent="0.2">
      <c r="A86" s="51"/>
      <c r="B86" s="85"/>
      <c r="C86" s="85"/>
      <c r="D86" s="85"/>
      <c r="E86" s="78"/>
      <c r="F86" s="78"/>
      <c r="G86" s="96"/>
      <c r="H86" s="70"/>
      <c r="I86" s="84"/>
      <c r="J86" s="70"/>
      <c r="K86" s="96"/>
      <c r="L86" s="70"/>
      <c r="M86" s="84"/>
    </row>
    <row r="87" spans="1:13" ht="16.5" customHeight="1" x14ac:dyDescent="0.2">
      <c r="A87" s="50" t="s">
        <v>54</v>
      </c>
      <c r="B87" s="77"/>
      <c r="C87" s="77"/>
      <c r="D87" s="77"/>
      <c r="E87" s="78"/>
      <c r="F87" s="78"/>
      <c r="G87" s="95">
        <f>SUM(G76,G85)</f>
        <v>1127145949</v>
      </c>
      <c r="H87" s="70"/>
      <c r="I87" s="95">
        <f>SUM(I76,I85)</f>
        <v>1122690095</v>
      </c>
      <c r="J87" s="70"/>
      <c r="K87" s="95">
        <f>SUM(K76,K85)</f>
        <v>1127145949</v>
      </c>
      <c r="L87" s="70"/>
      <c r="M87" s="95">
        <f>SUM(M76,M85)</f>
        <v>1122689775</v>
      </c>
    </row>
    <row r="88" spans="1:13" ht="16.5" customHeight="1" x14ac:dyDescent="0.2">
      <c r="A88" s="51"/>
      <c r="B88" s="43"/>
      <c r="C88" s="43"/>
      <c r="D88" s="43"/>
      <c r="E88" s="43"/>
      <c r="F88" s="43"/>
      <c r="G88" s="70"/>
      <c r="H88" s="70"/>
      <c r="I88" s="70"/>
      <c r="J88" s="70"/>
      <c r="K88" s="70"/>
      <c r="L88" s="70"/>
      <c r="M88" s="70"/>
    </row>
    <row r="89" spans="1:13" ht="16.5" customHeight="1" x14ac:dyDescent="0.2">
      <c r="A89" s="51"/>
      <c r="B89" s="43"/>
      <c r="C89" s="43"/>
      <c r="D89" s="43"/>
      <c r="E89" s="43"/>
      <c r="F89" s="43"/>
      <c r="G89" s="70"/>
      <c r="H89" s="70"/>
      <c r="I89" s="70"/>
      <c r="J89" s="70"/>
      <c r="K89" s="70"/>
      <c r="L89" s="70"/>
      <c r="M89" s="70"/>
    </row>
    <row r="90" spans="1:13" ht="16.5" customHeight="1" x14ac:dyDescent="0.2">
      <c r="A90" s="51"/>
      <c r="B90" s="43"/>
      <c r="C90" s="43"/>
      <c r="D90" s="43"/>
      <c r="E90" s="43"/>
      <c r="F90" s="43"/>
      <c r="G90" s="70"/>
      <c r="H90" s="70"/>
      <c r="I90" s="70"/>
      <c r="J90" s="70"/>
      <c r="K90" s="70"/>
      <c r="L90" s="70"/>
      <c r="M90" s="70"/>
    </row>
    <row r="91" spans="1:13" ht="16.5" customHeight="1" x14ac:dyDescent="0.2">
      <c r="A91" s="51"/>
      <c r="B91" s="43"/>
      <c r="C91" s="43"/>
      <c r="D91" s="43"/>
      <c r="E91" s="43"/>
      <c r="F91" s="43"/>
      <c r="G91" s="70"/>
      <c r="H91" s="70"/>
      <c r="I91" s="70"/>
      <c r="J91" s="70"/>
      <c r="K91" s="70"/>
      <c r="L91" s="70"/>
      <c r="M91" s="70"/>
    </row>
    <row r="92" spans="1:13" ht="16.5" customHeight="1" x14ac:dyDescent="0.2">
      <c r="A92" s="51"/>
      <c r="B92" s="43"/>
      <c r="C92" s="43"/>
      <c r="D92" s="43"/>
      <c r="E92" s="43"/>
      <c r="F92" s="43"/>
      <c r="G92" s="70"/>
      <c r="H92" s="70"/>
      <c r="I92" s="70"/>
      <c r="J92" s="70"/>
      <c r="K92" s="70"/>
      <c r="L92" s="70"/>
      <c r="M92" s="70"/>
    </row>
    <row r="93" spans="1:13" ht="23.25" customHeight="1" x14ac:dyDescent="0.2">
      <c r="A93" s="51"/>
      <c r="B93" s="43"/>
      <c r="C93" s="43"/>
      <c r="D93" s="43"/>
      <c r="E93" s="43"/>
      <c r="F93" s="43"/>
      <c r="G93" s="70"/>
      <c r="H93" s="70"/>
      <c r="I93" s="70"/>
      <c r="J93" s="70"/>
      <c r="K93" s="70"/>
      <c r="L93" s="70"/>
      <c r="M93" s="70"/>
    </row>
    <row r="94" spans="1:13" ht="16.5" customHeight="1" x14ac:dyDescent="0.2">
      <c r="A94" s="51"/>
      <c r="B94" s="43"/>
      <c r="C94" s="43"/>
      <c r="D94" s="43"/>
      <c r="E94" s="43"/>
      <c r="F94" s="43"/>
      <c r="G94" s="70"/>
      <c r="H94" s="70"/>
      <c r="I94" s="70"/>
      <c r="J94" s="70"/>
      <c r="K94" s="70"/>
      <c r="L94" s="70"/>
      <c r="M94" s="70"/>
    </row>
    <row r="95" spans="1:13" ht="16.5" customHeight="1" x14ac:dyDescent="0.2">
      <c r="A95" s="51"/>
      <c r="B95" s="43"/>
      <c r="C95" s="43"/>
      <c r="D95" s="43"/>
      <c r="E95" s="43"/>
      <c r="F95" s="43"/>
      <c r="G95" s="70"/>
      <c r="H95" s="70"/>
      <c r="I95" s="70"/>
      <c r="J95" s="70"/>
      <c r="K95" s="70"/>
      <c r="L95" s="70"/>
      <c r="M95" s="70"/>
    </row>
    <row r="96" spans="1:13" ht="16.5" customHeight="1" x14ac:dyDescent="0.2">
      <c r="A96" s="51"/>
      <c r="B96" s="43"/>
      <c r="C96" s="43"/>
      <c r="D96" s="43"/>
      <c r="E96" s="43"/>
      <c r="F96" s="43"/>
      <c r="G96" s="70"/>
      <c r="H96" s="70"/>
      <c r="I96" s="70"/>
      <c r="J96" s="70"/>
      <c r="K96" s="70"/>
      <c r="L96" s="70"/>
      <c r="M96" s="70"/>
    </row>
    <row r="97" spans="1:13" ht="16.5" customHeight="1" x14ac:dyDescent="0.2">
      <c r="A97" s="51"/>
      <c r="B97" s="43"/>
      <c r="C97" s="43"/>
      <c r="D97" s="43"/>
      <c r="E97" s="43"/>
      <c r="F97" s="43"/>
      <c r="G97" s="70"/>
      <c r="H97" s="70"/>
      <c r="I97" s="70"/>
      <c r="J97" s="70"/>
      <c r="K97" s="70"/>
      <c r="L97" s="70"/>
      <c r="M97" s="70"/>
    </row>
    <row r="98" spans="1:13" ht="16.5" customHeight="1" x14ac:dyDescent="0.2">
      <c r="A98" s="51"/>
      <c r="B98" s="43"/>
      <c r="C98" s="43"/>
      <c r="D98" s="43"/>
      <c r="E98" s="43"/>
      <c r="F98" s="43"/>
      <c r="G98" s="70"/>
      <c r="H98" s="70"/>
      <c r="I98" s="70"/>
      <c r="J98" s="70"/>
      <c r="K98" s="70"/>
      <c r="L98" s="70"/>
      <c r="M98" s="70"/>
    </row>
    <row r="99" spans="1:13" ht="16.5" customHeight="1" x14ac:dyDescent="0.2">
      <c r="A99" s="51"/>
      <c r="B99" s="43"/>
      <c r="C99" s="43"/>
      <c r="D99" s="43"/>
      <c r="E99" s="43"/>
      <c r="F99" s="43"/>
      <c r="G99" s="70"/>
      <c r="H99" s="70"/>
      <c r="I99" s="70"/>
      <c r="J99" s="70"/>
      <c r="K99" s="70"/>
      <c r="L99" s="70"/>
      <c r="M99" s="70"/>
    </row>
    <row r="100" spans="1:13" ht="21" customHeight="1" x14ac:dyDescent="0.2">
      <c r="A100" s="51"/>
      <c r="B100" s="43"/>
      <c r="C100" s="43"/>
      <c r="D100" s="43"/>
      <c r="E100" s="43"/>
      <c r="F100" s="43"/>
      <c r="G100" s="70"/>
      <c r="H100" s="43"/>
      <c r="I100" s="70"/>
      <c r="J100" s="43"/>
      <c r="K100" s="70"/>
      <c r="L100" s="70"/>
      <c r="M100" s="70"/>
    </row>
    <row r="101" spans="1:13" ht="21.95" customHeight="1" x14ac:dyDescent="0.2">
      <c r="A101" s="155" t="str">
        <f>$A$51</f>
        <v>The accompanying notes form part of this interim financial information.</v>
      </c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</row>
    <row r="102" spans="1:13" ht="16.5" customHeight="1" x14ac:dyDescent="0.2">
      <c r="A102" s="50" t="s">
        <v>0</v>
      </c>
      <c r="B102" s="75"/>
      <c r="C102" s="75"/>
      <c r="D102" s="75"/>
      <c r="E102" s="75"/>
      <c r="F102" s="75"/>
      <c r="G102" s="75"/>
      <c r="H102" s="75"/>
      <c r="I102" s="98"/>
      <c r="J102" s="75"/>
      <c r="K102" s="75"/>
      <c r="L102" s="98"/>
      <c r="M102" s="98"/>
    </row>
    <row r="103" spans="1:13" ht="16.5" customHeight="1" x14ac:dyDescent="0.2">
      <c r="A103" s="50" t="s">
        <v>37</v>
      </c>
      <c r="B103" s="75"/>
      <c r="C103" s="75"/>
      <c r="D103" s="75"/>
      <c r="E103" s="75"/>
      <c r="F103" s="75"/>
      <c r="G103" s="75"/>
      <c r="H103" s="75"/>
      <c r="I103" s="98"/>
      <c r="J103" s="75"/>
      <c r="K103" s="75"/>
      <c r="L103" s="98"/>
      <c r="M103" s="98"/>
    </row>
    <row r="104" spans="1:13" ht="16.5" customHeight="1" x14ac:dyDescent="0.2">
      <c r="A104" s="116" t="str">
        <f>A3</f>
        <v>As at 30 June 2025</v>
      </c>
      <c r="B104" s="117"/>
      <c r="C104" s="117"/>
      <c r="D104" s="117"/>
      <c r="E104" s="117"/>
      <c r="F104" s="117"/>
      <c r="G104" s="117"/>
      <c r="H104" s="117"/>
      <c r="I104" s="122"/>
      <c r="J104" s="117"/>
      <c r="K104" s="117"/>
      <c r="L104" s="122"/>
      <c r="M104" s="122"/>
    </row>
    <row r="105" spans="1:13" ht="16.5" customHeight="1" x14ac:dyDescent="0.2">
      <c r="A105" s="50"/>
      <c r="B105" s="75"/>
      <c r="C105" s="75"/>
      <c r="D105" s="75"/>
      <c r="E105" s="75"/>
      <c r="F105" s="75"/>
      <c r="G105" s="75"/>
      <c r="H105" s="75"/>
      <c r="I105" s="98"/>
      <c r="J105" s="75"/>
      <c r="K105" s="75"/>
      <c r="L105" s="98"/>
      <c r="M105" s="98"/>
    </row>
    <row r="106" spans="1:13" ht="16.5" customHeight="1" x14ac:dyDescent="0.2">
      <c r="A106" s="50"/>
      <c r="B106" s="75"/>
      <c r="C106" s="75"/>
      <c r="D106" s="75"/>
      <c r="E106" s="75"/>
      <c r="F106" s="75"/>
      <c r="G106" s="75"/>
      <c r="H106" s="75"/>
      <c r="I106" s="98"/>
      <c r="J106" s="75"/>
      <c r="K106" s="75"/>
      <c r="L106" s="98"/>
      <c r="M106" s="98"/>
    </row>
    <row r="107" spans="1:13" ht="16.5" customHeight="1" x14ac:dyDescent="0.2">
      <c r="A107" s="51"/>
      <c r="B107" s="43"/>
      <c r="C107" s="43"/>
      <c r="D107" s="43"/>
      <c r="E107" s="43"/>
      <c r="F107" s="43"/>
      <c r="G107" s="150" t="s">
        <v>3</v>
      </c>
      <c r="H107" s="154"/>
      <c r="I107" s="154"/>
      <c r="J107" s="75"/>
      <c r="K107" s="150" t="s">
        <v>4</v>
      </c>
      <c r="L107" s="154"/>
      <c r="M107" s="154"/>
    </row>
    <row r="108" spans="1:13" ht="16.5" customHeight="1" x14ac:dyDescent="0.2">
      <c r="A108" s="50"/>
      <c r="B108" s="77"/>
      <c r="C108" s="77"/>
      <c r="D108" s="77"/>
      <c r="E108" s="78"/>
      <c r="F108" s="78"/>
      <c r="G108" s="151" t="s">
        <v>5</v>
      </c>
      <c r="H108" s="152"/>
      <c r="I108" s="152"/>
      <c r="J108" s="99"/>
      <c r="K108" s="151" t="s">
        <v>5</v>
      </c>
      <c r="L108" s="152"/>
      <c r="M108" s="152"/>
    </row>
    <row r="109" spans="1:13" ht="16.5" customHeight="1" x14ac:dyDescent="0.2">
      <c r="A109" s="50"/>
      <c r="B109" s="77"/>
      <c r="C109" s="77"/>
      <c r="D109" s="77"/>
      <c r="E109" s="78"/>
      <c r="F109" s="78"/>
      <c r="G109" s="80" t="s">
        <v>6</v>
      </c>
      <c r="H109" s="79"/>
      <c r="I109" s="80" t="s">
        <v>7</v>
      </c>
      <c r="J109" s="79"/>
      <c r="K109" s="80" t="s">
        <v>6</v>
      </c>
      <c r="L109" s="79"/>
      <c r="M109" s="80" t="s">
        <v>7</v>
      </c>
    </row>
    <row r="110" spans="1:13" ht="16.5" customHeight="1" x14ac:dyDescent="0.2">
      <c r="A110" s="50"/>
      <c r="B110" s="77"/>
      <c r="C110" s="77"/>
      <c r="D110" s="77"/>
      <c r="E110" s="78"/>
      <c r="F110" s="78"/>
      <c r="G110" s="81" t="s">
        <v>8</v>
      </c>
      <c r="H110" s="79"/>
      <c r="I110" s="81" t="s">
        <v>9</v>
      </c>
      <c r="J110" s="79"/>
      <c r="K110" s="81" t="s">
        <v>8</v>
      </c>
      <c r="L110" s="79"/>
      <c r="M110" s="81" t="s">
        <v>9</v>
      </c>
    </row>
    <row r="111" spans="1:13" ht="16.5" customHeight="1" x14ac:dyDescent="0.2">
      <c r="A111" s="50"/>
      <c r="B111" s="77"/>
      <c r="C111" s="77"/>
      <c r="D111" s="77"/>
      <c r="E111" s="78"/>
      <c r="F111" s="78"/>
      <c r="G111" s="82" t="s">
        <v>10</v>
      </c>
      <c r="H111" s="70"/>
      <c r="I111" s="82" t="s">
        <v>11</v>
      </c>
      <c r="J111" s="70"/>
      <c r="K111" s="82" t="s">
        <v>10</v>
      </c>
      <c r="L111" s="70"/>
      <c r="M111" s="82" t="s">
        <v>11</v>
      </c>
    </row>
    <row r="112" spans="1:13" ht="16.5" customHeight="1" x14ac:dyDescent="0.2">
      <c r="A112" s="50"/>
      <c r="B112" s="77"/>
      <c r="C112" s="77"/>
      <c r="D112" s="77"/>
      <c r="E112" s="113"/>
      <c r="F112" s="78"/>
      <c r="G112" s="120" t="s">
        <v>13</v>
      </c>
      <c r="H112" s="70"/>
      <c r="I112" s="120" t="s">
        <v>13</v>
      </c>
      <c r="J112" s="70"/>
      <c r="K112" s="120" t="s">
        <v>13</v>
      </c>
      <c r="L112" s="70"/>
      <c r="M112" s="120" t="s">
        <v>13</v>
      </c>
    </row>
    <row r="113" spans="1:13" ht="16.5" customHeight="1" x14ac:dyDescent="0.2">
      <c r="A113" s="50"/>
      <c r="B113" s="77"/>
      <c r="C113" s="77"/>
      <c r="D113" s="77"/>
      <c r="E113" s="78"/>
      <c r="F113" s="78"/>
      <c r="G113" s="105"/>
      <c r="H113" s="43"/>
      <c r="I113" s="106"/>
      <c r="J113" s="43"/>
      <c r="K113" s="105"/>
      <c r="L113" s="70"/>
      <c r="M113" s="106"/>
    </row>
    <row r="114" spans="1:13" ht="16.5" customHeight="1" x14ac:dyDescent="0.2">
      <c r="A114" s="50" t="s">
        <v>55</v>
      </c>
      <c r="B114" s="77"/>
      <c r="C114" s="77"/>
      <c r="D114" s="77"/>
      <c r="E114" s="78"/>
      <c r="F114" s="78"/>
      <c r="G114" s="96"/>
      <c r="H114" s="43"/>
      <c r="I114" s="84"/>
      <c r="J114" s="43"/>
      <c r="K114" s="96"/>
      <c r="L114" s="70"/>
      <c r="M114" s="84"/>
    </row>
    <row r="115" spans="1:13" ht="16.5" customHeight="1" x14ac:dyDescent="0.2">
      <c r="A115" s="51"/>
      <c r="B115" s="85"/>
      <c r="C115" s="85"/>
      <c r="D115" s="85"/>
      <c r="E115" s="86"/>
      <c r="F115" s="86"/>
      <c r="G115" s="96"/>
      <c r="H115" s="43"/>
      <c r="I115" s="84"/>
      <c r="J115" s="43"/>
      <c r="K115" s="96"/>
      <c r="L115" s="70"/>
      <c r="M115" s="84"/>
    </row>
    <row r="116" spans="1:13" ht="16.5" customHeight="1" x14ac:dyDescent="0.2">
      <c r="A116" s="51" t="s">
        <v>56</v>
      </c>
      <c r="B116" s="85"/>
      <c r="C116" s="85"/>
      <c r="D116" s="85"/>
      <c r="E116" s="107"/>
      <c r="F116" s="86"/>
      <c r="G116" s="96"/>
      <c r="H116" s="43"/>
      <c r="I116" s="84"/>
      <c r="J116" s="43"/>
      <c r="K116" s="96"/>
      <c r="L116" s="70"/>
      <c r="M116" s="84"/>
    </row>
    <row r="117" spans="1:13" ht="16.5" customHeight="1" x14ac:dyDescent="0.2">
      <c r="A117" s="51" t="s">
        <v>57</v>
      </c>
      <c r="B117" s="51" t="s">
        <v>58</v>
      </c>
      <c r="C117" s="85"/>
      <c r="D117" s="85"/>
      <c r="E117" s="86"/>
      <c r="F117" s="86"/>
      <c r="G117" s="96"/>
      <c r="H117" s="43"/>
      <c r="I117" s="84"/>
      <c r="J117" s="43"/>
      <c r="K117" s="96"/>
      <c r="L117" s="70"/>
      <c r="M117" s="84"/>
    </row>
    <row r="118" spans="1:13" ht="16.5" customHeight="1" x14ac:dyDescent="0.2">
      <c r="A118" s="51"/>
      <c r="B118" s="43"/>
      <c r="C118" s="108" t="s">
        <v>59</v>
      </c>
      <c r="D118" s="51"/>
      <c r="E118" s="51"/>
      <c r="F118" s="51"/>
      <c r="G118" s="96"/>
      <c r="H118" s="70"/>
      <c r="I118" s="84"/>
      <c r="J118" s="70"/>
      <c r="K118" s="96"/>
      <c r="L118" s="70"/>
      <c r="M118" s="84"/>
    </row>
    <row r="119" spans="1:13" ht="16.5" customHeight="1" x14ac:dyDescent="0.2">
      <c r="A119" s="51"/>
      <c r="B119" s="43"/>
      <c r="C119" s="43"/>
      <c r="D119" s="43" t="s">
        <v>60</v>
      </c>
      <c r="E119" s="43"/>
      <c r="F119" s="43"/>
      <c r="G119" s="97">
        <v>152500000</v>
      </c>
      <c r="H119" s="70"/>
      <c r="I119" s="109">
        <v>152500000</v>
      </c>
      <c r="J119" s="70"/>
      <c r="K119" s="97">
        <v>152500000</v>
      </c>
      <c r="L119" s="70"/>
      <c r="M119" s="109">
        <v>152500000</v>
      </c>
    </row>
    <row r="120" spans="1:13" ht="16.5" customHeight="1" x14ac:dyDescent="0.2">
      <c r="A120" s="51"/>
      <c r="B120" s="85"/>
      <c r="C120" s="85"/>
      <c r="D120" s="85"/>
      <c r="E120" s="86"/>
      <c r="F120" s="86"/>
      <c r="G120" s="96"/>
      <c r="H120" s="70"/>
      <c r="I120" s="84"/>
      <c r="J120" s="70"/>
      <c r="K120" s="96"/>
      <c r="L120" s="70"/>
      <c r="M120" s="84"/>
    </row>
    <row r="121" spans="1:13" ht="16.5" customHeight="1" x14ac:dyDescent="0.2">
      <c r="A121" s="51" t="s">
        <v>57</v>
      </c>
      <c r="B121" s="43" t="s">
        <v>61</v>
      </c>
      <c r="C121" s="43"/>
      <c r="D121" s="43"/>
      <c r="E121" s="86"/>
      <c r="F121" s="86"/>
      <c r="G121" s="96"/>
      <c r="H121" s="70"/>
      <c r="I121" s="84"/>
      <c r="J121" s="70"/>
      <c r="K121" s="96"/>
      <c r="L121" s="70"/>
      <c r="M121" s="84"/>
    </row>
    <row r="122" spans="1:13" ht="16.5" customHeight="1" x14ac:dyDescent="0.2">
      <c r="A122" s="51"/>
      <c r="B122" s="43"/>
      <c r="C122" s="108" t="s">
        <v>59</v>
      </c>
      <c r="D122" s="43"/>
      <c r="E122" s="43"/>
      <c r="F122" s="51"/>
      <c r="G122" s="96"/>
      <c r="H122" s="70"/>
      <c r="I122" s="84"/>
      <c r="J122" s="70"/>
      <c r="K122" s="96"/>
      <c r="L122" s="70"/>
      <c r="M122" s="84"/>
    </row>
    <row r="123" spans="1:13" ht="16.5" customHeight="1" x14ac:dyDescent="0.2">
      <c r="A123" s="51"/>
      <c r="B123" s="43"/>
      <c r="C123" s="51"/>
      <c r="D123" s="43" t="s">
        <v>62</v>
      </c>
      <c r="E123" s="88"/>
      <c r="F123" s="43"/>
      <c r="G123" s="93">
        <v>152500000</v>
      </c>
      <c r="H123" s="90"/>
      <c r="I123" s="102">
        <v>152500000</v>
      </c>
      <c r="J123" s="90"/>
      <c r="K123" s="93">
        <v>152500000</v>
      </c>
      <c r="L123" s="90"/>
      <c r="M123" s="102">
        <v>152500000</v>
      </c>
    </row>
    <row r="124" spans="1:13" ht="16.5" customHeight="1" x14ac:dyDescent="0.2">
      <c r="A124" s="51" t="s">
        <v>63</v>
      </c>
      <c r="B124" s="43"/>
      <c r="C124" s="43"/>
      <c r="D124" s="43"/>
      <c r="E124" s="88"/>
      <c r="F124" s="110"/>
      <c r="G124" s="89">
        <v>574128795</v>
      </c>
      <c r="H124" s="90"/>
      <c r="I124" s="102">
        <v>574128795</v>
      </c>
      <c r="J124" s="90"/>
      <c r="K124" s="89">
        <v>574128795</v>
      </c>
      <c r="L124" s="90"/>
      <c r="M124" s="102">
        <v>574128795</v>
      </c>
    </row>
    <row r="125" spans="1:13" ht="16.5" customHeight="1" x14ac:dyDescent="0.2">
      <c r="A125" s="51" t="s">
        <v>64</v>
      </c>
      <c r="B125" s="43"/>
      <c r="C125" s="43"/>
      <c r="D125" s="43"/>
      <c r="E125" s="107"/>
      <c r="F125" s="110"/>
      <c r="G125" s="96"/>
      <c r="H125" s="70"/>
      <c r="I125" s="43"/>
      <c r="J125" s="70"/>
      <c r="K125" s="96"/>
      <c r="L125" s="70"/>
      <c r="M125" s="84"/>
    </row>
    <row r="126" spans="1:13" ht="16.5" customHeight="1" x14ac:dyDescent="0.2">
      <c r="A126" s="51"/>
      <c r="B126" s="43" t="s">
        <v>65</v>
      </c>
      <c r="C126" s="43"/>
      <c r="D126" s="43"/>
      <c r="E126" s="43"/>
      <c r="F126" s="43"/>
      <c r="G126" s="96">
        <v>15250000</v>
      </c>
      <c r="H126" s="70"/>
      <c r="I126" s="102">
        <v>15250000</v>
      </c>
      <c r="J126" s="70"/>
      <c r="K126" s="96">
        <v>15250000</v>
      </c>
      <c r="L126" s="70"/>
      <c r="M126" s="102">
        <v>15250000</v>
      </c>
    </row>
    <row r="127" spans="1:13" ht="16.5" customHeight="1" x14ac:dyDescent="0.2">
      <c r="A127" s="51"/>
      <c r="B127" s="43" t="s">
        <v>66</v>
      </c>
      <c r="C127" s="43"/>
      <c r="D127" s="43"/>
      <c r="E127" s="107"/>
      <c r="F127" s="110"/>
      <c r="G127" s="93">
        <v>147944384</v>
      </c>
      <c r="H127" s="90"/>
      <c r="I127" s="102">
        <v>146100989</v>
      </c>
      <c r="J127" s="90"/>
      <c r="K127" s="93">
        <v>156335239</v>
      </c>
      <c r="L127" s="90"/>
      <c r="M127" s="102">
        <v>154496415</v>
      </c>
    </row>
    <row r="128" spans="1:13" ht="16.5" customHeight="1" x14ac:dyDescent="0.2">
      <c r="A128" s="51" t="s">
        <v>67</v>
      </c>
      <c r="B128" s="43"/>
      <c r="C128" s="110"/>
      <c r="D128" s="110"/>
      <c r="E128" s="86"/>
      <c r="F128" s="86"/>
      <c r="G128" s="95">
        <v>-8573468</v>
      </c>
      <c r="H128" s="70"/>
      <c r="I128" s="123">
        <v>-8573468</v>
      </c>
      <c r="J128" s="70"/>
      <c r="K128" s="95">
        <v>-17193522</v>
      </c>
      <c r="L128" s="70"/>
      <c r="M128" s="123">
        <v>-17193522</v>
      </c>
    </row>
    <row r="129" spans="1:13" ht="16.5" customHeight="1" x14ac:dyDescent="0.2">
      <c r="A129" s="51"/>
      <c r="B129" s="110"/>
      <c r="C129" s="110"/>
      <c r="D129" s="110"/>
      <c r="E129" s="86"/>
      <c r="F129" s="86"/>
      <c r="G129" s="96"/>
      <c r="H129" s="70"/>
      <c r="I129" s="84"/>
      <c r="J129" s="70"/>
      <c r="K129" s="96"/>
      <c r="L129" s="70"/>
      <c r="M129" s="84"/>
    </row>
    <row r="130" spans="1:13" ht="16.5" customHeight="1" x14ac:dyDescent="0.2">
      <c r="A130" s="75" t="s">
        <v>68</v>
      </c>
      <c r="B130" s="77"/>
      <c r="C130" s="77"/>
      <c r="D130" s="110"/>
      <c r="E130" s="86"/>
      <c r="F130" s="86"/>
      <c r="G130" s="96"/>
      <c r="H130" s="70"/>
      <c r="I130" s="84"/>
      <c r="J130" s="70"/>
      <c r="K130" s="96"/>
      <c r="L130" s="70"/>
      <c r="M130" s="84"/>
    </row>
    <row r="131" spans="1:13" ht="16.5" customHeight="1" x14ac:dyDescent="0.2">
      <c r="A131" s="50"/>
      <c r="B131" s="75" t="s">
        <v>69</v>
      </c>
      <c r="C131" s="75"/>
      <c r="D131" s="75"/>
      <c r="E131" s="86"/>
      <c r="F131" s="86"/>
      <c r="G131" s="96">
        <f>SUM(G122:G128)</f>
        <v>881249711</v>
      </c>
      <c r="H131" s="70"/>
      <c r="I131" s="84">
        <f>SUM(I122:I128)</f>
        <v>879406316</v>
      </c>
      <c r="J131" s="70"/>
      <c r="K131" s="96">
        <f>SUM(K122:K128)</f>
        <v>881020512</v>
      </c>
      <c r="L131" s="70"/>
      <c r="M131" s="84">
        <f>SUM(M122:M128)</f>
        <v>879181688</v>
      </c>
    </row>
    <row r="132" spans="1:13" ht="16.5" customHeight="1" x14ac:dyDescent="0.2">
      <c r="A132" s="43" t="s">
        <v>70</v>
      </c>
      <c r="B132" s="77"/>
      <c r="C132" s="77"/>
      <c r="D132" s="77"/>
      <c r="E132" s="78"/>
      <c r="F132" s="78"/>
      <c r="G132" s="95">
        <v>2729202</v>
      </c>
      <c r="H132" s="70"/>
      <c r="I132" s="123">
        <v>2724631</v>
      </c>
      <c r="J132" s="90"/>
      <c r="K132" s="111">
        <v>0</v>
      </c>
      <c r="L132" s="90"/>
      <c r="M132" s="123">
        <v>0</v>
      </c>
    </row>
    <row r="133" spans="1:13" ht="16.5" customHeight="1" x14ac:dyDescent="0.2">
      <c r="A133" s="43"/>
      <c r="B133" s="77"/>
      <c r="C133" s="77"/>
      <c r="D133" s="77"/>
      <c r="E133" s="78"/>
      <c r="F133" s="78"/>
      <c r="G133" s="96"/>
      <c r="H133" s="70"/>
      <c r="I133" s="84"/>
      <c r="J133" s="70"/>
      <c r="K133" s="96"/>
      <c r="L133" s="70"/>
      <c r="M133" s="84"/>
    </row>
    <row r="134" spans="1:13" ht="16.5" customHeight="1" x14ac:dyDescent="0.2">
      <c r="A134" s="50" t="s">
        <v>71</v>
      </c>
      <c r="B134" s="77"/>
      <c r="C134" s="77"/>
      <c r="D134" s="77"/>
      <c r="E134" s="78"/>
      <c r="F134" s="78"/>
      <c r="G134" s="95">
        <f>SUM(G131:G132)</f>
        <v>883978913</v>
      </c>
      <c r="H134" s="70"/>
      <c r="I134" s="95">
        <f>SUM(I131:I132)</f>
        <v>882130947</v>
      </c>
      <c r="J134" s="70"/>
      <c r="K134" s="95">
        <f>SUM(K131:K132)</f>
        <v>881020512</v>
      </c>
      <c r="L134" s="70"/>
      <c r="M134" s="95">
        <f>SUM(M131:M132)</f>
        <v>879181688</v>
      </c>
    </row>
    <row r="135" spans="1:13" ht="16.5" customHeight="1" x14ac:dyDescent="0.2">
      <c r="A135" s="51"/>
      <c r="B135" s="85"/>
      <c r="C135" s="85"/>
      <c r="D135" s="85"/>
      <c r="E135" s="78"/>
      <c r="F135" s="78"/>
      <c r="G135" s="96"/>
      <c r="H135" s="70"/>
      <c r="I135" s="84"/>
      <c r="J135" s="70"/>
      <c r="K135" s="96"/>
      <c r="L135" s="70"/>
      <c r="M135" s="84"/>
    </row>
    <row r="136" spans="1:13" ht="16.5" customHeight="1" x14ac:dyDescent="0.2">
      <c r="A136" s="50" t="s">
        <v>72</v>
      </c>
      <c r="B136" s="77"/>
      <c r="C136" s="77"/>
      <c r="D136" s="77"/>
      <c r="E136" s="78"/>
      <c r="F136" s="78"/>
      <c r="G136" s="97">
        <f>SUM(G134,G87)</f>
        <v>2011124862</v>
      </c>
      <c r="H136" s="70"/>
      <c r="I136" s="97">
        <f>SUM(I134,I87)</f>
        <v>2004821042</v>
      </c>
      <c r="J136" s="70"/>
      <c r="K136" s="97">
        <f>SUM(K134,K87)</f>
        <v>2008166461</v>
      </c>
      <c r="L136" s="70"/>
      <c r="M136" s="97">
        <f>SUM(M134,M87)</f>
        <v>2001871463</v>
      </c>
    </row>
    <row r="137" spans="1:13" ht="16.5" customHeight="1" x14ac:dyDescent="0.2">
      <c r="A137" s="51"/>
      <c r="B137" s="43"/>
      <c r="C137" s="43"/>
      <c r="D137" s="43"/>
      <c r="E137" s="43"/>
      <c r="F137" s="43"/>
      <c r="G137" s="70"/>
      <c r="H137" s="70"/>
      <c r="I137" s="70"/>
      <c r="J137" s="70"/>
      <c r="K137" s="70"/>
      <c r="L137" s="70"/>
      <c r="M137" s="70"/>
    </row>
    <row r="138" spans="1:13" ht="16.5" customHeight="1" x14ac:dyDescent="0.2">
      <c r="A138" s="51"/>
      <c r="B138" s="43"/>
      <c r="C138" s="43"/>
      <c r="D138" s="43"/>
      <c r="E138" s="43"/>
      <c r="F138" s="43"/>
      <c r="G138" s="70"/>
      <c r="H138" s="70"/>
      <c r="I138" s="70"/>
      <c r="J138" s="70"/>
      <c r="K138" s="70"/>
      <c r="L138" s="70"/>
      <c r="M138" s="70"/>
    </row>
    <row r="139" spans="1:13" ht="16.5" customHeight="1" x14ac:dyDescent="0.2">
      <c r="A139" s="51"/>
      <c r="B139" s="43"/>
      <c r="C139" s="43"/>
      <c r="D139" s="43"/>
      <c r="E139" s="43"/>
      <c r="F139" s="43"/>
      <c r="G139" s="70"/>
      <c r="H139" s="70"/>
      <c r="I139" s="70"/>
      <c r="J139" s="70"/>
      <c r="K139" s="70"/>
      <c r="L139" s="70"/>
      <c r="M139" s="70"/>
    </row>
    <row r="140" spans="1:13" ht="16.5" customHeight="1" x14ac:dyDescent="0.2">
      <c r="A140" s="51"/>
      <c r="B140" s="43"/>
      <c r="C140" s="43"/>
      <c r="D140" s="43"/>
      <c r="E140" s="43"/>
      <c r="F140" s="43"/>
      <c r="G140" s="70"/>
      <c r="H140" s="70"/>
      <c r="I140" s="70"/>
      <c r="J140" s="70"/>
      <c r="K140" s="70"/>
      <c r="L140" s="70"/>
      <c r="M140" s="70"/>
    </row>
    <row r="141" spans="1:13" ht="16.5" customHeight="1" x14ac:dyDescent="0.2">
      <c r="A141" s="51"/>
      <c r="B141" s="43"/>
      <c r="C141" s="43"/>
      <c r="D141" s="43"/>
      <c r="E141" s="43"/>
      <c r="F141" s="43"/>
      <c r="G141" s="70"/>
      <c r="H141" s="70"/>
      <c r="I141" s="70"/>
      <c r="J141" s="70"/>
      <c r="K141" s="70"/>
      <c r="L141" s="70"/>
      <c r="M141" s="70"/>
    </row>
    <row r="142" spans="1:13" ht="16.5" customHeight="1" x14ac:dyDescent="0.2">
      <c r="A142" s="51"/>
      <c r="B142" s="43"/>
      <c r="C142" s="43"/>
      <c r="D142" s="43"/>
      <c r="E142" s="43"/>
      <c r="F142" s="43"/>
      <c r="G142" s="70"/>
      <c r="H142" s="70"/>
      <c r="I142" s="70"/>
      <c r="J142" s="70"/>
      <c r="K142" s="70"/>
      <c r="L142" s="70"/>
      <c r="M142" s="70"/>
    </row>
    <row r="143" spans="1:13" ht="16.5" customHeight="1" x14ac:dyDescent="0.2">
      <c r="A143" s="51"/>
      <c r="B143" s="43"/>
      <c r="C143" s="43"/>
      <c r="D143" s="43"/>
      <c r="E143" s="43"/>
      <c r="F143" s="43"/>
      <c r="G143" s="70"/>
      <c r="H143" s="70"/>
      <c r="I143" s="70"/>
      <c r="J143" s="70"/>
      <c r="K143" s="70"/>
      <c r="L143" s="70"/>
      <c r="M143" s="70"/>
    </row>
    <row r="144" spans="1:13" ht="16.5" customHeight="1" x14ac:dyDescent="0.2">
      <c r="A144" s="51"/>
      <c r="B144" s="43"/>
      <c r="C144" s="43"/>
      <c r="D144" s="43"/>
      <c r="E144" s="43"/>
      <c r="F144" s="43"/>
      <c r="G144" s="70"/>
      <c r="H144" s="70"/>
      <c r="I144" s="70"/>
      <c r="J144" s="70"/>
      <c r="K144" s="70"/>
      <c r="L144" s="70"/>
      <c r="M144" s="70"/>
    </row>
    <row r="145" spans="1:13" ht="16.5" customHeight="1" x14ac:dyDescent="0.2">
      <c r="A145" s="51"/>
      <c r="B145" s="43"/>
      <c r="C145" s="43"/>
      <c r="D145" s="43"/>
      <c r="E145" s="43"/>
      <c r="F145" s="43"/>
      <c r="G145" s="70"/>
      <c r="H145" s="70"/>
      <c r="I145" s="70"/>
      <c r="J145" s="70"/>
      <c r="K145" s="70"/>
      <c r="L145" s="70"/>
      <c r="M145" s="70"/>
    </row>
    <row r="146" spans="1:13" ht="16.5" customHeight="1" x14ac:dyDescent="0.2">
      <c r="A146" s="51"/>
      <c r="B146" s="43"/>
      <c r="C146" s="43"/>
      <c r="D146" s="43"/>
      <c r="E146" s="43"/>
      <c r="F146" s="43"/>
      <c r="G146" s="70"/>
      <c r="H146" s="70"/>
      <c r="I146" s="70"/>
      <c r="J146" s="70"/>
      <c r="K146" s="70"/>
      <c r="L146" s="70"/>
      <c r="M146" s="70"/>
    </row>
    <row r="147" spans="1:13" ht="16.5" customHeight="1" x14ac:dyDescent="0.2">
      <c r="A147" s="51"/>
      <c r="B147" s="43"/>
      <c r="C147" s="43"/>
      <c r="D147" s="43"/>
      <c r="E147" s="43"/>
      <c r="F147" s="43"/>
      <c r="G147" s="70"/>
      <c r="H147" s="70"/>
      <c r="I147" s="70"/>
      <c r="J147" s="70"/>
      <c r="K147" s="70"/>
      <c r="L147" s="70"/>
      <c r="M147" s="70"/>
    </row>
    <row r="148" spans="1:13" ht="16.5" customHeight="1" x14ac:dyDescent="0.2">
      <c r="A148" s="51"/>
      <c r="B148" s="43"/>
      <c r="C148" s="43"/>
      <c r="D148" s="43"/>
      <c r="E148" s="43"/>
      <c r="F148" s="43"/>
      <c r="G148" s="70"/>
      <c r="H148" s="70"/>
      <c r="I148" s="70"/>
      <c r="J148" s="70"/>
      <c r="K148" s="70"/>
      <c r="L148" s="70"/>
      <c r="M148" s="70"/>
    </row>
    <row r="149" spans="1:13" ht="20.25" customHeight="1" x14ac:dyDescent="0.2">
      <c r="A149" s="51"/>
      <c r="B149" s="43"/>
      <c r="C149" s="43"/>
      <c r="D149" s="43"/>
      <c r="E149" s="43"/>
      <c r="F149" s="43"/>
      <c r="G149" s="70"/>
      <c r="H149" s="70"/>
      <c r="I149" s="70"/>
      <c r="J149" s="70"/>
      <c r="K149" s="70"/>
      <c r="L149" s="70"/>
      <c r="M149" s="70"/>
    </row>
    <row r="150" spans="1:13" ht="14.25" customHeight="1" x14ac:dyDescent="0.2">
      <c r="A150" s="51"/>
      <c r="B150" s="43"/>
      <c r="C150" s="43"/>
      <c r="D150" s="43"/>
      <c r="E150" s="43"/>
      <c r="F150" s="43"/>
      <c r="G150" s="70"/>
      <c r="H150" s="70"/>
      <c r="I150" s="70"/>
      <c r="J150" s="70"/>
      <c r="K150" s="70"/>
      <c r="L150" s="70"/>
      <c r="M150" s="70"/>
    </row>
    <row r="151" spans="1:13" ht="9" customHeight="1" x14ac:dyDescent="0.2">
      <c r="A151" s="51"/>
      <c r="B151" s="43"/>
      <c r="C151" s="43"/>
      <c r="D151" s="43"/>
      <c r="E151" s="43"/>
      <c r="F151" s="43"/>
      <c r="G151" s="70"/>
      <c r="H151" s="70"/>
      <c r="I151" s="70"/>
      <c r="J151" s="70"/>
      <c r="K151" s="70"/>
      <c r="L151" s="70"/>
      <c r="M151" s="70"/>
    </row>
    <row r="152" spans="1:13" ht="21.95" customHeight="1" x14ac:dyDescent="0.2">
      <c r="A152" s="153" t="str">
        <f>A101</f>
        <v>The accompanying notes form part of this interim financial information.</v>
      </c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</row>
  </sheetData>
  <mergeCells count="15">
    <mergeCell ref="G6:I6"/>
    <mergeCell ref="G108:I108"/>
    <mergeCell ref="K108:M108"/>
    <mergeCell ref="A152:M152"/>
    <mergeCell ref="K6:M6"/>
    <mergeCell ref="K7:M7"/>
    <mergeCell ref="A51:M51"/>
    <mergeCell ref="G57:I57"/>
    <mergeCell ref="G58:I58"/>
    <mergeCell ref="K57:M57"/>
    <mergeCell ref="K58:M58"/>
    <mergeCell ref="A101:M101"/>
    <mergeCell ref="G107:I107"/>
    <mergeCell ref="K107:M107"/>
    <mergeCell ref="G7:I7"/>
  </mergeCells>
  <pageMargins left="0.8" right="0.5" top="0.5" bottom="0.6" header="0.49" footer="0.4"/>
  <pageSetup paperSize="9" scale="95" firstPageNumber="2" fitToHeight="3" orientation="portrait" useFirstPageNumber="1" horizontalDpi="1200" verticalDpi="1200" r:id="rId1"/>
  <headerFooter>
    <oddFooter>&amp;R&amp;"Arial,Regular"&amp;9&amp;P</oddFooter>
  </headerFooter>
  <rowBreaks count="2" manualBreakCount="2">
    <brk id="51" max="16383" man="1"/>
    <brk id="101" max="16383" man="1"/>
  </rowBreaks>
  <ignoredErrors>
    <ignoredError sqref="G10: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A56D0-45F0-4B0B-A24B-A8EE3E911C62}">
  <sheetPr>
    <tabColor rgb="FFE2EFD9"/>
  </sheetPr>
  <dimension ref="A1:M51"/>
  <sheetViews>
    <sheetView topLeftCell="A25" zoomScaleNormal="100" workbookViewId="0">
      <selection activeCell="O13" sqref="O13"/>
    </sheetView>
  </sheetViews>
  <sheetFormatPr defaultColWidth="12.625" defaultRowHeight="16.5" customHeight="1" x14ac:dyDescent="0.2"/>
  <cols>
    <col min="1" max="3" width="1.125" style="34" customWidth="1"/>
    <col min="4" max="4" width="30.75" style="34" customWidth="1"/>
    <col min="5" max="5" width="4.625" style="34" customWidth="1"/>
    <col min="6" max="6" width="0.625" style="34" customWidth="1"/>
    <col min="7" max="7" width="10.875" style="34" customWidth="1"/>
    <col min="8" max="8" width="0.625" style="34" customWidth="1"/>
    <col min="9" max="9" width="10.875" style="34" customWidth="1"/>
    <col min="10" max="10" width="0.625" style="34" customWidth="1"/>
    <col min="11" max="11" width="10.875" style="34" customWidth="1"/>
    <col min="12" max="12" width="0.625" style="34" customWidth="1"/>
    <col min="13" max="13" width="10.875" style="34" customWidth="1"/>
    <col min="14" max="16384" width="12.625" style="34"/>
  </cols>
  <sheetData>
    <row r="1" spans="1:13" ht="16.5" customHeight="1" x14ac:dyDescent="0.2">
      <c r="A1" s="7" t="s">
        <v>0</v>
      </c>
      <c r="B1" s="1"/>
      <c r="C1" s="1"/>
      <c r="D1" s="1"/>
      <c r="E1" s="2"/>
      <c r="F1" s="3"/>
      <c r="G1" s="9"/>
      <c r="H1" s="3"/>
      <c r="I1" s="9"/>
      <c r="J1" s="9"/>
      <c r="K1" s="9"/>
      <c r="L1" s="9"/>
      <c r="M1" s="9"/>
    </row>
    <row r="2" spans="1:13" ht="16.5" customHeight="1" x14ac:dyDescent="0.2">
      <c r="A2" s="7" t="s">
        <v>73</v>
      </c>
      <c r="B2" s="1"/>
      <c r="C2" s="1"/>
      <c r="D2" s="1"/>
      <c r="E2" s="2"/>
      <c r="F2" s="3"/>
      <c r="G2" s="9"/>
      <c r="H2" s="3"/>
      <c r="I2" s="9"/>
      <c r="J2" s="9"/>
      <c r="K2" s="9"/>
      <c r="L2" s="9"/>
      <c r="M2" s="9"/>
    </row>
    <row r="3" spans="1:13" ht="16.5" customHeight="1" x14ac:dyDescent="0.2">
      <c r="A3" s="124" t="s">
        <v>74</v>
      </c>
      <c r="B3" s="125"/>
      <c r="C3" s="125"/>
      <c r="D3" s="125"/>
      <c r="E3" s="126"/>
      <c r="F3" s="127"/>
      <c r="G3" s="60"/>
      <c r="H3" s="127"/>
      <c r="I3" s="60"/>
      <c r="J3" s="60"/>
      <c r="K3" s="60"/>
      <c r="L3" s="60"/>
      <c r="M3" s="60"/>
    </row>
    <row r="4" spans="1:13" ht="16.5" customHeight="1" x14ac:dyDescent="0.2">
      <c r="A4" s="7"/>
      <c r="B4" s="1"/>
      <c r="C4" s="1"/>
      <c r="D4" s="1"/>
      <c r="E4" s="2"/>
      <c r="F4" s="3"/>
      <c r="G4" s="9"/>
      <c r="H4" s="3"/>
      <c r="I4" s="9"/>
      <c r="J4" s="9"/>
      <c r="K4" s="9"/>
      <c r="L4" s="9"/>
      <c r="M4" s="9"/>
    </row>
    <row r="5" spans="1:13" ht="16.5" customHeight="1" x14ac:dyDescent="0.2">
      <c r="A5" s="53"/>
      <c r="B5" s="3"/>
      <c r="C5" s="3"/>
      <c r="D5" s="3"/>
      <c r="E5" s="2"/>
      <c r="F5" s="3"/>
      <c r="G5" s="9"/>
      <c r="H5" s="3"/>
      <c r="I5" s="9"/>
      <c r="J5" s="9"/>
      <c r="K5" s="9"/>
      <c r="L5" s="9"/>
      <c r="M5" s="9"/>
    </row>
    <row r="6" spans="1:13" ht="16.5" customHeight="1" x14ac:dyDescent="0.2">
      <c r="A6" s="53"/>
      <c r="B6" s="3"/>
      <c r="C6" s="3"/>
      <c r="D6" s="3"/>
      <c r="E6" s="2"/>
      <c r="F6" s="3"/>
      <c r="G6" s="156" t="s">
        <v>3</v>
      </c>
      <c r="H6" s="156"/>
      <c r="I6" s="156"/>
      <c r="J6" s="1"/>
      <c r="K6" s="156" t="s">
        <v>4</v>
      </c>
      <c r="L6" s="157"/>
      <c r="M6" s="157"/>
    </row>
    <row r="7" spans="1:13" ht="16.5" customHeight="1" x14ac:dyDescent="0.2">
      <c r="A7" s="53"/>
      <c r="B7" s="3"/>
      <c r="C7" s="3"/>
      <c r="D7" s="3"/>
      <c r="E7" s="2"/>
      <c r="F7" s="3"/>
      <c r="G7" s="158" t="s">
        <v>5</v>
      </c>
      <c r="H7" s="158"/>
      <c r="I7" s="158"/>
      <c r="J7" s="55"/>
      <c r="K7" s="158" t="s">
        <v>5</v>
      </c>
      <c r="L7" s="152"/>
      <c r="M7" s="152"/>
    </row>
    <row r="8" spans="1:13" ht="16.5" customHeight="1" x14ac:dyDescent="0.2">
      <c r="A8" s="7"/>
      <c r="B8" s="1"/>
      <c r="C8" s="1"/>
      <c r="D8" s="1"/>
      <c r="E8" s="6"/>
      <c r="F8" s="3"/>
      <c r="G8" s="8" t="s">
        <v>10</v>
      </c>
      <c r="H8" s="9"/>
      <c r="I8" s="8" t="s">
        <v>11</v>
      </c>
      <c r="J8" s="10"/>
      <c r="K8" s="8" t="s">
        <v>10</v>
      </c>
      <c r="L8" s="9"/>
      <c r="M8" s="8" t="s">
        <v>11</v>
      </c>
    </row>
    <row r="9" spans="1:13" ht="16.5" customHeight="1" x14ac:dyDescent="0.2">
      <c r="A9" s="7"/>
      <c r="B9" s="1"/>
      <c r="C9" s="1"/>
      <c r="D9" s="1"/>
      <c r="E9" s="6"/>
      <c r="F9" s="1"/>
      <c r="G9" s="128" t="s">
        <v>13</v>
      </c>
      <c r="H9" s="1"/>
      <c r="I9" s="128" t="s">
        <v>13</v>
      </c>
      <c r="J9" s="48"/>
      <c r="K9" s="128" t="s">
        <v>13</v>
      </c>
      <c r="L9" s="48"/>
      <c r="M9" s="128" t="s">
        <v>13</v>
      </c>
    </row>
    <row r="10" spans="1:13" ht="16.5" customHeight="1" x14ac:dyDescent="0.2">
      <c r="A10" s="7"/>
      <c r="B10" s="7"/>
      <c r="C10" s="7"/>
      <c r="D10" s="7"/>
      <c r="E10" s="6"/>
      <c r="F10" s="3"/>
      <c r="G10" s="54"/>
      <c r="H10" s="3"/>
      <c r="I10" s="3"/>
      <c r="J10" s="3"/>
      <c r="K10" s="54"/>
      <c r="L10" s="3"/>
      <c r="M10" s="3"/>
    </row>
    <row r="11" spans="1:13" ht="16.5" customHeight="1" x14ac:dyDescent="0.2">
      <c r="A11" s="53" t="s">
        <v>75</v>
      </c>
      <c r="B11" s="53"/>
      <c r="C11" s="53"/>
      <c r="D11" s="53"/>
      <c r="E11" s="6"/>
      <c r="F11" s="19"/>
      <c r="G11" s="16">
        <v>354101045</v>
      </c>
      <c r="H11" s="19"/>
      <c r="I11" s="18">
        <v>259945287</v>
      </c>
      <c r="J11" s="19"/>
      <c r="K11" s="16">
        <v>354101045</v>
      </c>
      <c r="L11" s="19"/>
      <c r="M11" s="18">
        <v>259945287</v>
      </c>
    </row>
    <row r="12" spans="1:13" ht="16.5" customHeight="1" x14ac:dyDescent="0.2">
      <c r="A12" s="53" t="s">
        <v>76</v>
      </c>
      <c r="B12" s="53"/>
      <c r="C12" s="53"/>
      <c r="D12" s="53"/>
      <c r="E12" s="6"/>
      <c r="F12" s="19"/>
      <c r="G12" s="28">
        <v>-182585168</v>
      </c>
      <c r="H12" s="19"/>
      <c r="I12" s="28">
        <v>-136166332</v>
      </c>
      <c r="J12" s="19"/>
      <c r="K12" s="28">
        <v>-182585168</v>
      </c>
      <c r="L12" s="19"/>
      <c r="M12" s="28">
        <v>-136166332</v>
      </c>
    </row>
    <row r="13" spans="1:13" ht="16.5" customHeight="1" x14ac:dyDescent="0.2">
      <c r="A13" s="53"/>
      <c r="B13" s="53"/>
      <c r="C13" s="53"/>
      <c r="D13" s="53"/>
      <c r="E13" s="6"/>
      <c r="F13" s="44"/>
      <c r="G13" s="56"/>
      <c r="H13" s="44"/>
      <c r="I13" s="57"/>
      <c r="J13" s="44"/>
      <c r="K13" s="56"/>
      <c r="L13" s="57"/>
      <c r="M13" s="57"/>
    </row>
    <row r="14" spans="1:13" ht="16.5" customHeight="1" x14ac:dyDescent="0.2">
      <c r="A14" s="7" t="s">
        <v>77</v>
      </c>
      <c r="B14" s="7"/>
      <c r="C14" s="7"/>
      <c r="D14" s="7"/>
      <c r="E14" s="6"/>
      <c r="F14" s="44"/>
      <c r="G14" s="56">
        <f>SUM(G11:G12)</f>
        <v>171515877</v>
      </c>
      <c r="H14" s="44"/>
      <c r="I14" s="57">
        <f>SUM(I11:I12)</f>
        <v>123778955</v>
      </c>
      <c r="J14" s="44"/>
      <c r="K14" s="56">
        <f>SUM(K11:K12)</f>
        <v>171515877</v>
      </c>
      <c r="L14" s="57"/>
      <c r="M14" s="57">
        <f>SUM(M11:M12)</f>
        <v>123778955</v>
      </c>
    </row>
    <row r="15" spans="1:13" ht="16.5" customHeight="1" x14ac:dyDescent="0.2">
      <c r="A15" s="7"/>
      <c r="B15" s="7"/>
      <c r="C15" s="7"/>
      <c r="D15" s="7"/>
      <c r="E15" s="6"/>
      <c r="F15" s="3"/>
      <c r="G15" s="58"/>
      <c r="H15" s="3"/>
      <c r="I15" s="9"/>
      <c r="J15" s="3"/>
      <c r="K15" s="58"/>
      <c r="L15" s="9"/>
      <c r="M15" s="9"/>
    </row>
    <row r="16" spans="1:13" ht="16.5" customHeight="1" x14ac:dyDescent="0.2">
      <c r="A16" s="53" t="s">
        <v>78</v>
      </c>
      <c r="B16" s="53"/>
      <c r="C16" s="53"/>
      <c r="D16" s="53"/>
      <c r="E16" s="6"/>
      <c r="F16" s="29"/>
      <c r="G16" s="16">
        <v>2919883</v>
      </c>
      <c r="H16" s="29"/>
      <c r="I16" s="18">
        <v>3004669</v>
      </c>
      <c r="J16" s="29"/>
      <c r="K16" s="16">
        <v>2910521</v>
      </c>
      <c r="L16" s="29"/>
      <c r="M16" s="29">
        <v>2989090</v>
      </c>
    </row>
    <row r="17" spans="1:13" ht="16.5" customHeight="1" x14ac:dyDescent="0.2">
      <c r="A17" s="53" t="s">
        <v>196</v>
      </c>
      <c r="B17" s="7"/>
      <c r="C17" s="7"/>
      <c r="D17" s="7"/>
      <c r="E17" s="6"/>
      <c r="F17" s="29"/>
      <c r="G17" s="16">
        <v>-2241431</v>
      </c>
      <c r="H17" s="29"/>
      <c r="I17" s="18">
        <v>585440</v>
      </c>
      <c r="J17" s="29"/>
      <c r="K17" s="16">
        <v>-2241431</v>
      </c>
      <c r="L17" s="29"/>
      <c r="M17" s="18">
        <v>585440</v>
      </c>
    </row>
    <row r="18" spans="1:13" ht="16.5" customHeight="1" x14ac:dyDescent="0.2">
      <c r="A18" s="53" t="s">
        <v>79</v>
      </c>
      <c r="B18" s="53"/>
      <c r="C18" s="53"/>
      <c r="D18" s="53"/>
      <c r="E18" s="6"/>
      <c r="F18" s="29"/>
      <c r="G18" s="16">
        <v>-87442885</v>
      </c>
      <c r="H18" s="29"/>
      <c r="I18" s="18">
        <v>-74345979</v>
      </c>
      <c r="J18" s="29"/>
      <c r="K18" s="16">
        <v>-87442885</v>
      </c>
      <c r="L18" s="29"/>
      <c r="M18" s="29">
        <v>-74345979</v>
      </c>
    </row>
    <row r="19" spans="1:13" ht="16.5" customHeight="1" x14ac:dyDescent="0.2">
      <c r="A19" s="53" t="s">
        <v>80</v>
      </c>
      <c r="B19" s="53"/>
      <c r="C19" s="53"/>
      <c r="D19" s="53"/>
      <c r="E19" s="6"/>
      <c r="F19" s="29"/>
      <c r="G19" s="16">
        <v>-35932991</v>
      </c>
      <c r="H19" s="29"/>
      <c r="I19" s="18">
        <v>-31221990</v>
      </c>
      <c r="J19" s="29"/>
      <c r="K19" s="16">
        <v>-35932971</v>
      </c>
      <c r="L19" s="29"/>
      <c r="M19" s="29">
        <v>-31221978</v>
      </c>
    </row>
    <row r="20" spans="1:13" ht="16.5" customHeight="1" x14ac:dyDescent="0.2">
      <c r="A20" s="53" t="s">
        <v>81</v>
      </c>
      <c r="B20" s="53"/>
      <c r="C20" s="53"/>
      <c r="D20" s="53"/>
      <c r="E20" s="6"/>
      <c r="F20" s="29"/>
      <c r="G20" s="59">
        <v>-3982280</v>
      </c>
      <c r="H20" s="29"/>
      <c r="I20" s="59">
        <v>-4000182</v>
      </c>
      <c r="J20" s="29"/>
      <c r="K20" s="59">
        <v>-3982280</v>
      </c>
      <c r="L20" s="29"/>
      <c r="M20" s="59">
        <v>-4000182</v>
      </c>
    </row>
    <row r="21" spans="1:13" ht="16.5" customHeight="1" x14ac:dyDescent="0.2">
      <c r="A21" s="53"/>
      <c r="B21" s="53"/>
      <c r="C21" s="53"/>
      <c r="D21" s="53"/>
      <c r="E21" s="6"/>
      <c r="F21" s="3"/>
      <c r="G21" s="58"/>
      <c r="H21" s="3"/>
      <c r="I21" s="9"/>
      <c r="J21" s="3"/>
      <c r="K21" s="58"/>
      <c r="L21" s="3"/>
      <c r="M21" s="9"/>
    </row>
    <row r="22" spans="1:13" ht="16.5" customHeight="1" x14ac:dyDescent="0.2">
      <c r="A22" s="7" t="s">
        <v>82</v>
      </c>
      <c r="B22" s="1"/>
      <c r="C22" s="7"/>
      <c r="D22" s="7"/>
      <c r="E22" s="6"/>
      <c r="F22" s="3"/>
      <c r="G22" s="56">
        <f>SUM(G14:G20)</f>
        <v>44836173</v>
      </c>
      <c r="H22" s="3"/>
      <c r="I22" s="57">
        <f>SUM(I14:I20)</f>
        <v>17800913</v>
      </c>
      <c r="J22" s="3"/>
      <c r="K22" s="56">
        <f>SUM(K14:K20)</f>
        <v>44826831</v>
      </c>
      <c r="L22" s="3"/>
      <c r="M22" s="57">
        <f>SUM(M14:M20)</f>
        <v>17785346</v>
      </c>
    </row>
    <row r="23" spans="1:13" ht="16.5" customHeight="1" x14ac:dyDescent="0.2">
      <c r="A23" s="53" t="s">
        <v>83</v>
      </c>
      <c r="B23" s="3"/>
      <c r="C23" s="3"/>
      <c r="D23" s="3"/>
      <c r="E23" s="6"/>
      <c r="F23" s="29"/>
      <c r="G23" s="59">
        <v>-9391326</v>
      </c>
      <c r="H23" s="29"/>
      <c r="I23" s="59">
        <v>-3995614</v>
      </c>
      <c r="J23" s="29"/>
      <c r="K23" s="59">
        <v>-9391326</v>
      </c>
      <c r="L23" s="29"/>
      <c r="M23" s="59">
        <v>-3995614</v>
      </c>
    </row>
    <row r="24" spans="1:13" ht="16.5" customHeight="1" x14ac:dyDescent="0.2">
      <c r="A24" s="53"/>
      <c r="B24" s="3"/>
      <c r="C24" s="3"/>
      <c r="D24" s="3"/>
      <c r="E24" s="6"/>
      <c r="F24" s="3"/>
      <c r="G24" s="56"/>
      <c r="H24" s="3"/>
      <c r="I24" s="57"/>
      <c r="J24" s="3"/>
      <c r="K24" s="56"/>
      <c r="L24" s="3"/>
      <c r="M24" s="57"/>
    </row>
    <row r="25" spans="1:13" ht="16.5" customHeight="1" x14ac:dyDescent="0.2">
      <c r="A25" s="7" t="s">
        <v>195</v>
      </c>
      <c r="B25" s="1"/>
      <c r="C25" s="1"/>
      <c r="D25" s="1"/>
      <c r="E25" s="6"/>
      <c r="F25" s="29"/>
      <c r="G25" s="60">
        <f>SUM(G22:G23)</f>
        <v>35444847</v>
      </c>
      <c r="H25" s="29"/>
      <c r="I25" s="59">
        <f>SUM(I22:I23)</f>
        <v>13805299</v>
      </c>
      <c r="J25" s="29"/>
      <c r="K25" s="60">
        <f>SUM(K22:K23)</f>
        <v>35435505</v>
      </c>
      <c r="L25" s="29"/>
      <c r="M25" s="59">
        <f>SUM(M22:M23)</f>
        <v>13789732</v>
      </c>
    </row>
    <row r="26" spans="1:13" ht="16.5" customHeight="1" x14ac:dyDescent="0.2">
      <c r="A26" s="53"/>
      <c r="B26" s="3"/>
      <c r="C26" s="3"/>
      <c r="D26" s="3"/>
      <c r="E26" s="6"/>
      <c r="F26" s="3"/>
      <c r="G26" s="56"/>
      <c r="H26" s="3"/>
      <c r="I26" s="57"/>
      <c r="J26" s="3"/>
      <c r="K26" s="56"/>
      <c r="L26" s="3"/>
      <c r="M26" s="57"/>
    </row>
    <row r="27" spans="1:13" ht="16.5" customHeight="1" x14ac:dyDescent="0.2">
      <c r="A27" s="7" t="s">
        <v>84</v>
      </c>
      <c r="B27" s="3"/>
      <c r="C27" s="3"/>
      <c r="D27" s="3"/>
      <c r="E27" s="6"/>
      <c r="F27" s="3"/>
      <c r="G27" s="58"/>
      <c r="H27" s="3"/>
      <c r="I27" s="9"/>
      <c r="J27" s="3"/>
      <c r="K27" s="58"/>
      <c r="L27" s="3"/>
      <c r="M27" s="9"/>
    </row>
    <row r="28" spans="1:13" ht="16.5" customHeight="1" x14ac:dyDescent="0.2">
      <c r="B28" s="7" t="s">
        <v>85</v>
      </c>
      <c r="C28" s="3"/>
      <c r="D28" s="3"/>
      <c r="E28" s="6"/>
      <c r="F28" s="3"/>
      <c r="G28" s="60">
        <v>0</v>
      </c>
      <c r="H28" s="3"/>
      <c r="I28" s="60">
        <v>0</v>
      </c>
      <c r="J28" s="3"/>
      <c r="K28" s="60">
        <v>0</v>
      </c>
      <c r="L28" s="3"/>
      <c r="M28" s="60">
        <v>0</v>
      </c>
    </row>
    <row r="29" spans="1:13" ht="16.5" customHeight="1" x14ac:dyDescent="0.2">
      <c r="A29" s="7"/>
      <c r="B29" s="3"/>
      <c r="C29" s="3"/>
      <c r="D29" s="3"/>
      <c r="E29" s="6"/>
      <c r="F29" s="3"/>
      <c r="G29" s="58"/>
      <c r="H29" s="3"/>
      <c r="I29" s="9"/>
      <c r="J29" s="3"/>
      <c r="K29" s="58"/>
      <c r="L29" s="3"/>
      <c r="M29" s="9"/>
    </row>
    <row r="30" spans="1:13" ht="16.5" customHeight="1" thickBot="1" x14ac:dyDescent="0.25">
      <c r="A30" s="1" t="s">
        <v>86</v>
      </c>
      <c r="B30" s="1"/>
      <c r="C30" s="3"/>
      <c r="D30" s="3"/>
      <c r="E30" s="6"/>
      <c r="F30" s="3"/>
      <c r="G30" s="61">
        <f>SUM(G25:G26)</f>
        <v>35444847</v>
      </c>
      <c r="H30" s="3"/>
      <c r="I30" s="61">
        <f>SUM(I25:I26)</f>
        <v>13805299</v>
      </c>
      <c r="J30" s="3"/>
      <c r="K30" s="61">
        <f>SUM(K25:K26)</f>
        <v>35435505</v>
      </c>
      <c r="L30" s="3"/>
      <c r="M30" s="61">
        <f>SUM(M25:M26)</f>
        <v>13789732</v>
      </c>
    </row>
    <row r="31" spans="1:13" ht="16.5" customHeight="1" thickTop="1" x14ac:dyDescent="0.2">
      <c r="A31" s="3"/>
      <c r="B31" s="1"/>
      <c r="C31" s="3"/>
      <c r="D31" s="3"/>
      <c r="E31" s="6"/>
      <c r="F31" s="3"/>
      <c r="G31" s="58"/>
      <c r="H31" s="3"/>
      <c r="I31" s="9"/>
      <c r="J31" s="3"/>
      <c r="K31" s="58"/>
      <c r="L31" s="3"/>
      <c r="M31" s="9"/>
    </row>
    <row r="32" spans="1:13" ht="16.5" customHeight="1" x14ac:dyDescent="0.2">
      <c r="A32" s="1" t="s">
        <v>190</v>
      </c>
      <c r="B32" s="3"/>
      <c r="C32" s="3"/>
      <c r="D32" s="3"/>
      <c r="E32" s="6"/>
      <c r="F32" s="3"/>
      <c r="G32" s="58"/>
      <c r="H32" s="3"/>
      <c r="I32" s="9"/>
      <c r="J32" s="3"/>
      <c r="K32" s="58"/>
      <c r="L32" s="3"/>
      <c r="M32" s="9"/>
    </row>
    <row r="33" spans="1:13" ht="16.5" customHeight="1" x14ac:dyDescent="0.2">
      <c r="A33" s="3" t="s">
        <v>87</v>
      </c>
      <c r="B33" s="3"/>
      <c r="C33" s="3"/>
      <c r="D33" s="3"/>
      <c r="E33" s="6"/>
      <c r="F33" s="29"/>
      <c r="G33" s="16">
        <v>35440176</v>
      </c>
      <c r="H33" s="29"/>
      <c r="I33" s="18">
        <v>13797515</v>
      </c>
      <c r="J33" s="29"/>
      <c r="K33" s="16">
        <v>35435505</v>
      </c>
      <c r="L33" s="29"/>
      <c r="M33" s="18">
        <v>13789732</v>
      </c>
    </row>
    <row r="34" spans="1:13" ht="16.5" customHeight="1" x14ac:dyDescent="0.2">
      <c r="A34" s="3" t="s">
        <v>70</v>
      </c>
      <c r="B34" s="3"/>
      <c r="C34" s="3"/>
      <c r="D34" s="3"/>
      <c r="E34" s="6"/>
      <c r="F34" s="29"/>
      <c r="G34" s="39">
        <v>4671</v>
      </c>
      <c r="H34" s="29"/>
      <c r="I34" s="62">
        <v>7784</v>
      </c>
      <c r="J34" s="29"/>
      <c r="K34" s="62">
        <v>0</v>
      </c>
      <c r="L34" s="29"/>
      <c r="M34" s="62">
        <v>0</v>
      </c>
    </row>
    <row r="35" spans="1:13" ht="16.5" customHeight="1" x14ac:dyDescent="0.2">
      <c r="A35" s="3"/>
      <c r="B35" s="3"/>
      <c r="C35" s="3"/>
      <c r="D35" s="3"/>
      <c r="E35" s="6"/>
      <c r="F35" s="3"/>
      <c r="G35" s="58"/>
      <c r="H35" s="3"/>
      <c r="I35" s="9"/>
      <c r="J35" s="3"/>
      <c r="K35" s="58"/>
      <c r="L35" s="3"/>
      <c r="M35" s="9"/>
    </row>
    <row r="36" spans="1:13" ht="16.5" customHeight="1" thickBot="1" x14ac:dyDescent="0.25">
      <c r="A36" s="49"/>
      <c r="B36" s="3"/>
      <c r="C36" s="3"/>
      <c r="D36" s="3"/>
      <c r="E36" s="6"/>
      <c r="F36" s="3"/>
      <c r="G36" s="61">
        <f>SUM(G33:G34)</f>
        <v>35444847</v>
      </c>
      <c r="H36" s="3"/>
      <c r="I36" s="61">
        <f>SUM(I33:I34)</f>
        <v>13805299</v>
      </c>
      <c r="J36" s="3"/>
      <c r="K36" s="61">
        <f>SUM(K33:K34)</f>
        <v>35435505</v>
      </c>
      <c r="L36" s="3"/>
      <c r="M36" s="61">
        <f>SUM(M33:M34)</f>
        <v>13789732</v>
      </c>
    </row>
    <row r="37" spans="1:13" ht="16.5" customHeight="1" thickTop="1" x14ac:dyDescent="0.2">
      <c r="A37" s="49"/>
      <c r="B37" s="3"/>
      <c r="C37" s="3"/>
      <c r="D37" s="3"/>
      <c r="E37" s="6"/>
      <c r="F37" s="3"/>
      <c r="G37" s="58"/>
      <c r="H37" s="3"/>
      <c r="I37" s="9"/>
      <c r="J37" s="3"/>
      <c r="K37" s="58"/>
      <c r="L37" s="3"/>
      <c r="M37" s="9"/>
    </row>
    <row r="38" spans="1:13" ht="16.5" customHeight="1" x14ac:dyDescent="0.2">
      <c r="A38" s="1" t="s">
        <v>88</v>
      </c>
      <c r="B38" s="3"/>
      <c r="C38" s="3"/>
      <c r="D38" s="3"/>
      <c r="E38" s="6"/>
      <c r="F38" s="3"/>
      <c r="G38" s="58"/>
      <c r="H38" s="3"/>
      <c r="I38" s="9"/>
      <c r="J38" s="3"/>
      <c r="K38" s="58"/>
      <c r="L38" s="3"/>
      <c r="M38" s="9"/>
    </row>
    <row r="39" spans="1:13" ht="16.5" customHeight="1" x14ac:dyDescent="0.2">
      <c r="A39" s="3" t="s">
        <v>87</v>
      </c>
      <c r="B39" s="3"/>
      <c r="C39" s="3"/>
      <c r="D39" s="3"/>
      <c r="E39" s="6"/>
      <c r="F39" s="29"/>
      <c r="G39" s="16">
        <v>35440176</v>
      </c>
      <c r="H39" s="29"/>
      <c r="I39" s="18">
        <v>13797515</v>
      </c>
      <c r="J39" s="29"/>
      <c r="K39" s="16">
        <v>35435505</v>
      </c>
      <c r="L39" s="29"/>
      <c r="M39" s="18">
        <v>13789732</v>
      </c>
    </row>
    <row r="40" spans="1:13" ht="16.5" customHeight="1" x14ac:dyDescent="0.2">
      <c r="A40" s="3" t="s">
        <v>70</v>
      </c>
      <c r="B40" s="3"/>
      <c r="C40" s="3"/>
      <c r="D40" s="3"/>
      <c r="E40" s="6"/>
      <c r="F40" s="3"/>
      <c r="G40" s="39">
        <v>4671</v>
      </c>
      <c r="H40" s="3"/>
      <c r="I40" s="60">
        <v>7784</v>
      </c>
      <c r="J40" s="3"/>
      <c r="K40" s="60">
        <v>0</v>
      </c>
      <c r="L40" s="3"/>
      <c r="M40" s="129">
        <v>0</v>
      </c>
    </row>
    <row r="41" spans="1:13" ht="16.5" customHeight="1" x14ac:dyDescent="0.2">
      <c r="A41" s="3"/>
      <c r="B41" s="3"/>
      <c r="C41" s="3"/>
      <c r="D41" s="3"/>
      <c r="E41" s="6"/>
      <c r="F41" s="3"/>
      <c r="G41" s="58"/>
      <c r="H41" s="3"/>
      <c r="I41" s="9"/>
      <c r="J41" s="3"/>
      <c r="K41" s="58"/>
      <c r="L41" s="3"/>
      <c r="M41" s="9"/>
    </row>
    <row r="42" spans="1:13" ht="16.5" customHeight="1" thickBot="1" x14ac:dyDescent="0.25">
      <c r="A42" s="49"/>
      <c r="B42" s="3"/>
      <c r="C42" s="3"/>
      <c r="D42" s="3"/>
      <c r="E42" s="6"/>
      <c r="F42" s="3"/>
      <c r="G42" s="61">
        <f>SUM(G39:G40)</f>
        <v>35444847</v>
      </c>
      <c r="H42" s="3"/>
      <c r="I42" s="61">
        <f>SUM(I39:I40)</f>
        <v>13805299</v>
      </c>
      <c r="J42" s="3"/>
      <c r="K42" s="61">
        <f>SUM(K39:K40)</f>
        <v>35435505</v>
      </c>
      <c r="L42" s="3"/>
      <c r="M42" s="61">
        <f>SUM(M39:M40)</f>
        <v>13789732</v>
      </c>
    </row>
    <row r="43" spans="1:13" ht="16.5" customHeight="1" thickTop="1" x14ac:dyDescent="0.2">
      <c r="A43" s="49"/>
      <c r="B43" s="3"/>
      <c r="C43" s="3"/>
      <c r="D43" s="3"/>
      <c r="E43" s="6"/>
      <c r="F43" s="3"/>
      <c r="G43" s="58"/>
      <c r="H43" s="3"/>
      <c r="I43" s="9"/>
      <c r="J43" s="3"/>
      <c r="K43" s="58"/>
      <c r="L43" s="3"/>
      <c r="M43" s="9"/>
    </row>
    <row r="44" spans="1:13" ht="16.5" customHeight="1" x14ac:dyDescent="0.2">
      <c r="A44" s="7" t="s">
        <v>89</v>
      </c>
      <c r="B44" s="1"/>
      <c r="C44" s="1"/>
      <c r="D44" s="1"/>
      <c r="E44" s="6"/>
      <c r="F44" s="9"/>
      <c r="G44" s="58"/>
      <c r="H44" s="9"/>
      <c r="I44" s="9"/>
      <c r="J44" s="9"/>
      <c r="K44" s="58"/>
      <c r="L44" s="9"/>
      <c r="M44" s="9"/>
    </row>
    <row r="45" spans="1:13" ht="16.5" customHeight="1" x14ac:dyDescent="0.2">
      <c r="A45" s="53" t="s">
        <v>90</v>
      </c>
      <c r="B45" s="3"/>
      <c r="C45" s="3"/>
      <c r="D45" s="3"/>
      <c r="E45" s="6"/>
      <c r="F45" s="64"/>
      <c r="G45" s="63">
        <v>0.12</v>
      </c>
      <c r="H45" s="64"/>
      <c r="I45" s="64">
        <v>0.05</v>
      </c>
      <c r="J45" s="64"/>
      <c r="K45" s="63">
        <v>0.12</v>
      </c>
      <c r="L45" s="64"/>
      <c r="M45" s="64">
        <v>0.05</v>
      </c>
    </row>
    <row r="46" spans="1:13" ht="16.5" customHeight="1" x14ac:dyDescent="0.2">
      <c r="A46" s="53"/>
      <c r="B46" s="3"/>
      <c r="C46" s="3"/>
      <c r="D46" s="3"/>
      <c r="E46" s="6"/>
      <c r="F46" s="3"/>
      <c r="G46" s="9"/>
      <c r="H46" s="3"/>
      <c r="I46" s="9"/>
      <c r="J46" s="9"/>
      <c r="K46" s="9"/>
      <c r="L46" s="9"/>
      <c r="M46" s="9"/>
    </row>
    <row r="47" spans="1:13" ht="16.5" customHeight="1" x14ac:dyDescent="0.2">
      <c r="A47" s="53"/>
      <c r="B47" s="3"/>
      <c r="C47" s="3"/>
      <c r="D47" s="3"/>
      <c r="E47" s="2"/>
      <c r="F47" s="3"/>
      <c r="G47" s="9"/>
      <c r="H47" s="3"/>
      <c r="I47" s="9"/>
      <c r="J47" s="9"/>
      <c r="K47" s="9"/>
      <c r="L47" s="9"/>
      <c r="M47" s="9"/>
    </row>
    <row r="48" spans="1:13" ht="16.5" customHeight="1" x14ac:dyDescent="0.2">
      <c r="A48" s="53"/>
      <c r="B48" s="3"/>
      <c r="C48" s="3"/>
      <c r="D48" s="3"/>
      <c r="E48" s="2"/>
      <c r="F48" s="3"/>
      <c r="G48" s="9"/>
      <c r="H48" s="3"/>
      <c r="I48" s="9"/>
      <c r="J48" s="9"/>
      <c r="K48" s="9"/>
      <c r="L48" s="9"/>
      <c r="M48" s="9"/>
    </row>
    <row r="49" spans="1:13" ht="16.5" customHeight="1" x14ac:dyDescent="0.2">
      <c r="A49" s="53"/>
      <c r="B49" s="3"/>
      <c r="C49" s="3"/>
      <c r="D49" s="3"/>
      <c r="E49" s="2"/>
      <c r="F49" s="3"/>
      <c r="G49" s="9"/>
      <c r="H49" s="3"/>
      <c r="I49" s="9"/>
      <c r="J49" s="9"/>
      <c r="K49" s="9"/>
      <c r="L49" s="9"/>
      <c r="M49" s="9"/>
    </row>
    <row r="50" spans="1:13" ht="12.75" customHeight="1" x14ac:dyDescent="0.2">
      <c r="A50" s="53"/>
      <c r="B50" s="3"/>
      <c r="C50" s="3"/>
      <c r="D50" s="3"/>
      <c r="E50" s="2"/>
      <c r="F50" s="3"/>
      <c r="G50" s="9"/>
      <c r="H50" s="3"/>
      <c r="I50" s="9"/>
      <c r="J50" s="9"/>
      <c r="K50" s="9"/>
      <c r="L50" s="9"/>
      <c r="M50" s="9"/>
    </row>
    <row r="51" spans="1:13" ht="21.95" customHeight="1" x14ac:dyDescent="0.2">
      <c r="A51" s="159" t="str">
        <f>'ENG 2-4'!$A$51</f>
        <v>The accompanying notes form part of this interim financial information.</v>
      </c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</row>
  </sheetData>
  <mergeCells count="5">
    <mergeCell ref="G6:I6"/>
    <mergeCell ref="K6:M6"/>
    <mergeCell ref="G7:I7"/>
    <mergeCell ref="K7:M7"/>
    <mergeCell ref="A51:M51"/>
  </mergeCells>
  <pageMargins left="0.9" right="0.5" top="0.5" bottom="0.6" header="0.49" footer="0.4"/>
  <pageSetup paperSize="9" scale="95" firstPageNumber="5" orientation="portrait" useFirstPageNumber="1" horizontalDpi="1200" verticalDpi="1200" r:id="rId1"/>
  <headerFooter>
    <oddHeader>&amp;C</oddHead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2EFD9"/>
  </sheetPr>
  <dimension ref="A1:M51"/>
  <sheetViews>
    <sheetView topLeftCell="A23" zoomScale="90" zoomScaleNormal="90" workbookViewId="0">
      <selection activeCell="O13" sqref="O13"/>
    </sheetView>
  </sheetViews>
  <sheetFormatPr defaultColWidth="12.625" defaultRowHeight="16.5" customHeight="1" x14ac:dyDescent="0.2"/>
  <cols>
    <col min="1" max="3" width="1.125" style="34" customWidth="1"/>
    <col min="4" max="4" width="30.75" style="34" customWidth="1"/>
    <col min="5" max="5" width="4.625" style="34" customWidth="1"/>
    <col min="6" max="6" width="0.625" style="34" customWidth="1"/>
    <col min="7" max="7" width="10.875" style="34" customWidth="1"/>
    <col min="8" max="8" width="0.625" style="34" customWidth="1"/>
    <col min="9" max="9" width="10.875" style="34" customWidth="1"/>
    <col min="10" max="10" width="0.625" style="34" customWidth="1"/>
    <col min="11" max="11" width="10.875" style="34" customWidth="1"/>
    <col min="12" max="12" width="0.625" style="34" customWidth="1"/>
    <col min="13" max="13" width="10.875" style="34" customWidth="1"/>
    <col min="14" max="16384" width="12.625" style="34"/>
  </cols>
  <sheetData>
    <row r="1" spans="1:13" ht="16.5" customHeight="1" x14ac:dyDescent="0.2">
      <c r="A1" s="7" t="s">
        <v>0</v>
      </c>
      <c r="B1" s="1"/>
      <c r="C1" s="1"/>
      <c r="D1" s="1"/>
      <c r="E1" s="2"/>
      <c r="F1" s="3"/>
      <c r="G1" s="9"/>
      <c r="H1" s="3"/>
      <c r="I1" s="9"/>
      <c r="J1" s="9"/>
      <c r="K1" s="9"/>
      <c r="L1" s="9"/>
      <c r="M1" s="9"/>
    </row>
    <row r="2" spans="1:13" ht="16.5" customHeight="1" x14ac:dyDescent="0.2">
      <c r="A2" s="7" t="s">
        <v>73</v>
      </c>
      <c r="B2" s="1"/>
      <c r="C2" s="1"/>
      <c r="D2" s="1"/>
      <c r="E2" s="2"/>
      <c r="F2" s="3"/>
      <c r="G2" s="9"/>
      <c r="H2" s="3"/>
      <c r="I2" s="9"/>
      <c r="J2" s="9"/>
      <c r="K2" s="9"/>
      <c r="L2" s="9"/>
      <c r="M2" s="9"/>
    </row>
    <row r="3" spans="1:13" ht="16.5" customHeight="1" x14ac:dyDescent="0.2">
      <c r="A3" s="124" t="s">
        <v>91</v>
      </c>
      <c r="B3" s="125"/>
      <c r="C3" s="125"/>
      <c r="D3" s="125"/>
      <c r="E3" s="126"/>
      <c r="F3" s="127"/>
      <c r="G3" s="60"/>
      <c r="H3" s="127"/>
      <c r="I3" s="60"/>
      <c r="J3" s="60"/>
      <c r="K3" s="60"/>
      <c r="L3" s="60"/>
      <c r="M3" s="60"/>
    </row>
    <row r="4" spans="1:13" ht="16.5" customHeight="1" x14ac:dyDescent="0.2">
      <c r="A4" s="7"/>
      <c r="B4" s="1"/>
      <c r="C4" s="1"/>
      <c r="D4" s="1"/>
      <c r="E4" s="2"/>
      <c r="F4" s="3"/>
      <c r="G4" s="9"/>
      <c r="H4" s="3"/>
      <c r="I4" s="9"/>
      <c r="J4" s="9"/>
      <c r="K4" s="9"/>
      <c r="L4" s="9"/>
      <c r="M4" s="9"/>
    </row>
    <row r="5" spans="1:13" ht="16.5" customHeight="1" x14ac:dyDescent="0.2">
      <c r="A5" s="53"/>
      <c r="B5" s="3"/>
      <c r="C5" s="3"/>
      <c r="D5" s="3"/>
      <c r="E5" s="2"/>
      <c r="F5" s="3"/>
      <c r="G5" s="9"/>
      <c r="H5" s="3"/>
      <c r="I5" s="9"/>
      <c r="J5" s="9"/>
      <c r="K5" s="9"/>
      <c r="L5" s="9"/>
      <c r="M5" s="9"/>
    </row>
    <row r="6" spans="1:13" ht="16.5" customHeight="1" x14ac:dyDescent="0.2">
      <c r="A6" s="53"/>
      <c r="B6" s="3"/>
      <c r="C6" s="3"/>
      <c r="D6" s="3"/>
      <c r="E6" s="2"/>
      <c r="F6" s="3"/>
      <c r="G6" s="156" t="s">
        <v>3</v>
      </c>
      <c r="H6" s="156"/>
      <c r="I6" s="156"/>
      <c r="J6" s="1"/>
      <c r="K6" s="156" t="s">
        <v>4</v>
      </c>
      <c r="L6" s="157"/>
      <c r="M6" s="157"/>
    </row>
    <row r="7" spans="1:13" ht="16.5" customHeight="1" x14ac:dyDescent="0.2">
      <c r="A7" s="53"/>
      <c r="B7" s="3"/>
      <c r="C7" s="3"/>
      <c r="D7" s="3"/>
      <c r="E7" s="2"/>
      <c r="F7" s="3"/>
      <c r="G7" s="158" t="s">
        <v>5</v>
      </c>
      <c r="H7" s="158"/>
      <c r="I7" s="158"/>
      <c r="J7" s="55"/>
      <c r="K7" s="158" t="s">
        <v>5</v>
      </c>
      <c r="L7" s="152"/>
      <c r="M7" s="152"/>
    </row>
    <row r="8" spans="1:13" ht="16.5" customHeight="1" x14ac:dyDescent="0.2">
      <c r="A8" s="7"/>
      <c r="B8" s="1"/>
      <c r="C8" s="1"/>
      <c r="D8" s="1"/>
      <c r="E8" s="6"/>
      <c r="F8" s="3"/>
      <c r="G8" s="8" t="s">
        <v>10</v>
      </c>
      <c r="H8" s="9"/>
      <c r="I8" s="8" t="s">
        <v>11</v>
      </c>
      <c r="J8" s="10"/>
      <c r="K8" s="8" t="s">
        <v>10</v>
      </c>
      <c r="L8" s="9"/>
      <c r="M8" s="8" t="s">
        <v>11</v>
      </c>
    </row>
    <row r="9" spans="1:13" ht="16.5" customHeight="1" x14ac:dyDescent="0.2">
      <c r="A9" s="7"/>
      <c r="B9" s="1"/>
      <c r="C9" s="1"/>
      <c r="D9" s="1"/>
      <c r="E9" s="114" t="s">
        <v>12</v>
      </c>
      <c r="F9" s="1"/>
      <c r="G9" s="128" t="s">
        <v>13</v>
      </c>
      <c r="H9" s="1"/>
      <c r="I9" s="128" t="s">
        <v>13</v>
      </c>
      <c r="J9" s="48"/>
      <c r="K9" s="128" t="s">
        <v>13</v>
      </c>
      <c r="L9" s="48"/>
      <c r="M9" s="128" t="s">
        <v>13</v>
      </c>
    </row>
    <row r="10" spans="1:13" ht="16.5" customHeight="1" x14ac:dyDescent="0.2">
      <c r="A10" s="7"/>
      <c r="B10" s="7"/>
      <c r="C10" s="7"/>
      <c r="D10" s="7"/>
      <c r="E10" s="6"/>
      <c r="F10" s="3"/>
      <c r="G10" s="54"/>
      <c r="H10" s="3"/>
      <c r="I10" s="3"/>
      <c r="J10" s="3"/>
      <c r="K10" s="54"/>
      <c r="L10" s="3"/>
      <c r="M10" s="3"/>
    </row>
    <row r="11" spans="1:13" ht="16.5" customHeight="1" x14ac:dyDescent="0.2">
      <c r="A11" s="53" t="s">
        <v>75</v>
      </c>
      <c r="B11" s="53"/>
      <c r="C11" s="53"/>
      <c r="D11" s="53"/>
      <c r="E11" s="6"/>
      <c r="F11" s="19"/>
      <c r="G11" s="16">
        <v>665420480</v>
      </c>
      <c r="H11" s="19"/>
      <c r="I11" s="18">
        <v>566640203</v>
      </c>
      <c r="J11" s="19"/>
      <c r="K11" s="16">
        <v>665420480</v>
      </c>
      <c r="L11" s="19"/>
      <c r="M11" s="18">
        <v>566640203</v>
      </c>
    </row>
    <row r="12" spans="1:13" ht="16.5" customHeight="1" x14ac:dyDescent="0.2">
      <c r="A12" s="53" t="s">
        <v>76</v>
      </c>
      <c r="B12" s="53"/>
      <c r="C12" s="53"/>
      <c r="D12" s="53"/>
      <c r="E12" s="6"/>
      <c r="F12" s="19"/>
      <c r="G12" s="28">
        <v>-341971738</v>
      </c>
      <c r="H12" s="19"/>
      <c r="I12" s="28">
        <v>-290435148</v>
      </c>
      <c r="J12" s="19"/>
      <c r="K12" s="28">
        <v>-341971738</v>
      </c>
      <c r="L12" s="19"/>
      <c r="M12" s="28">
        <v>-290435148</v>
      </c>
    </row>
    <row r="13" spans="1:13" ht="16.5" customHeight="1" x14ac:dyDescent="0.2">
      <c r="A13" s="53"/>
      <c r="B13" s="53"/>
      <c r="C13" s="53"/>
      <c r="D13" s="53"/>
      <c r="E13" s="6"/>
      <c r="F13" s="44"/>
      <c r="G13" s="56"/>
      <c r="H13" s="44"/>
      <c r="I13" s="57"/>
      <c r="J13" s="44"/>
      <c r="K13" s="56"/>
      <c r="L13" s="57"/>
      <c r="M13" s="57"/>
    </row>
    <row r="14" spans="1:13" ht="16.5" customHeight="1" x14ac:dyDescent="0.2">
      <c r="A14" s="7" t="s">
        <v>77</v>
      </c>
      <c r="B14" s="7"/>
      <c r="C14" s="7"/>
      <c r="D14" s="7"/>
      <c r="E14" s="6"/>
      <c r="F14" s="44"/>
      <c r="G14" s="56">
        <f>SUM(G11:G12)</f>
        <v>323448742</v>
      </c>
      <c r="H14" s="44"/>
      <c r="I14" s="57">
        <f>SUM(I11:I12)</f>
        <v>276205055</v>
      </c>
      <c r="J14" s="44"/>
      <c r="K14" s="56">
        <f>SUM(K11:K12)</f>
        <v>323448742</v>
      </c>
      <c r="L14" s="57"/>
      <c r="M14" s="57">
        <f>SUM(M11:M12)</f>
        <v>276205055</v>
      </c>
    </row>
    <row r="15" spans="1:13" ht="16.5" customHeight="1" x14ac:dyDescent="0.2">
      <c r="A15" s="7"/>
      <c r="B15" s="7"/>
      <c r="C15" s="7"/>
      <c r="D15" s="7"/>
      <c r="E15" s="6"/>
      <c r="F15" s="3"/>
      <c r="G15" s="58"/>
      <c r="H15" s="3"/>
      <c r="I15" s="9"/>
      <c r="J15" s="3"/>
      <c r="K15" s="58"/>
      <c r="L15" s="9"/>
      <c r="M15" s="9"/>
    </row>
    <row r="16" spans="1:13" ht="16.5" customHeight="1" x14ac:dyDescent="0.2">
      <c r="A16" s="53" t="s">
        <v>78</v>
      </c>
      <c r="B16" s="53"/>
      <c r="C16" s="53"/>
      <c r="D16" s="53"/>
      <c r="E16" s="88"/>
      <c r="F16" s="29"/>
      <c r="G16" s="16">
        <v>5688065</v>
      </c>
      <c r="H16" s="29"/>
      <c r="I16" s="18">
        <v>5434199</v>
      </c>
      <c r="J16" s="29"/>
      <c r="K16" s="16">
        <v>5678703</v>
      </c>
      <c r="L16" s="29"/>
      <c r="M16" s="29">
        <v>5418620</v>
      </c>
    </row>
    <row r="17" spans="1:13" ht="16.5" customHeight="1" x14ac:dyDescent="0.2">
      <c r="A17" s="53" t="s">
        <v>196</v>
      </c>
      <c r="B17" s="7"/>
      <c r="C17" s="7"/>
      <c r="D17" s="7"/>
      <c r="E17" s="6"/>
      <c r="F17" s="29"/>
      <c r="G17" s="16">
        <v>-2288700</v>
      </c>
      <c r="H17" s="29"/>
      <c r="I17" s="18">
        <v>134879</v>
      </c>
      <c r="J17" s="29"/>
      <c r="K17" s="16">
        <v>-2288700</v>
      </c>
      <c r="L17" s="29"/>
      <c r="M17" s="18">
        <v>134879</v>
      </c>
    </row>
    <row r="18" spans="1:13" ht="16.5" customHeight="1" x14ac:dyDescent="0.2">
      <c r="A18" s="53" t="s">
        <v>79</v>
      </c>
      <c r="B18" s="53"/>
      <c r="C18" s="53"/>
      <c r="D18" s="53"/>
      <c r="E18" s="6"/>
      <c r="F18" s="29"/>
      <c r="G18" s="16">
        <v>-164470975</v>
      </c>
      <c r="H18" s="29"/>
      <c r="I18" s="18">
        <v>-140087617</v>
      </c>
      <c r="J18" s="29"/>
      <c r="K18" s="16">
        <v>-164470975</v>
      </c>
      <c r="L18" s="29"/>
      <c r="M18" s="29">
        <v>-140087617</v>
      </c>
    </row>
    <row r="19" spans="1:13" ht="16.5" customHeight="1" x14ac:dyDescent="0.2">
      <c r="A19" s="53" t="s">
        <v>80</v>
      </c>
      <c r="B19" s="53"/>
      <c r="C19" s="53"/>
      <c r="D19" s="53"/>
      <c r="E19" s="6"/>
      <c r="F19" s="29"/>
      <c r="G19" s="16">
        <v>-67794998</v>
      </c>
      <c r="H19" s="29"/>
      <c r="I19" s="18">
        <v>-62821445</v>
      </c>
      <c r="J19" s="29"/>
      <c r="K19" s="16">
        <v>-67794778</v>
      </c>
      <c r="L19" s="29"/>
      <c r="M19" s="29">
        <v>-62821033</v>
      </c>
    </row>
    <row r="20" spans="1:13" ht="16.5" customHeight="1" x14ac:dyDescent="0.2">
      <c r="A20" s="53" t="s">
        <v>81</v>
      </c>
      <c r="B20" s="53"/>
      <c r="C20" s="53"/>
      <c r="D20" s="53"/>
      <c r="E20" s="6"/>
      <c r="F20" s="29"/>
      <c r="G20" s="59">
        <v>-7705957</v>
      </c>
      <c r="H20" s="29"/>
      <c r="I20" s="59">
        <v>-9174979</v>
      </c>
      <c r="J20" s="29"/>
      <c r="K20" s="59">
        <v>-7705957</v>
      </c>
      <c r="L20" s="29"/>
      <c r="M20" s="59">
        <v>-9174979</v>
      </c>
    </row>
    <row r="21" spans="1:13" ht="16.5" customHeight="1" x14ac:dyDescent="0.2">
      <c r="A21" s="53"/>
      <c r="B21" s="53"/>
      <c r="C21" s="53"/>
      <c r="D21" s="53"/>
      <c r="E21" s="6"/>
      <c r="F21" s="3"/>
      <c r="G21" s="58"/>
      <c r="H21" s="3"/>
      <c r="I21" s="9"/>
      <c r="J21" s="3"/>
      <c r="K21" s="58"/>
      <c r="L21" s="3"/>
      <c r="M21" s="9"/>
    </row>
    <row r="22" spans="1:13" ht="16.5" customHeight="1" x14ac:dyDescent="0.2">
      <c r="A22" s="7" t="s">
        <v>82</v>
      </c>
      <c r="B22" s="1"/>
      <c r="C22" s="7"/>
      <c r="D22" s="7"/>
      <c r="E22" s="6"/>
      <c r="F22" s="3"/>
      <c r="G22" s="56">
        <f>SUM(G14:G20)</f>
        <v>86876177</v>
      </c>
      <c r="H22" s="3"/>
      <c r="I22" s="57">
        <f>SUM(I14:I20)</f>
        <v>69690092</v>
      </c>
      <c r="J22" s="3"/>
      <c r="K22" s="56">
        <f>SUM(K14:K20)</f>
        <v>86867035</v>
      </c>
      <c r="L22" s="3"/>
      <c r="M22" s="57">
        <f>SUM(M14:M20)</f>
        <v>69674925</v>
      </c>
    </row>
    <row r="23" spans="1:13" ht="16.5" customHeight="1" x14ac:dyDescent="0.2">
      <c r="A23" s="53" t="s">
        <v>83</v>
      </c>
      <c r="B23" s="3"/>
      <c r="C23" s="3"/>
      <c r="D23" s="3"/>
      <c r="E23" s="88">
        <v>17</v>
      </c>
      <c r="F23" s="29"/>
      <c r="G23" s="59">
        <v>-17928211</v>
      </c>
      <c r="H23" s="29"/>
      <c r="I23" s="59">
        <v>-14457366</v>
      </c>
      <c r="J23" s="29"/>
      <c r="K23" s="59">
        <v>-17928211</v>
      </c>
      <c r="L23" s="29"/>
      <c r="M23" s="59">
        <v>-14457366</v>
      </c>
    </row>
    <row r="24" spans="1:13" ht="16.5" customHeight="1" x14ac:dyDescent="0.2">
      <c r="A24" s="53"/>
      <c r="B24" s="3"/>
      <c r="C24" s="3"/>
      <c r="D24" s="3"/>
      <c r="E24" s="6"/>
      <c r="F24" s="3"/>
      <c r="G24" s="56"/>
      <c r="H24" s="3"/>
      <c r="I24" s="57"/>
      <c r="J24" s="3"/>
      <c r="K24" s="56"/>
      <c r="L24" s="3"/>
      <c r="M24" s="57"/>
    </row>
    <row r="25" spans="1:13" ht="16.5" customHeight="1" x14ac:dyDescent="0.2">
      <c r="A25" s="7" t="s">
        <v>195</v>
      </c>
      <c r="B25" s="1"/>
      <c r="C25" s="1"/>
      <c r="D25" s="1"/>
      <c r="E25" s="6"/>
      <c r="F25" s="29"/>
      <c r="G25" s="60">
        <f>SUM(G22:G23)</f>
        <v>68947966</v>
      </c>
      <c r="H25" s="29"/>
      <c r="I25" s="59">
        <f>SUM(I22:I23)</f>
        <v>55232726</v>
      </c>
      <c r="J25" s="29"/>
      <c r="K25" s="60">
        <f>SUM(K22:K23)</f>
        <v>68938824</v>
      </c>
      <c r="L25" s="29"/>
      <c r="M25" s="59">
        <f>SUM(M22:M23)</f>
        <v>55217559</v>
      </c>
    </row>
    <row r="26" spans="1:13" ht="16.5" customHeight="1" x14ac:dyDescent="0.2">
      <c r="A26" s="53"/>
      <c r="B26" s="3"/>
      <c r="C26" s="3"/>
      <c r="D26" s="3"/>
      <c r="E26" s="6"/>
      <c r="F26" s="3"/>
      <c r="G26" s="56"/>
      <c r="H26" s="3"/>
      <c r="I26" s="57"/>
      <c r="J26" s="3"/>
      <c r="K26" s="56"/>
      <c r="L26" s="3"/>
      <c r="M26" s="57"/>
    </row>
    <row r="27" spans="1:13" ht="16.5" customHeight="1" x14ac:dyDescent="0.2">
      <c r="A27" s="7" t="s">
        <v>84</v>
      </c>
      <c r="B27" s="3"/>
      <c r="C27" s="3"/>
      <c r="D27" s="3"/>
      <c r="E27" s="6"/>
      <c r="F27" s="3"/>
      <c r="G27" s="58"/>
      <c r="H27" s="3"/>
      <c r="I27" s="9"/>
      <c r="J27" s="3"/>
      <c r="K27" s="58"/>
      <c r="L27" s="3"/>
      <c r="M27" s="9"/>
    </row>
    <row r="28" spans="1:13" ht="16.5" customHeight="1" x14ac:dyDescent="0.2">
      <c r="B28" s="7" t="s">
        <v>85</v>
      </c>
      <c r="C28" s="3"/>
      <c r="D28" s="3"/>
      <c r="E28" s="6"/>
      <c r="F28" s="3"/>
      <c r="G28" s="60">
        <v>0</v>
      </c>
      <c r="H28" s="3"/>
      <c r="I28" s="60">
        <v>0</v>
      </c>
      <c r="J28" s="3"/>
      <c r="K28" s="60">
        <v>0</v>
      </c>
      <c r="L28" s="3"/>
      <c r="M28" s="60">
        <v>0</v>
      </c>
    </row>
    <row r="29" spans="1:13" ht="16.5" customHeight="1" x14ac:dyDescent="0.2">
      <c r="A29" s="7"/>
      <c r="B29" s="3"/>
      <c r="C29" s="3"/>
      <c r="D29" s="3"/>
      <c r="E29" s="6"/>
      <c r="F29" s="3"/>
      <c r="G29" s="58"/>
      <c r="H29" s="3"/>
      <c r="I29" s="9"/>
      <c r="J29" s="3"/>
      <c r="K29" s="58"/>
      <c r="L29" s="3"/>
      <c r="M29" s="9"/>
    </row>
    <row r="30" spans="1:13" ht="16.5" customHeight="1" thickBot="1" x14ac:dyDescent="0.25">
      <c r="A30" s="1" t="s">
        <v>86</v>
      </c>
      <c r="B30" s="1"/>
      <c r="C30" s="3"/>
      <c r="D30" s="3"/>
      <c r="E30" s="6"/>
      <c r="F30" s="3"/>
      <c r="G30" s="61">
        <f>SUM(G25:G26)</f>
        <v>68947966</v>
      </c>
      <c r="H30" s="3"/>
      <c r="I30" s="61">
        <f>SUM(I25:I26)</f>
        <v>55232726</v>
      </c>
      <c r="J30" s="3"/>
      <c r="K30" s="61">
        <f>SUM(K25:K26)</f>
        <v>68938824</v>
      </c>
      <c r="L30" s="3"/>
      <c r="M30" s="61">
        <f>SUM(M25:M26)</f>
        <v>55217559</v>
      </c>
    </row>
    <row r="31" spans="1:13" ht="16.5" customHeight="1" thickTop="1" x14ac:dyDescent="0.2">
      <c r="A31" s="3"/>
      <c r="B31" s="1"/>
      <c r="C31" s="3"/>
      <c r="D31" s="3"/>
      <c r="E31" s="6"/>
      <c r="F31" s="3"/>
      <c r="G31" s="58"/>
      <c r="H31" s="3"/>
      <c r="I31" s="9"/>
      <c r="J31" s="3"/>
      <c r="K31" s="58"/>
      <c r="L31" s="3"/>
      <c r="M31" s="9"/>
    </row>
    <row r="32" spans="1:13" ht="16.5" customHeight="1" x14ac:dyDescent="0.2">
      <c r="A32" s="1" t="s">
        <v>190</v>
      </c>
      <c r="B32" s="3"/>
      <c r="C32" s="3"/>
      <c r="D32" s="3"/>
      <c r="E32" s="6"/>
      <c r="F32" s="3"/>
      <c r="G32" s="58"/>
      <c r="H32" s="3"/>
      <c r="I32" s="9"/>
      <c r="J32" s="3"/>
      <c r="K32" s="58"/>
      <c r="L32" s="3"/>
      <c r="M32" s="9"/>
    </row>
    <row r="33" spans="1:13" ht="16.5" customHeight="1" x14ac:dyDescent="0.2">
      <c r="A33" s="3" t="s">
        <v>87</v>
      </c>
      <c r="B33" s="3"/>
      <c r="C33" s="3"/>
      <c r="D33" s="3"/>
      <c r="E33" s="6"/>
      <c r="F33" s="29"/>
      <c r="G33" s="16">
        <v>68943395</v>
      </c>
      <c r="H33" s="29"/>
      <c r="I33" s="18">
        <v>55225142</v>
      </c>
      <c r="J33" s="29"/>
      <c r="K33" s="16">
        <v>68938824</v>
      </c>
      <c r="L33" s="29"/>
      <c r="M33" s="18">
        <v>55217559</v>
      </c>
    </row>
    <row r="34" spans="1:13" ht="16.5" customHeight="1" x14ac:dyDescent="0.2">
      <c r="A34" s="3" t="s">
        <v>70</v>
      </c>
      <c r="B34" s="3"/>
      <c r="C34" s="3"/>
      <c r="D34" s="3"/>
      <c r="E34" s="6"/>
      <c r="F34" s="29"/>
      <c r="G34" s="39">
        <v>4571</v>
      </c>
      <c r="H34" s="29"/>
      <c r="I34" s="62">
        <v>7584</v>
      </c>
      <c r="J34" s="29"/>
      <c r="K34" s="62">
        <v>0</v>
      </c>
      <c r="L34" s="29"/>
      <c r="M34" s="62">
        <v>0</v>
      </c>
    </row>
    <row r="35" spans="1:13" ht="16.5" customHeight="1" x14ac:dyDescent="0.2">
      <c r="A35" s="3"/>
      <c r="B35" s="3"/>
      <c r="C35" s="3"/>
      <c r="D35" s="3"/>
      <c r="E35" s="6"/>
      <c r="F35" s="3"/>
      <c r="G35" s="58"/>
      <c r="H35" s="3"/>
      <c r="I35" s="9"/>
      <c r="J35" s="3"/>
      <c r="K35" s="58"/>
      <c r="L35" s="3"/>
      <c r="M35" s="9"/>
    </row>
    <row r="36" spans="1:13" ht="16.5" customHeight="1" thickBot="1" x14ac:dyDescent="0.25">
      <c r="A36" s="49"/>
      <c r="B36" s="3"/>
      <c r="C36" s="3"/>
      <c r="D36" s="3"/>
      <c r="E36" s="6"/>
      <c r="F36" s="3"/>
      <c r="G36" s="61">
        <f>SUM(G33:G34)</f>
        <v>68947966</v>
      </c>
      <c r="H36" s="3"/>
      <c r="I36" s="61">
        <f>SUM(I33:I34)</f>
        <v>55232726</v>
      </c>
      <c r="J36" s="3"/>
      <c r="K36" s="61">
        <f>SUM(K33:K34)</f>
        <v>68938824</v>
      </c>
      <c r="L36" s="3"/>
      <c r="M36" s="61">
        <f>SUM(M33:M34)</f>
        <v>55217559</v>
      </c>
    </row>
    <row r="37" spans="1:13" ht="16.5" customHeight="1" thickTop="1" x14ac:dyDescent="0.2">
      <c r="A37" s="49"/>
      <c r="B37" s="3"/>
      <c r="C37" s="3"/>
      <c r="D37" s="3"/>
      <c r="E37" s="6"/>
      <c r="F37" s="3"/>
      <c r="G37" s="58"/>
      <c r="H37" s="3"/>
      <c r="I37" s="9"/>
      <c r="J37" s="3"/>
      <c r="K37" s="58"/>
      <c r="L37" s="3"/>
      <c r="M37" s="9"/>
    </row>
    <row r="38" spans="1:13" ht="16.5" customHeight="1" x14ac:dyDescent="0.2">
      <c r="A38" s="1" t="s">
        <v>88</v>
      </c>
      <c r="B38" s="3"/>
      <c r="C38" s="3"/>
      <c r="D38" s="3"/>
      <c r="E38" s="6"/>
      <c r="F38" s="3"/>
      <c r="G38" s="58"/>
      <c r="H38" s="3"/>
      <c r="I38" s="9"/>
      <c r="J38" s="3"/>
      <c r="K38" s="58"/>
      <c r="L38" s="3"/>
      <c r="M38" s="9"/>
    </row>
    <row r="39" spans="1:13" ht="16.5" customHeight="1" x14ac:dyDescent="0.2">
      <c r="A39" s="3" t="s">
        <v>87</v>
      </c>
      <c r="B39" s="3"/>
      <c r="C39" s="3"/>
      <c r="D39" s="3"/>
      <c r="E39" s="6"/>
      <c r="F39" s="29"/>
      <c r="G39" s="16">
        <v>68943395</v>
      </c>
      <c r="H39" s="29"/>
      <c r="I39" s="18">
        <v>55225142</v>
      </c>
      <c r="J39" s="29"/>
      <c r="K39" s="16">
        <v>68938824</v>
      </c>
      <c r="L39" s="29"/>
      <c r="M39" s="18">
        <v>55217559</v>
      </c>
    </row>
    <row r="40" spans="1:13" ht="16.5" customHeight="1" x14ac:dyDescent="0.2">
      <c r="A40" s="3" t="s">
        <v>70</v>
      </c>
      <c r="B40" s="3"/>
      <c r="C40" s="3"/>
      <c r="D40" s="3"/>
      <c r="E40" s="6"/>
      <c r="F40" s="3"/>
      <c r="G40" s="39">
        <v>4571</v>
      </c>
      <c r="H40" s="3"/>
      <c r="I40" s="60">
        <v>7584</v>
      </c>
      <c r="J40" s="3"/>
      <c r="K40" s="60">
        <v>0</v>
      </c>
      <c r="L40" s="3"/>
      <c r="M40" s="129">
        <v>0</v>
      </c>
    </row>
    <row r="41" spans="1:13" ht="16.5" customHeight="1" x14ac:dyDescent="0.2">
      <c r="A41" s="3"/>
      <c r="B41" s="3"/>
      <c r="C41" s="3"/>
      <c r="D41" s="3"/>
      <c r="E41" s="6"/>
      <c r="F41" s="3"/>
      <c r="G41" s="58"/>
      <c r="H41" s="3"/>
      <c r="I41" s="9"/>
      <c r="J41" s="3"/>
      <c r="K41" s="58"/>
      <c r="L41" s="3"/>
      <c r="M41" s="9"/>
    </row>
    <row r="42" spans="1:13" ht="16.5" customHeight="1" thickBot="1" x14ac:dyDescent="0.25">
      <c r="A42" s="49"/>
      <c r="B42" s="3"/>
      <c r="C42" s="3"/>
      <c r="D42" s="3"/>
      <c r="E42" s="6"/>
      <c r="F42" s="3"/>
      <c r="G42" s="61">
        <f>SUM(G39:G40)</f>
        <v>68947966</v>
      </c>
      <c r="H42" s="3"/>
      <c r="I42" s="61">
        <f>SUM(I39:I40)</f>
        <v>55232726</v>
      </c>
      <c r="J42" s="3"/>
      <c r="K42" s="61">
        <f>SUM(K39:K40)</f>
        <v>68938824</v>
      </c>
      <c r="L42" s="3"/>
      <c r="M42" s="61">
        <f>SUM(M39:M40)</f>
        <v>55217559</v>
      </c>
    </row>
    <row r="43" spans="1:13" ht="16.5" customHeight="1" thickTop="1" x14ac:dyDescent="0.2">
      <c r="A43" s="49"/>
      <c r="B43" s="3"/>
      <c r="C43" s="3"/>
      <c r="D43" s="3"/>
      <c r="E43" s="6"/>
      <c r="F43" s="3"/>
      <c r="G43" s="58"/>
      <c r="H43" s="3"/>
      <c r="I43" s="9"/>
      <c r="J43" s="3"/>
      <c r="K43" s="58"/>
      <c r="L43" s="3"/>
      <c r="M43" s="9"/>
    </row>
    <row r="44" spans="1:13" ht="16.5" customHeight="1" x14ac:dyDescent="0.2">
      <c r="A44" s="7" t="s">
        <v>89</v>
      </c>
      <c r="B44" s="1"/>
      <c r="C44" s="1"/>
      <c r="D44" s="1"/>
      <c r="E44" s="6"/>
      <c r="F44" s="9"/>
      <c r="G44" s="58"/>
      <c r="H44" s="9"/>
      <c r="I44" s="9"/>
      <c r="J44" s="9"/>
      <c r="K44" s="58"/>
      <c r="L44" s="9"/>
      <c r="M44" s="9"/>
    </row>
    <row r="45" spans="1:13" ht="16.5" customHeight="1" x14ac:dyDescent="0.2">
      <c r="A45" s="53" t="s">
        <v>90</v>
      </c>
      <c r="B45" s="3"/>
      <c r="C45" s="3"/>
      <c r="D45" s="3"/>
      <c r="E45" s="88">
        <v>18</v>
      </c>
      <c r="F45" s="64"/>
      <c r="G45" s="63">
        <v>0.23</v>
      </c>
      <c r="H45" s="64"/>
      <c r="I45" s="64">
        <v>0.19</v>
      </c>
      <c r="J45" s="64"/>
      <c r="K45" s="63">
        <v>0.23</v>
      </c>
      <c r="L45" s="64"/>
      <c r="M45" s="64">
        <v>0.19</v>
      </c>
    </row>
    <row r="46" spans="1:13" ht="16.5" customHeight="1" x14ac:dyDescent="0.2">
      <c r="A46" s="53"/>
      <c r="B46" s="3"/>
      <c r="C46" s="3"/>
      <c r="D46" s="3"/>
      <c r="E46" s="2"/>
      <c r="F46" s="3"/>
      <c r="G46" s="9"/>
      <c r="H46" s="3"/>
      <c r="I46" s="9"/>
      <c r="J46" s="9"/>
      <c r="K46" s="9"/>
      <c r="L46" s="9"/>
      <c r="M46" s="9"/>
    </row>
    <row r="47" spans="1:13" ht="16.5" customHeight="1" x14ac:dyDescent="0.2">
      <c r="A47" s="53"/>
      <c r="B47" s="3"/>
      <c r="C47" s="3"/>
      <c r="D47" s="3"/>
      <c r="E47" s="2"/>
      <c r="F47" s="3"/>
      <c r="G47" s="9"/>
      <c r="H47" s="3"/>
      <c r="I47" s="9"/>
      <c r="J47" s="9"/>
      <c r="K47" s="9"/>
      <c r="L47" s="9"/>
      <c r="M47" s="9"/>
    </row>
    <row r="48" spans="1:13" ht="16.5" customHeight="1" x14ac:dyDescent="0.2">
      <c r="A48" s="53"/>
      <c r="B48" s="3"/>
      <c r="C48" s="3"/>
      <c r="D48" s="3"/>
      <c r="E48" s="2"/>
      <c r="F48" s="3"/>
      <c r="G48" s="9"/>
      <c r="H48" s="3"/>
      <c r="I48" s="9"/>
      <c r="J48" s="9"/>
      <c r="K48" s="9"/>
      <c r="L48" s="9"/>
      <c r="M48" s="9"/>
    </row>
    <row r="49" spans="1:13" ht="16.5" customHeight="1" x14ac:dyDescent="0.2">
      <c r="A49" s="53"/>
      <c r="B49" s="3"/>
      <c r="C49" s="3"/>
      <c r="D49" s="3"/>
      <c r="E49" s="2"/>
      <c r="F49" s="3"/>
      <c r="G49" s="9"/>
      <c r="H49" s="3"/>
      <c r="I49" s="9"/>
      <c r="J49" s="9"/>
      <c r="K49" s="9"/>
      <c r="L49" s="9"/>
      <c r="M49" s="9"/>
    </row>
    <row r="50" spans="1:13" ht="12.75" customHeight="1" x14ac:dyDescent="0.2">
      <c r="A50" s="53"/>
      <c r="B50" s="3"/>
      <c r="C50" s="3"/>
      <c r="D50" s="3"/>
      <c r="E50" s="2"/>
      <c r="F50" s="3"/>
      <c r="G50" s="9"/>
      <c r="H50" s="3"/>
      <c r="I50" s="9"/>
      <c r="J50" s="9"/>
      <c r="K50" s="9"/>
      <c r="L50" s="9"/>
      <c r="M50" s="9"/>
    </row>
    <row r="51" spans="1:13" ht="21.95" customHeight="1" x14ac:dyDescent="0.2">
      <c r="A51" s="159" t="str">
        <f>'ENG 2-4'!$A$51</f>
        <v>The accompanying notes form part of this interim financial information.</v>
      </c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</row>
  </sheetData>
  <mergeCells count="5">
    <mergeCell ref="G6:I6"/>
    <mergeCell ref="K6:M6"/>
    <mergeCell ref="G7:I7"/>
    <mergeCell ref="K7:M7"/>
    <mergeCell ref="A51:M51"/>
  </mergeCells>
  <pageMargins left="0.9" right="0.5" top="0.5" bottom="0.6" header="0.49" footer="0.4"/>
  <pageSetup paperSize="9" scale="95" firstPageNumber="6" orientation="portrait" useFirstPageNumber="1" horizontalDpi="1200" verticalDpi="1200" r:id="rId1"/>
  <headerFooter>
    <oddHeader>&amp;C</oddHead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2EFD9"/>
  </sheetPr>
  <dimension ref="A1:V41"/>
  <sheetViews>
    <sheetView topLeftCell="A9" zoomScaleNormal="100" workbookViewId="0">
      <selection activeCell="O13" sqref="O13"/>
    </sheetView>
  </sheetViews>
  <sheetFormatPr defaultColWidth="12.625" defaultRowHeight="15" customHeight="1" x14ac:dyDescent="0.2"/>
  <cols>
    <col min="1" max="1" width="28.75" style="76" customWidth="1"/>
    <col min="2" max="2" width="4.25" style="76" customWidth="1"/>
    <col min="3" max="3" width="0.625" style="76" customWidth="1"/>
    <col min="4" max="4" width="9.625" style="76" customWidth="1"/>
    <col min="5" max="5" width="0.625" style="76" customWidth="1"/>
    <col min="6" max="6" width="11.125" style="76" customWidth="1"/>
    <col min="7" max="7" width="0.625" style="76" customWidth="1"/>
    <col min="8" max="8" width="10.625" style="76" customWidth="1"/>
    <col min="9" max="9" width="0.625" style="76" customWidth="1"/>
    <col min="10" max="10" width="11.75" style="76" customWidth="1"/>
    <col min="11" max="11" width="0.625" style="76" customWidth="1"/>
    <col min="12" max="12" width="21.625" style="76" customWidth="1"/>
    <col min="13" max="13" width="0.625" style="76" customWidth="1"/>
    <col min="14" max="14" width="14.875" style="76" customWidth="1"/>
    <col min="15" max="15" width="0.625" style="76" customWidth="1"/>
    <col min="16" max="16" width="9.625" style="76" customWidth="1"/>
    <col min="17" max="17" width="0.625" style="76" customWidth="1"/>
    <col min="18" max="18" width="9.625" style="76" customWidth="1"/>
    <col min="19" max="19" width="0.625" style="76" customWidth="1"/>
    <col min="20" max="20" width="10.75" style="76" customWidth="1"/>
    <col min="21" max="21" width="0.625" style="76" customWidth="1"/>
    <col min="22" max="22" width="10" style="76" customWidth="1"/>
    <col min="23" max="16384" width="12.625" style="76"/>
  </cols>
  <sheetData>
    <row r="1" spans="1:22" ht="16.5" customHeight="1" x14ac:dyDescent="0.2">
      <c r="A1" s="75" t="s">
        <v>0</v>
      </c>
      <c r="B1" s="75"/>
      <c r="C1" s="75"/>
      <c r="D1" s="98"/>
      <c r="E1" s="98"/>
      <c r="F1" s="98"/>
      <c r="G1" s="98"/>
      <c r="H1" s="98"/>
      <c r="I1" s="98"/>
      <c r="J1" s="70"/>
      <c r="K1" s="98"/>
      <c r="L1" s="98"/>
      <c r="M1" s="98"/>
      <c r="N1" s="70"/>
      <c r="O1" s="98"/>
      <c r="P1" s="70"/>
      <c r="Q1" s="98"/>
      <c r="R1" s="70"/>
      <c r="S1" s="98"/>
      <c r="T1" s="70"/>
      <c r="U1" s="98"/>
      <c r="V1" s="70"/>
    </row>
    <row r="2" spans="1:22" ht="16.5" customHeight="1" x14ac:dyDescent="0.2">
      <c r="A2" s="75" t="s">
        <v>92</v>
      </c>
      <c r="B2" s="75"/>
      <c r="C2" s="75"/>
      <c r="D2" s="98"/>
      <c r="E2" s="98"/>
      <c r="F2" s="98"/>
      <c r="G2" s="98"/>
      <c r="H2" s="98"/>
      <c r="I2" s="98"/>
      <c r="J2" s="70"/>
      <c r="K2" s="98"/>
      <c r="L2" s="98"/>
      <c r="M2" s="98"/>
      <c r="N2" s="70"/>
      <c r="O2" s="98"/>
      <c r="P2" s="70"/>
      <c r="Q2" s="98"/>
      <c r="R2" s="70"/>
      <c r="S2" s="98"/>
      <c r="T2" s="70"/>
      <c r="U2" s="98"/>
      <c r="V2" s="70"/>
    </row>
    <row r="3" spans="1:22" ht="16.5" customHeight="1" x14ac:dyDescent="0.2">
      <c r="A3" s="117" t="str">
        <f>'ENG 6 (6M)'!A3</f>
        <v>For the six-month period ended 30 June 2025</v>
      </c>
      <c r="B3" s="117"/>
      <c r="C3" s="117"/>
      <c r="D3" s="122"/>
      <c r="E3" s="122"/>
      <c r="F3" s="122"/>
      <c r="G3" s="122"/>
      <c r="H3" s="122"/>
      <c r="I3" s="122"/>
      <c r="J3" s="119"/>
      <c r="K3" s="122"/>
      <c r="L3" s="122"/>
      <c r="M3" s="122"/>
      <c r="N3" s="119"/>
      <c r="O3" s="122"/>
      <c r="P3" s="119"/>
      <c r="Q3" s="122"/>
      <c r="R3" s="119"/>
      <c r="S3" s="122"/>
      <c r="T3" s="119"/>
      <c r="U3" s="122"/>
      <c r="V3" s="119"/>
    </row>
    <row r="4" spans="1:22" ht="16.5" customHeight="1" x14ac:dyDescent="0.2">
      <c r="A4" s="75"/>
      <c r="B4" s="75"/>
      <c r="C4" s="75"/>
      <c r="D4" s="98"/>
      <c r="E4" s="98"/>
      <c r="F4" s="98"/>
      <c r="G4" s="98"/>
      <c r="H4" s="98"/>
      <c r="I4" s="98"/>
      <c r="J4" s="70"/>
      <c r="K4" s="98"/>
      <c r="L4" s="98"/>
      <c r="M4" s="98"/>
      <c r="N4" s="70"/>
      <c r="O4" s="98"/>
      <c r="P4" s="70"/>
      <c r="Q4" s="98"/>
      <c r="R4" s="70"/>
      <c r="S4" s="98"/>
      <c r="T4" s="70"/>
      <c r="U4" s="98"/>
      <c r="V4" s="70"/>
    </row>
    <row r="5" spans="1:22" ht="16.5" customHeight="1" x14ac:dyDescent="0.2">
      <c r="A5" s="43"/>
      <c r="B5" s="43"/>
      <c r="C5" s="43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</row>
    <row r="6" spans="1:22" ht="16.5" customHeight="1" x14ac:dyDescent="0.2">
      <c r="A6" s="43"/>
      <c r="B6" s="43"/>
      <c r="C6" s="43"/>
      <c r="D6" s="160" t="s">
        <v>93</v>
      </c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</row>
    <row r="7" spans="1:22" ht="16.5" customHeight="1" x14ac:dyDescent="0.2">
      <c r="A7" s="137"/>
      <c r="B7" s="137"/>
      <c r="C7" s="78"/>
      <c r="D7" s="161" t="s">
        <v>94</v>
      </c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37"/>
      <c r="T7" s="137"/>
      <c r="U7" s="137"/>
      <c r="V7" s="137"/>
    </row>
    <row r="8" spans="1:22" ht="16.5" customHeight="1" x14ac:dyDescent="0.2">
      <c r="A8" s="137"/>
      <c r="B8" s="137"/>
      <c r="C8" s="78"/>
      <c r="D8" s="78"/>
      <c r="E8" s="78"/>
      <c r="F8" s="78"/>
      <c r="G8" s="78"/>
      <c r="H8" s="78"/>
      <c r="I8" s="78"/>
      <c r="J8" s="78"/>
      <c r="K8" s="78"/>
      <c r="L8" s="161" t="s">
        <v>67</v>
      </c>
      <c r="M8" s="162"/>
      <c r="N8" s="162"/>
      <c r="O8" s="162"/>
      <c r="P8" s="162"/>
      <c r="Q8" s="137"/>
      <c r="R8" s="78"/>
      <c r="S8" s="137"/>
      <c r="T8" s="137"/>
      <c r="U8" s="137"/>
      <c r="V8" s="137"/>
    </row>
    <row r="9" spans="1:22" ht="16.5" customHeight="1" x14ac:dyDescent="0.2">
      <c r="A9" s="137"/>
      <c r="B9" s="137"/>
      <c r="C9" s="78"/>
      <c r="D9" s="163" t="s">
        <v>95</v>
      </c>
      <c r="E9" s="163"/>
      <c r="F9" s="163"/>
      <c r="G9" s="78"/>
      <c r="H9" s="160" t="s">
        <v>64</v>
      </c>
      <c r="I9" s="152"/>
      <c r="J9" s="152"/>
      <c r="K9" s="137"/>
      <c r="L9" s="114" t="s">
        <v>96</v>
      </c>
      <c r="M9" s="138"/>
      <c r="N9" s="137"/>
      <c r="O9" s="137"/>
      <c r="P9" s="137"/>
      <c r="Q9" s="137"/>
      <c r="R9" s="137"/>
      <c r="S9" s="137"/>
      <c r="T9" s="78"/>
      <c r="U9" s="137"/>
      <c r="V9" s="137"/>
    </row>
    <row r="10" spans="1:22" ht="16.5" customHeight="1" x14ac:dyDescent="0.2">
      <c r="A10" s="137"/>
      <c r="B10" s="137"/>
      <c r="C10" s="137"/>
      <c r="D10" s="138" t="s">
        <v>97</v>
      </c>
      <c r="E10" s="138"/>
      <c r="F10" s="138"/>
      <c r="G10" s="138"/>
      <c r="H10" s="106"/>
      <c r="I10" s="138"/>
      <c r="J10" s="138"/>
      <c r="K10" s="138"/>
      <c r="L10" s="106" t="s">
        <v>98</v>
      </c>
      <c r="M10" s="138"/>
      <c r="N10" s="138" t="s">
        <v>99</v>
      </c>
      <c r="O10" s="70"/>
      <c r="P10" s="138" t="s">
        <v>100</v>
      </c>
      <c r="Q10" s="70"/>
      <c r="R10" s="138" t="s">
        <v>101</v>
      </c>
      <c r="S10" s="70"/>
      <c r="T10" s="80"/>
      <c r="U10" s="70"/>
      <c r="V10" s="70"/>
    </row>
    <row r="11" spans="1:22" ht="16.5" customHeight="1" x14ac:dyDescent="0.2">
      <c r="A11" s="137"/>
      <c r="B11" s="137"/>
      <c r="C11" s="137"/>
      <c r="D11" s="138" t="s">
        <v>102</v>
      </c>
      <c r="E11" s="138"/>
      <c r="F11" s="138" t="s">
        <v>103</v>
      </c>
      <c r="G11" s="138"/>
      <c r="H11" s="138" t="s">
        <v>104</v>
      </c>
      <c r="I11" s="138"/>
      <c r="J11" s="138"/>
      <c r="K11" s="138"/>
      <c r="L11" s="138" t="s">
        <v>105</v>
      </c>
      <c r="M11" s="138"/>
      <c r="N11" s="138" t="s">
        <v>106</v>
      </c>
      <c r="O11" s="98"/>
      <c r="P11" s="138" t="s">
        <v>107</v>
      </c>
      <c r="Q11" s="98"/>
      <c r="R11" s="138" t="s">
        <v>108</v>
      </c>
      <c r="S11" s="98"/>
      <c r="T11" s="138" t="s">
        <v>109</v>
      </c>
      <c r="U11" s="98"/>
      <c r="V11" s="139"/>
    </row>
    <row r="12" spans="1:22" ht="16.5" customHeight="1" x14ac:dyDescent="0.2">
      <c r="A12" s="137"/>
      <c r="B12" s="137"/>
      <c r="C12" s="137"/>
      <c r="D12" s="138" t="s">
        <v>110</v>
      </c>
      <c r="E12" s="138"/>
      <c r="F12" s="138" t="s">
        <v>111</v>
      </c>
      <c r="G12" s="138"/>
      <c r="H12" s="138" t="s">
        <v>112</v>
      </c>
      <c r="I12" s="138"/>
      <c r="J12" s="138" t="s">
        <v>66</v>
      </c>
      <c r="K12" s="138"/>
      <c r="L12" s="138" t="s">
        <v>113</v>
      </c>
      <c r="M12" s="138"/>
      <c r="N12" s="138" t="s">
        <v>114</v>
      </c>
      <c r="O12" s="98"/>
      <c r="P12" s="138" t="s">
        <v>115</v>
      </c>
      <c r="Q12" s="98"/>
      <c r="R12" s="138" t="s">
        <v>116</v>
      </c>
      <c r="S12" s="98"/>
      <c r="T12" s="138" t="s">
        <v>117</v>
      </c>
      <c r="U12" s="98"/>
      <c r="V12" s="139" t="s">
        <v>71</v>
      </c>
    </row>
    <row r="13" spans="1:22" ht="16.5" customHeight="1" x14ac:dyDescent="0.2">
      <c r="A13" s="137"/>
      <c r="B13" s="114" t="s">
        <v>118</v>
      </c>
      <c r="C13" s="78"/>
      <c r="D13" s="120" t="s">
        <v>13</v>
      </c>
      <c r="E13" s="138"/>
      <c r="F13" s="120" t="s">
        <v>13</v>
      </c>
      <c r="G13" s="138"/>
      <c r="H13" s="120" t="s">
        <v>13</v>
      </c>
      <c r="I13" s="138"/>
      <c r="J13" s="120" t="s">
        <v>13</v>
      </c>
      <c r="K13" s="138"/>
      <c r="L13" s="120" t="s">
        <v>13</v>
      </c>
      <c r="M13" s="138"/>
      <c r="N13" s="120" t="s">
        <v>13</v>
      </c>
      <c r="O13" s="138"/>
      <c r="P13" s="120" t="s">
        <v>13</v>
      </c>
      <c r="Q13" s="138"/>
      <c r="R13" s="120" t="s">
        <v>13</v>
      </c>
      <c r="S13" s="138"/>
      <c r="T13" s="120" t="s">
        <v>13</v>
      </c>
      <c r="U13" s="138"/>
      <c r="V13" s="120" t="s">
        <v>13</v>
      </c>
    </row>
    <row r="14" spans="1:22" ht="16.5" customHeight="1" x14ac:dyDescent="0.2">
      <c r="A14" s="137"/>
      <c r="B14" s="137"/>
      <c r="C14" s="7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</row>
    <row r="15" spans="1:22" ht="16.5" customHeight="1" x14ac:dyDescent="0.2">
      <c r="A15" s="50" t="s">
        <v>119</v>
      </c>
      <c r="B15" s="50"/>
      <c r="C15" s="79"/>
      <c r="D15" s="66">
        <v>125000000</v>
      </c>
      <c r="E15" s="66"/>
      <c r="F15" s="66">
        <v>32500000</v>
      </c>
      <c r="G15" s="66"/>
      <c r="H15" s="66">
        <v>15250000</v>
      </c>
      <c r="I15" s="66"/>
      <c r="J15" s="66">
        <v>20580994</v>
      </c>
      <c r="K15" s="66"/>
      <c r="L15" s="66">
        <v>-11368</v>
      </c>
      <c r="M15" s="66"/>
      <c r="N15" s="66">
        <v>-8562100</v>
      </c>
      <c r="O15" s="66"/>
      <c r="P15" s="87">
        <f>SUM(L15,N15)</f>
        <v>-8573468</v>
      </c>
      <c r="Q15" s="66"/>
      <c r="R15" s="87">
        <f>P15+SUM(D15:J15)</f>
        <v>184757526</v>
      </c>
      <c r="S15" s="66"/>
      <c r="T15" s="66">
        <v>2721024</v>
      </c>
      <c r="U15" s="66"/>
      <c r="V15" s="66">
        <f>SUM(R15:T15)</f>
        <v>187478550</v>
      </c>
    </row>
    <row r="16" spans="1:22" ht="6" customHeight="1" x14ac:dyDescent="0.2">
      <c r="A16" s="51"/>
      <c r="B16" s="51"/>
      <c r="C16" s="79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</row>
    <row r="17" spans="1:22" ht="16.5" customHeight="1" x14ac:dyDescent="0.2">
      <c r="A17" s="50" t="s">
        <v>120</v>
      </c>
      <c r="B17" s="50"/>
      <c r="C17" s="107"/>
      <c r="D17" s="43"/>
      <c r="E17" s="43"/>
      <c r="F17" s="43"/>
      <c r="G17" s="43"/>
      <c r="H17" s="43"/>
      <c r="I17" s="43"/>
      <c r="J17" s="66"/>
      <c r="K17" s="43"/>
      <c r="L17" s="43"/>
      <c r="M17" s="43"/>
      <c r="N17" s="66"/>
      <c r="O17" s="66"/>
      <c r="P17" s="66"/>
      <c r="Q17" s="66"/>
      <c r="R17" s="66"/>
      <c r="S17" s="66"/>
      <c r="T17" s="66"/>
      <c r="U17" s="66"/>
      <c r="V17" s="66"/>
    </row>
    <row r="18" spans="1:22" ht="16.5" customHeight="1" x14ac:dyDescent="0.2">
      <c r="A18" s="52" t="s">
        <v>121</v>
      </c>
      <c r="B18" s="52"/>
      <c r="C18" s="107"/>
      <c r="D18" s="70">
        <v>27500000</v>
      </c>
      <c r="E18" s="70"/>
      <c r="F18" s="70">
        <v>541628795</v>
      </c>
      <c r="G18" s="70"/>
      <c r="H18" s="66">
        <v>0</v>
      </c>
      <c r="I18" s="70"/>
      <c r="J18" s="66">
        <v>0</v>
      </c>
      <c r="K18" s="70"/>
      <c r="L18" s="66">
        <v>0</v>
      </c>
      <c r="M18" s="70"/>
      <c r="N18" s="66">
        <v>0</v>
      </c>
      <c r="O18" s="66"/>
      <c r="P18" s="66">
        <v>0</v>
      </c>
      <c r="Q18" s="66"/>
      <c r="R18" s="87">
        <f t="shared" ref="R18:R19" si="0">P18+SUM(D18:J18)</f>
        <v>569128795</v>
      </c>
      <c r="S18" s="66"/>
      <c r="T18" s="66">
        <v>0</v>
      </c>
      <c r="U18" s="66"/>
      <c r="V18" s="66">
        <f t="shared" ref="V18:V19" si="1">SUM(R18:T18)</f>
        <v>569128795</v>
      </c>
    </row>
    <row r="19" spans="1:22" ht="16.5" customHeight="1" x14ac:dyDescent="0.2">
      <c r="A19" s="52" t="s">
        <v>86</v>
      </c>
      <c r="B19" s="52"/>
      <c r="C19" s="107"/>
      <c r="D19" s="111">
        <v>0</v>
      </c>
      <c r="E19" s="66"/>
      <c r="F19" s="111">
        <v>0</v>
      </c>
      <c r="G19" s="66"/>
      <c r="H19" s="111">
        <v>0</v>
      </c>
      <c r="I19" s="66"/>
      <c r="J19" s="111">
        <v>55225142</v>
      </c>
      <c r="K19" s="66"/>
      <c r="L19" s="111">
        <v>0</v>
      </c>
      <c r="M19" s="66"/>
      <c r="N19" s="111">
        <v>0</v>
      </c>
      <c r="O19" s="66"/>
      <c r="P19" s="111">
        <v>0</v>
      </c>
      <c r="Q19" s="66"/>
      <c r="R19" s="142">
        <f t="shared" si="0"/>
        <v>55225142</v>
      </c>
      <c r="S19" s="66"/>
      <c r="T19" s="111">
        <v>7584</v>
      </c>
      <c r="U19" s="66"/>
      <c r="V19" s="111">
        <f t="shared" si="1"/>
        <v>55232726</v>
      </c>
    </row>
    <row r="20" spans="1:22" ht="16.5" customHeight="1" x14ac:dyDescent="0.2">
      <c r="A20" s="50"/>
      <c r="B20" s="50"/>
      <c r="C20" s="79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</row>
    <row r="21" spans="1:22" ht="16.5" customHeight="1" thickBot="1" x14ac:dyDescent="0.25">
      <c r="A21" s="50" t="s">
        <v>122</v>
      </c>
      <c r="B21" s="50"/>
      <c r="C21" s="107"/>
      <c r="D21" s="140">
        <f>SUM(D15:D19)</f>
        <v>152500000</v>
      </c>
      <c r="E21" s="66"/>
      <c r="F21" s="140">
        <f>SUM(F15:F19)</f>
        <v>574128795</v>
      </c>
      <c r="G21" s="66"/>
      <c r="H21" s="140">
        <f>SUM(H15:H19)</f>
        <v>15250000</v>
      </c>
      <c r="I21" s="66"/>
      <c r="J21" s="140">
        <f>SUM(J15:J19)</f>
        <v>75806136</v>
      </c>
      <c r="K21" s="66"/>
      <c r="L21" s="140">
        <f>SUM(L15:L19)</f>
        <v>-11368</v>
      </c>
      <c r="M21" s="66"/>
      <c r="N21" s="140">
        <f>SUM(N15:N19)</f>
        <v>-8562100</v>
      </c>
      <c r="O21" s="66"/>
      <c r="P21" s="140">
        <f>SUM(P15:P19)</f>
        <v>-8573468</v>
      </c>
      <c r="Q21" s="66"/>
      <c r="R21" s="140">
        <f>SUM(R15:R19)</f>
        <v>809111463</v>
      </c>
      <c r="S21" s="66"/>
      <c r="T21" s="140">
        <f>SUM(T15:T19)</f>
        <v>2728608</v>
      </c>
      <c r="U21" s="66"/>
      <c r="V21" s="140">
        <f>SUM(V15:V19)</f>
        <v>811840071</v>
      </c>
    </row>
    <row r="22" spans="1:22" ht="16.5" customHeight="1" thickTop="1" x14ac:dyDescent="0.2">
      <c r="A22" s="50"/>
      <c r="B22" s="50"/>
      <c r="C22" s="43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</row>
    <row r="23" spans="1:22" ht="16.5" customHeight="1" x14ac:dyDescent="0.2">
      <c r="A23" s="50"/>
      <c r="B23" s="50"/>
      <c r="C23" s="43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</row>
    <row r="24" spans="1:22" ht="16.5" customHeight="1" x14ac:dyDescent="0.2">
      <c r="A24" s="50" t="s">
        <v>123</v>
      </c>
      <c r="B24" s="50"/>
      <c r="C24" s="79"/>
      <c r="D24" s="87">
        <v>152500000</v>
      </c>
      <c r="E24" s="70"/>
      <c r="F24" s="87">
        <v>574128795</v>
      </c>
      <c r="G24" s="70"/>
      <c r="H24" s="87">
        <v>15250000</v>
      </c>
      <c r="I24" s="70"/>
      <c r="J24" s="87">
        <v>146100989</v>
      </c>
      <c r="K24" s="70"/>
      <c r="L24" s="87">
        <v>-11368</v>
      </c>
      <c r="M24" s="70"/>
      <c r="N24" s="87">
        <v>-8562100</v>
      </c>
      <c r="O24" s="66"/>
      <c r="P24" s="87">
        <f>SUM(L24,N24)</f>
        <v>-8573468</v>
      </c>
      <c r="Q24" s="66"/>
      <c r="R24" s="87">
        <f>P24+SUM(D24:J24)</f>
        <v>879406316</v>
      </c>
      <c r="S24" s="66"/>
      <c r="T24" s="87">
        <v>2724631</v>
      </c>
      <c r="U24" s="66"/>
      <c r="V24" s="87">
        <f>SUM(R24:T24)</f>
        <v>882130947</v>
      </c>
    </row>
    <row r="25" spans="1:22" ht="6" customHeight="1" x14ac:dyDescent="0.2">
      <c r="A25" s="51"/>
      <c r="B25" s="51"/>
      <c r="C25" s="79"/>
      <c r="D25" s="87"/>
      <c r="E25" s="70"/>
      <c r="F25" s="87"/>
      <c r="G25" s="70"/>
      <c r="H25" s="87"/>
      <c r="I25" s="70"/>
      <c r="J25" s="87"/>
      <c r="K25" s="70"/>
      <c r="L25" s="87"/>
      <c r="M25" s="70"/>
      <c r="N25" s="87"/>
      <c r="O25" s="66"/>
      <c r="P25" s="87"/>
      <c r="Q25" s="66"/>
      <c r="R25" s="87"/>
      <c r="S25" s="66"/>
      <c r="T25" s="87"/>
      <c r="U25" s="66"/>
      <c r="V25" s="87"/>
    </row>
    <row r="26" spans="1:22" ht="16.5" customHeight="1" x14ac:dyDescent="0.2">
      <c r="A26" s="50" t="s">
        <v>120</v>
      </c>
      <c r="B26" s="50"/>
      <c r="C26" s="107"/>
      <c r="D26" s="87"/>
      <c r="E26" s="70"/>
      <c r="F26" s="87"/>
      <c r="G26" s="70"/>
      <c r="H26" s="87"/>
      <c r="I26" s="70"/>
      <c r="J26" s="87"/>
      <c r="K26" s="70"/>
      <c r="L26" s="87"/>
      <c r="M26" s="70"/>
      <c r="N26" s="87"/>
      <c r="O26" s="66"/>
      <c r="P26" s="87"/>
      <c r="Q26" s="66"/>
      <c r="R26" s="87"/>
      <c r="S26" s="66"/>
      <c r="T26" s="87"/>
      <c r="U26" s="66"/>
      <c r="V26" s="87"/>
    </row>
    <row r="27" spans="1:22" ht="16.5" customHeight="1" x14ac:dyDescent="0.2">
      <c r="A27" s="141" t="s">
        <v>124</v>
      </c>
      <c r="B27" s="146">
        <v>19</v>
      </c>
      <c r="C27" s="107"/>
      <c r="D27" s="87">
        <v>0</v>
      </c>
      <c r="E27" s="83"/>
      <c r="F27" s="87">
        <v>0</v>
      </c>
      <c r="G27" s="83"/>
      <c r="H27" s="87">
        <v>0</v>
      </c>
      <c r="I27" s="83"/>
      <c r="J27" s="87">
        <v>-67100000</v>
      </c>
      <c r="K27" s="83"/>
      <c r="L27" s="87">
        <v>0</v>
      </c>
      <c r="M27" s="83"/>
      <c r="N27" s="87">
        <v>0</v>
      </c>
      <c r="O27" s="87"/>
      <c r="P27" s="87">
        <f>SUM(L27,N27)</f>
        <v>0</v>
      </c>
      <c r="Q27" s="87"/>
      <c r="R27" s="87">
        <f t="shared" ref="R27" si="2">P27+SUM(D27:J27)</f>
        <v>-67100000</v>
      </c>
      <c r="S27" s="87"/>
      <c r="T27" s="87">
        <v>0</v>
      </c>
      <c r="U27" s="87"/>
      <c r="V27" s="87">
        <f t="shared" ref="V27" si="3">SUM(R27:T27)</f>
        <v>-67100000</v>
      </c>
    </row>
    <row r="28" spans="1:22" ht="16.5" customHeight="1" x14ac:dyDescent="0.2">
      <c r="A28" s="52" t="s">
        <v>86</v>
      </c>
      <c r="B28" s="52"/>
      <c r="C28" s="107"/>
      <c r="D28" s="111">
        <v>0</v>
      </c>
      <c r="E28" s="66"/>
      <c r="F28" s="111">
        <v>0</v>
      </c>
      <c r="G28" s="66"/>
      <c r="H28" s="111">
        <v>0</v>
      </c>
      <c r="I28" s="66"/>
      <c r="J28" s="111">
        <v>68943395</v>
      </c>
      <c r="K28" s="66"/>
      <c r="L28" s="111">
        <v>0</v>
      </c>
      <c r="M28" s="66"/>
      <c r="N28" s="111">
        <v>0</v>
      </c>
      <c r="O28" s="66"/>
      <c r="P28" s="111">
        <f>SUM(L28,N28)</f>
        <v>0</v>
      </c>
      <c r="Q28" s="66"/>
      <c r="R28" s="142">
        <f t="shared" ref="R28" si="4">P28+SUM(D28:J28)</f>
        <v>68943395</v>
      </c>
      <c r="S28" s="66"/>
      <c r="T28" s="111">
        <f>'ENG 6 (6M)'!G40</f>
        <v>4571</v>
      </c>
      <c r="U28" s="66"/>
      <c r="V28" s="111">
        <f t="shared" ref="V28" si="5">SUM(R28:T28)</f>
        <v>68947966</v>
      </c>
    </row>
    <row r="29" spans="1:22" ht="16.5" customHeight="1" x14ac:dyDescent="0.2">
      <c r="A29" s="50"/>
      <c r="B29" s="50"/>
      <c r="C29" s="79"/>
      <c r="D29" s="87"/>
      <c r="E29" s="66"/>
      <c r="F29" s="87"/>
      <c r="G29" s="66"/>
      <c r="H29" s="87"/>
      <c r="I29" s="66"/>
      <c r="J29" s="87"/>
      <c r="K29" s="66"/>
      <c r="L29" s="87"/>
      <c r="M29" s="66"/>
      <c r="N29" s="87"/>
      <c r="O29" s="66"/>
      <c r="P29" s="87"/>
      <c r="Q29" s="66"/>
      <c r="R29" s="87"/>
      <c r="S29" s="66"/>
      <c r="T29" s="87"/>
      <c r="U29" s="66"/>
      <c r="V29" s="87"/>
    </row>
    <row r="30" spans="1:22" ht="16.5" customHeight="1" thickBot="1" x14ac:dyDescent="0.25">
      <c r="A30" s="50" t="s">
        <v>125</v>
      </c>
      <c r="B30" s="50"/>
      <c r="C30" s="107"/>
      <c r="D30" s="140">
        <f>SUM(D24:D28)</f>
        <v>152500000</v>
      </c>
      <c r="E30" s="66"/>
      <c r="F30" s="140">
        <f>SUM(F24:F28)</f>
        <v>574128795</v>
      </c>
      <c r="G30" s="66"/>
      <c r="H30" s="140">
        <f>SUM(H24:H28)</f>
        <v>15250000</v>
      </c>
      <c r="I30" s="66"/>
      <c r="J30" s="140">
        <f>SUM(J24:J28)</f>
        <v>147944384</v>
      </c>
      <c r="K30" s="66"/>
      <c r="L30" s="140">
        <f>SUM(L24:L28)</f>
        <v>-11368</v>
      </c>
      <c r="M30" s="66"/>
      <c r="N30" s="140">
        <f>SUM(N24:N28)</f>
        <v>-8562100</v>
      </c>
      <c r="O30" s="66"/>
      <c r="P30" s="140">
        <f>SUM(P24:P28)</f>
        <v>-8573468</v>
      </c>
      <c r="Q30" s="66"/>
      <c r="R30" s="140">
        <f>SUM(R24:R28)</f>
        <v>881249711</v>
      </c>
      <c r="S30" s="66"/>
      <c r="T30" s="140">
        <f>SUM(T24:T28)</f>
        <v>2729202</v>
      </c>
      <c r="U30" s="66"/>
      <c r="V30" s="140">
        <f>SUM(V24:V28)</f>
        <v>883978913</v>
      </c>
    </row>
    <row r="31" spans="1:22" ht="16.5" customHeight="1" thickTop="1" x14ac:dyDescent="0.2">
      <c r="A31" s="50"/>
      <c r="B31" s="50"/>
      <c r="C31" s="107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</row>
    <row r="32" spans="1:22" ht="16.5" customHeight="1" x14ac:dyDescent="0.2">
      <c r="A32" s="51"/>
      <c r="B32" s="51"/>
      <c r="C32" s="79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</row>
    <row r="33" spans="1:22" ht="16.5" customHeight="1" x14ac:dyDescent="0.2">
      <c r="A33" s="51"/>
      <c r="B33" s="51"/>
      <c r="C33" s="79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</row>
    <row r="34" spans="1:22" ht="16.5" customHeight="1" x14ac:dyDescent="0.2">
      <c r="A34" s="51"/>
      <c r="B34" s="51"/>
      <c r="C34" s="79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</row>
    <row r="35" spans="1:22" ht="16.5" customHeight="1" x14ac:dyDescent="0.2">
      <c r="A35" s="51"/>
      <c r="B35" s="51"/>
      <c r="C35" s="79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</row>
    <row r="36" spans="1:22" ht="16.5" customHeight="1" x14ac:dyDescent="0.2">
      <c r="A36" s="51"/>
      <c r="B36" s="51"/>
      <c r="C36" s="79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</row>
    <row r="37" spans="1:22" ht="16.5" customHeight="1" x14ac:dyDescent="0.2">
      <c r="A37" s="51"/>
      <c r="B37" s="51"/>
      <c r="C37" s="79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</row>
    <row r="38" spans="1:22" ht="16.5" customHeight="1" x14ac:dyDescent="0.2">
      <c r="A38" s="51"/>
      <c r="B38" s="51"/>
      <c r="C38" s="79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</row>
    <row r="39" spans="1:22" ht="16.5" customHeight="1" x14ac:dyDescent="0.2">
      <c r="A39" s="51"/>
      <c r="B39" s="51"/>
      <c r="C39" s="79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</row>
    <row r="40" spans="1:22" ht="16.5" customHeight="1" x14ac:dyDescent="0.2">
      <c r="A40" s="51"/>
      <c r="B40" s="51"/>
      <c r="C40" s="79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</row>
    <row r="41" spans="1:22" ht="21.75" customHeight="1" x14ac:dyDescent="0.2">
      <c r="A41" s="155" t="str">
        <f>'ENG 2-4'!$A$51</f>
        <v>The accompanying notes form part of this interim financial information.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19"/>
      <c r="P41" s="119"/>
      <c r="Q41" s="119"/>
      <c r="R41" s="119"/>
      <c r="S41" s="119"/>
      <c r="T41" s="119"/>
      <c r="U41" s="119"/>
      <c r="V41" s="119"/>
    </row>
  </sheetData>
  <mergeCells count="6">
    <mergeCell ref="A41:N41"/>
    <mergeCell ref="D6:V6"/>
    <mergeCell ref="D7:R7"/>
    <mergeCell ref="L8:P8"/>
    <mergeCell ref="H9:J9"/>
    <mergeCell ref="D9:F9"/>
  </mergeCells>
  <pageMargins left="0.3" right="0.3" top="0.5" bottom="0.6" header="0.49" footer="0.4"/>
  <pageSetup paperSize="9" scale="82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E2EFD9"/>
  </sheetPr>
  <dimension ref="A1:T38"/>
  <sheetViews>
    <sheetView tabSelected="1" zoomScaleNormal="100" workbookViewId="0">
      <selection activeCell="U6" sqref="U6"/>
    </sheetView>
  </sheetViews>
  <sheetFormatPr defaultColWidth="12.625" defaultRowHeight="15" customHeight="1" x14ac:dyDescent="0.2"/>
  <cols>
    <col min="1" max="1" width="29.625" style="34" customWidth="1"/>
    <col min="2" max="2" width="4.25" style="34" customWidth="1"/>
    <col min="3" max="3" width="0.625" style="34" customWidth="1"/>
    <col min="4" max="4" width="10.125" style="34" customWidth="1"/>
    <col min="5" max="5" width="0.625" style="34" customWidth="1"/>
    <col min="6" max="6" width="11" style="34" customWidth="1"/>
    <col min="7" max="7" width="0.625" style="34" customWidth="1"/>
    <col min="8" max="8" width="10.625" style="34" customWidth="1"/>
    <col min="9" max="9" width="0.625" style="34" customWidth="1"/>
    <col min="10" max="10" width="11.625" style="34" customWidth="1"/>
    <col min="11" max="11" width="0.625" style="34" customWidth="1"/>
    <col min="12" max="12" width="14.625" style="34" customWidth="1"/>
    <col min="13" max="13" width="0.625" style="34" customWidth="1"/>
    <col min="14" max="14" width="14.625" style="34" customWidth="1"/>
    <col min="15" max="15" width="0.625" style="34" customWidth="1"/>
    <col min="16" max="16" width="10.625" style="34" customWidth="1"/>
    <col min="17" max="17" width="0.625" style="34" customWidth="1"/>
    <col min="18" max="18" width="10.625" style="34" customWidth="1"/>
    <col min="19" max="19" width="0.625" style="34" customWidth="1"/>
    <col min="20" max="20" width="10" style="34" customWidth="1"/>
    <col min="21" max="16384" width="12.625" style="34"/>
  </cols>
  <sheetData>
    <row r="1" spans="1:20" ht="16.5" customHeight="1" x14ac:dyDescent="0.2">
      <c r="A1" s="1" t="s">
        <v>0</v>
      </c>
      <c r="B1" s="1"/>
      <c r="C1" s="1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9"/>
      <c r="S1" s="10"/>
      <c r="T1" s="9"/>
    </row>
    <row r="2" spans="1:20" ht="16.5" customHeight="1" x14ac:dyDescent="0.2">
      <c r="A2" s="1" t="s">
        <v>126</v>
      </c>
      <c r="B2" s="1"/>
      <c r="C2" s="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9"/>
      <c r="S2" s="10"/>
      <c r="T2" s="9"/>
    </row>
    <row r="3" spans="1:20" ht="16.5" customHeight="1" x14ac:dyDescent="0.2">
      <c r="A3" s="125" t="str">
        <f>'ENG 6 (6M)'!A3</f>
        <v>For the six-month period ended 30 June 2025</v>
      </c>
      <c r="B3" s="125"/>
      <c r="C3" s="125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60"/>
      <c r="S3" s="130"/>
      <c r="T3" s="60"/>
    </row>
    <row r="4" spans="1:20" ht="16.5" customHeight="1" x14ac:dyDescent="0.2">
      <c r="A4" s="1"/>
      <c r="B4" s="1"/>
      <c r="C4" s="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9"/>
      <c r="S4" s="10"/>
      <c r="T4" s="9"/>
    </row>
    <row r="5" spans="1:20" ht="16.5" customHeight="1" x14ac:dyDescent="0.2">
      <c r="A5" s="3"/>
      <c r="B5" s="3"/>
      <c r="C5" s="3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ht="16.5" customHeight="1" x14ac:dyDescent="0.2">
      <c r="A6" s="3"/>
      <c r="B6" s="3"/>
      <c r="C6" s="3"/>
      <c r="D6" s="164" t="s">
        <v>127</v>
      </c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</row>
    <row r="7" spans="1:20" ht="16.5" customHeight="1" x14ac:dyDescent="0.2">
      <c r="A7" s="3"/>
      <c r="B7" s="3"/>
      <c r="C7" s="3"/>
      <c r="D7" s="167" t="s">
        <v>95</v>
      </c>
      <c r="E7" s="167"/>
      <c r="F7" s="167"/>
      <c r="G7" s="132"/>
      <c r="H7" s="165" t="s">
        <v>64</v>
      </c>
      <c r="I7" s="162"/>
      <c r="J7" s="162"/>
      <c r="K7" s="132"/>
      <c r="L7" s="166" t="s">
        <v>67</v>
      </c>
      <c r="M7" s="162"/>
      <c r="N7" s="162"/>
      <c r="O7" s="162"/>
      <c r="P7" s="162"/>
      <c r="Q7" s="132"/>
      <c r="R7" s="132"/>
      <c r="S7" s="132"/>
      <c r="T7" s="132"/>
    </row>
    <row r="8" spans="1:20" ht="16.5" customHeight="1" x14ac:dyDescent="0.2">
      <c r="A8" s="3"/>
      <c r="B8" s="3"/>
      <c r="C8" s="3"/>
      <c r="D8" s="132"/>
      <c r="E8" s="132"/>
      <c r="F8" s="132"/>
      <c r="G8" s="132"/>
      <c r="H8" s="11"/>
      <c r="I8" s="11"/>
      <c r="J8" s="11"/>
      <c r="K8" s="132"/>
      <c r="L8" s="132" t="s">
        <v>128</v>
      </c>
      <c r="M8" s="11"/>
      <c r="N8" s="132"/>
      <c r="O8" s="11"/>
      <c r="P8" s="11"/>
      <c r="Q8" s="132"/>
      <c r="R8" s="132" t="s">
        <v>101</v>
      </c>
      <c r="S8" s="132"/>
      <c r="T8" s="132"/>
    </row>
    <row r="9" spans="1:20" ht="16.5" customHeight="1" x14ac:dyDescent="0.2">
      <c r="A9" s="5"/>
      <c r="B9" s="5"/>
      <c r="C9" s="5"/>
      <c r="D9" s="48" t="s">
        <v>97</v>
      </c>
      <c r="E9" s="48"/>
      <c r="F9" s="48"/>
      <c r="G9" s="48"/>
      <c r="H9" s="133"/>
      <c r="I9" s="48"/>
      <c r="J9" s="48"/>
      <c r="K9" s="48"/>
      <c r="L9" s="134" t="s">
        <v>129</v>
      </c>
      <c r="M9" s="3"/>
      <c r="N9" s="9"/>
      <c r="O9" s="48"/>
      <c r="P9" s="48" t="s">
        <v>100</v>
      </c>
      <c r="Q9" s="48"/>
      <c r="R9" s="48" t="s">
        <v>130</v>
      </c>
      <c r="S9" s="48"/>
      <c r="T9" s="9"/>
    </row>
    <row r="10" spans="1:20" ht="16.5" customHeight="1" x14ac:dyDescent="0.2">
      <c r="A10" s="5"/>
      <c r="B10" s="5"/>
      <c r="C10" s="5"/>
      <c r="D10" s="48" t="s">
        <v>102</v>
      </c>
      <c r="E10" s="48"/>
      <c r="F10" s="48" t="s">
        <v>103</v>
      </c>
      <c r="G10" s="48"/>
      <c r="H10" s="48" t="s">
        <v>104</v>
      </c>
      <c r="I10" s="48"/>
      <c r="J10" s="48"/>
      <c r="K10" s="48"/>
      <c r="L10" s="48" t="s">
        <v>131</v>
      </c>
      <c r="M10" s="48"/>
      <c r="N10" s="134" t="s">
        <v>98</v>
      </c>
      <c r="O10" s="48"/>
      <c r="P10" s="48" t="s">
        <v>107</v>
      </c>
      <c r="Q10" s="48"/>
      <c r="R10" s="41" t="s">
        <v>132</v>
      </c>
      <c r="S10" s="48"/>
      <c r="T10" s="41"/>
    </row>
    <row r="11" spans="1:20" ht="16.5" customHeight="1" x14ac:dyDescent="0.2">
      <c r="A11" s="5"/>
      <c r="B11" s="5"/>
      <c r="C11" s="5"/>
      <c r="D11" s="48" t="s">
        <v>110</v>
      </c>
      <c r="E11" s="48"/>
      <c r="F11" s="48" t="s">
        <v>111</v>
      </c>
      <c r="G11" s="48"/>
      <c r="H11" s="48" t="s">
        <v>112</v>
      </c>
      <c r="I11" s="48"/>
      <c r="J11" s="48" t="s">
        <v>66</v>
      </c>
      <c r="K11" s="48"/>
      <c r="L11" s="48" t="s">
        <v>133</v>
      </c>
      <c r="M11" s="48"/>
      <c r="N11" s="48" t="s">
        <v>105</v>
      </c>
      <c r="O11" s="48"/>
      <c r="P11" s="48" t="s">
        <v>115</v>
      </c>
      <c r="Q11" s="48"/>
      <c r="R11" s="41" t="s">
        <v>69</v>
      </c>
      <c r="S11" s="48"/>
      <c r="T11" s="41" t="s">
        <v>71</v>
      </c>
    </row>
    <row r="12" spans="1:20" ht="16.5" customHeight="1" x14ac:dyDescent="0.2">
      <c r="A12" s="5"/>
      <c r="B12" s="114" t="s">
        <v>118</v>
      </c>
      <c r="C12" s="113"/>
      <c r="D12" s="135" t="s">
        <v>13</v>
      </c>
      <c r="E12" s="48"/>
      <c r="F12" s="135" t="s">
        <v>13</v>
      </c>
      <c r="G12" s="48"/>
      <c r="H12" s="128" t="s">
        <v>13</v>
      </c>
      <c r="I12" s="48"/>
      <c r="J12" s="128" t="s">
        <v>13</v>
      </c>
      <c r="K12" s="48"/>
      <c r="L12" s="128" t="s">
        <v>13</v>
      </c>
      <c r="M12" s="48"/>
      <c r="N12" s="128" t="s">
        <v>13</v>
      </c>
      <c r="O12" s="48"/>
      <c r="P12" s="128" t="s">
        <v>13</v>
      </c>
      <c r="Q12" s="48"/>
      <c r="R12" s="128" t="s">
        <v>13</v>
      </c>
      <c r="S12" s="48"/>
      <c r="T12" s="128" t="s">
        <v>13</v>
      </c>
    </row>
    <row r="13" spans="1:20" ht="16.5" customHeight="1" x14ac:dyDescent="0.2">
      <c r="A13" s="5"/>
      <c r="B13" s="11"/>
      <c r="C13" s="11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0" ht="16.5" customHeight="1" x14ac:dyDescent="0.2">
      <c r="A14" s="50" t="s">
        <v>119</v>
      </c>
      <c r="B14" s="6"/>
      <c r="C14" s="6"/>
      <c r="D14" s="27">
        <v>125000000</v>
      </c>
      <c r="E14" s="27"/>
      <c r="F14" s="27">
        <v>32500000</v>
      </c>
      <c r="G14" s="27"/>
      <c r="H14" s="27">
        <v>15250000</v>
      </c>
      <c r="I14" s="27"/>
      <c r="J14" s="27">
        <v>28980026</v>
      </c>
      <c r="K14" s="27"/>
      <c r="L14" s="27">
        <v>-17182154</v>
      </c>
      <c r="M14" s="27"/>
      <c r="N14" s="27">
        <v>-11368</v>
      </c>
      <c r="O14" s="27"/>
      <c r="P14" s="27">
        <v>-17193522</v>
      </c>
      <c r="Q14" s="27"/>
      <c r="R14" s="27">
        <f>SUM(P14,J14,H14,F14,D14)</f>
        <v>184536504</v>
      </c>
      <c r="S14" s="27"/>
      <c r="T14" s="27">
        <f>SUM(R14)</f>
        <v>184536504</v>
      </c>
    </row>
    <row r="15" spans="1:20" ht="6" customHeight="1" x14ac:dyDescent="0.2">
      <c r="A15" s="51"/>
      <c r="B15" s="6"/>
      <c r="C15" s="6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</row>
    <row r="16" spans="1:20" ht="16.5" customHeight="1" x14ac:dyDescent="0.2">
      <c r="A16" s="50" t="s">
        <v>120</v>
      </c>
      <c r="B16" s="2"/>
      <c r="C16" s="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7"/>
      <c r="S16" s="3"/>
      <c r="T16" s="27"/>
    </row>
    <row r="17" spans="1:20" ht="16.5" customHeight="1" x14ac:dyDescent="0.2">
      <c r="A17" s="52" t="s">
        <v>121</v>
      </c>
      <c r="B17" s="2"/>
      <c r="C17" s="2"/>
      <c r="D17" s="27">
        <v>27500000</v>
      </c>
      <c r="E17" s="27"/>
      <c r="F17" s="27">
        <v>541628795</v>
      </c>
      <c r="G17" s="27"/>
      <c r="H17" s="27">
        <v>0</v>
      </c>
      <c r="I17" s="27"/>
      <c r="J17" s="27">
        <v>0</v>
      </c>
      <c r="K17" s="27"/>
      <c r="L17" s="27">
        <v>0</v>
      </c>
      <c r="M17" s="27"/>
      <c r="N17" s="27">
        <v>0</v>
      </c>
      <c r="O17" s="27"/>
      <c r="P17" s="27">
        <v>0</v>
      </c>
      <c r="Q17" s="27"/>
      <c r="R17" s="27">
        <f t="shared" ref="R17:R18" si="0">SUM(P17,J17,H17,F17,D17)</f>
        <v>569128795</v>
      </c>
      <c r="S17" s="27"/>
      <c r="T17" s="27">
        <f t="shared" ref="T17:T18" si="1">SUM(R17)</f>
        <v>569128795</v>
      </c>
    </row>
    <row r="18" spans="1:20" ht="16.5" customHeight="1" x14ac:dyDescent="0.2">
      <c r="A18" s="52" t="s">
        <v>86</v>
      </c>
      <c r="B18" s="2"/>
      <c r="C18" s="2"/>
      <c r="D18" s="129">
        <v>0</v>
      </c>
      <c r="E18" s="27"/>
      <c r="F18" s="129">
        <v>0</v>
      </c>
      <c r="G18" s="27"/>
      <c r="H18" s="129">
        <v>0</v>
      </c>
      <c r="I18" s="27"/>
      <c r="J18" s="129">
        <v>55217559</v>
      </c>
      <c r="K18" s="27"/>
      <c r="L18" s="129">
        <v>0</v>
      </c>
      <c r="M18" s="27"/>
      <c r="N18" s="129">
        <v>0</v>
      </c>
      <c r="O18" s="27"/>
      <c r="P18" s="33">
        <v>0</v>
      </c>
      <c r="Q18" s="27"/>
      <c r="R18" s="33">
        <f t="shared" si="0"/>
        <v>55217559</v>
      </c>
      <c r="S18" s="27"/>
      <c r="T18" s="33">
        <f t="shared" si="1"/>
        <v>55217559</v>
      </c>
    </row>
    <row r="19" spans="1:20" ht="16.5" customHeight="1" x14ac:dyDescent="0.2">
      <c r="A19" s="50"/>
      <c r="B19" s="6"/>
      <c r="C19" s="6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</row>
    <row r="20" spans="1:20" ht="16.5" customHeight="1" thickBot="1" x14ac:dyDescent="0.25">
      <c r="A20" s="50" t="s">
        <v>122</v>
      </c>
      <c r="B20" s="2"/>
      <c r="C20" s="2"/>
      <c r="D20" s="136">
        <f>SUM(D14:D18)</f>
        <v>152500000</v>
      </c>
      <c r="E20" s="27"/>
      <c r="F20" s="136">
        <f>SUM(F14:F18)</f>
        <v>574128795</v>
      </c>
      <c r="G20" s="27"/>
      <c r="H20" s="136">
        <f>SUM(H14:H18)</f>
        <v>15250000</v>
      </c>
      <c r="I20" s="27"/>
      <c r="J20" s="136">
        <f>SUM(J14:J18)</f>
        <v>84197585</v>
      </c>
      <c r="K20" s="27"/>
      <c r="L20" s="136">
        <f>SUM(L14:L18)</f>
        <v>-17182154</v>
      </c>
      <c r="M20" s="27"/>
      <c r="N20" s="136">
        <f>SUM(N14:N18)</f>
        <v>-11368</v>
      </c>
      <c r="O20" s="27"/>
      <c r="P20" s="136">
        <f>SUM(P14:P18)</f>
        <v>-17193522</v>
      </c>
      <c r="Q20" s="27"/>
      <c r="R20" s="136">
        <f>SUM(R14:R18)</f>
        <v>808882858</v>
      </c>
      <c r="S20" s="27"/>
      <c r="T20" s="136">
        <f>SUM(T14:T18)</f>
        <v>808882858</v>
      </c>
    </row>
    <row r="21" spans="1:20" ht="16.5" customHeight="1" thickTop="1" x14ac:dyDescent="0.2">
      <c r="A21" s="3"/>
      <c r="B21" s="3"/>
      <c r="C21" s="3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</row>
    <row r="22" spans="1:20" ht="16.5" customHeight="1" x14ac:dyDescent="0.2">
      <c r="A22" s="3"/>
      <c r="B22" s="3"/>
      <c r="C22" s="3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ht="16.5" customHeight="1" x14ac:dyDescent="0.2">
      <c r="A23" s="7" t="s">
        <v>123</v>
      </c>
      <c r="B23" s="6"/>
      <c r="C23" s="6"/>
      <c r="D23" s="26">
        <v>152500000</v>
      </c>
      <c r="E23" s="27"/>
      <c r="F23" s="26">
        <v>574128795</v>
      </c>
      <c r="G23" s="27"/>
      <c r="H23" s="26">
        <v>15250000</v>
      </c>
      <c r="I23" s="27"/>
      <c r="J23" s="26">
        <v>154496415</v>
      </c>
      <c r="K23" s="27"/>
      <c r="L23" s="26">
        <v>-17182154</v>
      </c>
      <c r="M23" s="27"/>
      <c r="N23" s="26">
        <v>-11368</v>
      </c>
      <c r="O23" s="27"/>
      <c r="P23" s="26">
        <v>-17193522</v>
      </c>
      <c r="Q23" s="27"/>
      <c r="R23" s="26">
        <f>SUM(D23,F23,H23,J23,P23)</f>
        <v>879181688</v>
      </c>
      <c r="S23" s="27"/>
      <c r="T23" s="26">
        <f>SUM(R23:S23)</f>
        <v>879181688</v>
      </c>
    </row>
    <row r="24" spans="1:20" ht="6" customHeight="1" x14ac:dyDescent="0.2">
      <c r="A24" s="53"/>
      <c r="B24" s="6"/>
      <c r="C24" s="6"/>
      <c r="D24" s="26"/>
      <c r="E24" s="27"/>
      <c r="F24" s="26"/>
      <c r="G24" s="27"/>
      <c r="H24" s="26"/>
      <c r="I24" s="27"/>
      <c r="J24" s="26"/>
      <c r="K24" s="27"/>
      <c r="L24" s="26"/>
      <c r="M24" s="27"/>
      <c r="N24" s="26"/>
      <c r="O24" s="27"/>
      <c r="P24" s="26"/>
      <c r="Q24" s="27"/>
      <c r="R24" s="26"/>
      <c r="S24" s="27"/>
      <c r="T24" s="26"/>
    </row>
    <row r="25" spans="1:20" ht="16.5" customHeight="1" x14ac:dyDescent="0.2">
      <c r="A25" s="7" t="s">
        <v>120</v>
      </c>
      <c r="B25" s="2"/>
      <c r="C25" s="2"/>
      <c r="D25" s="54"/>
      <c r="E25" s="3"/>
      <c r="F25" s="54"/>
      <c r="G25" s="3"/>
      <c r="H25" s="54"/>
      <c r="I25" s="3"/>
      <c r="J25" s="54"/>
      <c r="K25" s="3"/>
      <c r="L25" s="54"/>
      <c r="M25" s="3"/>
      <c r="N25" s="54"/>
      <c r="O25" s="3"/>
      <c r="P25" s="54"/>
      <c r="Q25" s="3"/>
      <c r="R25" s="26"/>
      <c r="S25" s="3"/>
      <c r="T25" s="26"/>
    </row>
    <row r="26" spans="1:20" s="145" customFormat="1" ht="16.5" customHeight="1" x14ac:dyDescent="0.2">
      <c r="A26" s="148" t="s">
        <v>124</v>
      </c>
      <c r="B26" s="149">
        <v>19</v>
      </c>
      <c r="C26" s="149"/>
      <c r="D26" s="26">
        <v>0</v>
      </c>
      <c r="E26" s="26"/>
      <c r="F26" s="26">
        <v>0</v>
      </c>
      <c r="G26" s="26"/>
      <c r="H26" s="26">
        <v>0</v>
      </c>
      <c r="I26" s="26"/>
      <c r="J26" s="26">
        <v>-67100000</v>
      </c>
      <c r="K26" s="26"/>
      <c r="L26" s="26">
        <v>0</v>
      </c>
      <c r="M26" s="26"/>
      <c r="N26" s="26">
        <v>0</v>
      </c>
      <c r="O26" s="26"/>
      <c r="P26" s="26">
        <v>0</v>
      </c>
      <c r="Q26" s="26"/>
      <c r="R26" s="26">
        <f>SUM(D26,F26,H26,J26,P26)</f>
        <v>-67100000</v>
      </c>
      <c r="S26" s="26"/>
      <c r="T26" s="26">
        <f>SUM(R26:S26)</f>
        <v>-67100000</v>
      </c>
    </row>
    <row r="27" spans="1:20" ht="16.5" customHeight="1" x14ac:dyDescent="0.2">
      <c r="A27" s="53" t="s">
        <v>86</v>
      </c>
      <c r="B27" s="2"/>
      <c r="C27" s="2"/>
      <c r="D27" s="129">
        <v>0</v>
      </c>
      <c r="E27" s="27"/>
      <c r="F27" s="129">
        <v>0</v>
      </c>
      <c r="G27" s="27"/>
      <c r="H27" s="129">
        <v>0</v>
      </c>
      <c r="I27" s="27"/>
      <c r="J27" s="129">
        <v>68938824</v>
      </c>
      <c r="K27" s="27"/>
      <c r="L27" s="129">
        <v>0</v>
      </c>
      <c r="M27" s="27"/>
      <c r="N27" s="129">
        <v>0</v>
      </c>
      <c r="O27" s="27"/>
      <c r="P27" s="129">
        <v>0</v>
      </c>
      <c r="Q27" s="27"/>
      <c r="R27" s="33">
        <f>SUM(D27,F27,H27,J27,P27)</f>
        <v>68938824</v>
      </c>
      <c r="S27" s="27"/>
      <c r="T27" s="129">
        <f>SUM(R27:S27)</f>
        <v>68938824</v>
      </c>
    </row>
    <row r="28" spans="1:20" ht="16.5" customHeight="1" x14ac:dyDescent="0.2">
      <c r="A28" s="7"/>
      <c r="B28" s="6"/>
      <c r="C28" s="6"/>
      <c r="D28" s="26"/>
      <c r="E28" s="27"/>
      <c r="F28" s="26"/>
      <c r="G28" s="27"/>
      <c r="H28" s="26"/>
      <c r="I28" s="27"/>
      <c r="J28" s="26"/>
      <c r="K28" s="27"/>
      <c r="L28" s="26"/>
      <c r="M28" s="27"/>
      <c r="N28" s="26"/>
      <c r="O28" s="27"/>
      <c r="P28" s="26"/>
      <c r="Q28" s="27"/>
      <c r="R28" s="26"/>
      <c r="S28" s="27"/>
      <c r="T28" s="26"/>
    </row>
    <row r="29" spans="1:20" ht="16.5" customHeight="1" thickBot="1" x14ac:dyDescent="0.25">
      <c r="A29" s="7" t="s">
        <v>125</v>
      </c>
      <c r="B29" s="2"/>
      <c r="C29" s="2"/>
      <c r="D29" s="136">
        <f>SUM(D23:D27)</f>
        <v>152500000</v>
      </c>
      <c r="E29" s="27"/>
      <c r="F29" s="136">
        <f>SUM(F23:F27)</f>
        <v>574128795</v>
      </c>
      <c r="G29" s="27"/>
      <c r="H29" s="136">
        <f>SUM(H23:H27)</f>
        <v>15250000</v>
      </c>
      <c r="I29" s="27"/>
      <c r="J29" s="136">
        <f>SUM(J23:J27)</f>
        <v>156335239</v>
      </c>
      <c r="K29" s="27"/>
      <c r="L29" s="136">
        <f>SUM(L23:L27)</f>
        <v>-17182154</v>
      </c>
      <c r="M29" s="27"/>
      <c r="N29" s="136">
        <f>SUM(N23:N27)</f>
        <v>-11368</v>
      </c>
      <c r="O29" s="27"/>
      <c r="P29" s="136">
        <f>SUM(P23:P27)</f>
        <v>-17193522</v>
      </c>
      <c r="Q29" s="27"/>
      <c r="R29" s="136">
        <f>SUM(R23:R27)</f>
        <v>881020512</v>
      </c>
      <c r="S29" s="27"/>
      <c r="T29" s="136">
        <f>SUM(T23:T27)</f>
        <v>881020512</v>
      </c>
    </row>
    <row r="30" spans="1:20" ht="16.5" customHeight="1" thickTop="1" x14ac:dyDescent="0.2">
      <c r="A30" s="7"/>
      <c r="B30" s="2"/>
      <c r="C30" s="2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</row>
    <row r="31" spans="1:20" ht="16.5" customHeight="1" x14ac:dyDescent="0.2">
      <c r="A31" s="3"/>
      <c r="B31" s="3"/>
      <c r="C31" s="3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</row>
    <row r="32" spans="1:20" ht="16.5" customHeight="1" x14ac:dyDescent="0.2">
      <c r="A32" s="3"/>
      <c r="B32" s="3"/>
      <c r="C32" s="3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1:20" ht="16.5" customHeight="1" x14ac:dyDescent="0.2">
      <c r="A33" s="3"/>
      <c r="B33" s="3"/>
      <c r="C33" s="3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1:20" ht="16.5" customHeight="1" x14ac:dyDescent="0.2">
      <c r="A34" s="3"/>
      <c r="B34" s="3"/>
      <c r="C34" s="3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1:20" ht="16.5" customHeight="1" x14ac:dyDescent="0.2">
      <c r="A35" s="3"/>
      <c r="B35" s="3"/>
      <c r="C35" s="3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1:20" ht="16.5" customHeight="1" x14ac:dyDescent="0.2">
      <c r="A36" s="3"/>
      <c r="B36" s="3"/>
      <c r="C36" s="3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1:20" ht="6" customHeight="1" x14ac:dyDescent="0.2">
      <c r="A37" s="3"/>
      <c r="B37" s="3"/>
      <c r="C37" s="3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1:20" ht="22.35" customHeight="1" x14ac:dyDescent="0.2">
      <c r="A38" s="159" t="str">
        <f>'ENG 2-4'!$A$51</f>
        <v>The accompanying notes form part of this interim financial information.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60"/>
      <c r="O38" s="60"/>
      <c r="P38" s="60"/>
      <c r="Q38" s="60"/>
      <c r="R38" s="60"/>
      <c r="S38" s="60"/>
      <c r="T38" s="60"/>
    </row>
  </sheetData>
  <mergeCells count="5">
    <mergeCell ref="D6:T6"/>
    <mergeCell ref="H7:J7"/>
    <mergeCell ref="L7:P7"/>
    <mergeCell ref="D7:F7"/>
    <mergeCell ref="A38:M38"/>
  </mergeCells>
  <pageMargins left="0.35" right="0.35" top="0.5" bottom="0.6" header="0.49" footer="0.4"/>
  <pageSetup paperSize="9" scale="90" firstPageNumber="8" orientation="landscape" useFirstPageNumber="1" horizontalDpi="1200" verticalDpi="1200" r:id="rId1"/>
  <headerFooter>
    <oddHeader>&amp;C</oddHead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E2EFD9"/>
  </sheetPr>
  <dimension ref="A1:L114"/>
  <sheetViews>
    <sheetView topLeftCell="A72" zoomScaleNormal="100" workbookViewId="0">
      <selection activeCell="H92" sqref="H92"/>
    </sheetView>
  </sheetViews>
  <sheetFormatPr defaultColWidth="12.625" defaultRowHeight="16.5" customHeight="1" x14ac:dyDescent="0.2"/>
  <cols>
    <col min="1" max="1" width="1" style="34" customWidth="1"/>
    <col min="2" max="2" width="1.125" style="34" customWidth="1"/>
    <col min="3" max="3" width="41.375" style="34" customWidth="1"/>
    <col min="4" max="4" width="4.625" style="34" customWidth="1"/>
    <col min="5" max="5" width="0.625" style="34" customWidth="1"/>
    <col min="6" max="6" width="11.375" style="34" customWidth="1"/>
    <col min="7" max="7" width="0.625" style="34" customWidth="1"/>
    <col min="8" max="8" width="11.375" style="34" customWidth="1"/>
    <col min="9" max="9" width="0.625" style="34" customWidth="1"/>
    <col min="10" max="10" width="11.375" style="34" customWidth="1"/>
    <col min="11" max="11" width="0.625" style="34" customWidth="1"/>
    <col min="12" max="12" width="11.375" style="34" customWidth="1"/>
    <col min="13" max="16384" width="12.625" style="34"/>
  </cols>
  <sheetData>
    <row r="1" spans="1:12" ht="16.5" customHeight="1" x14ac:dyDescent="0.2">
      <c r="A1" s="1" t="s">
        <v>0</v>
      </c>
      <c r="B1" s="1"/>
      <c r="C1" s="1"/>
      <c r="D1" s="2"/>
      <c r="E1" s="3"/>
      <c r="F1" s="4"/>
      <c r="G1" s="3"/>
      <c r="H1" s="4"/>
      <c r="I1" s="3"/>
      <c r="J1" s="4"/>
      <c r="K1" s="3"/>
      <c r="L1" s="4"/>
    </row>
    <row r="2" spans="1:12" ht="16.5" customHeight="1" x14ac:dyDescent="0.2">
      <c r="A2" s="1" t="s">
        <v>134</v>
      </c>
      <c r="B2" s="1"/>
      <c r="C2" s="1"/>
      <c r="D2" s="2"/>
      <c r="E2" s="3"/>
      <c r="F2" s="4"/>
      <c r="G2" s="3"/>
      <c r="H2" s="4"/>
      <c r="I2" s="3"/>
      <c r="J2" s="4"/>
      <c r="K2" s="3"/>
      <c r="L2" s="4"/>
    </row>
    <row r="3" spans="1:12" ht="16.5" customHeight="1" x14ac:dyDescent="0.2">
      <c r="A3" s="124" t="str">
        <f>'ENG 6 (6M)'!A3</f>
        <v>For the six-month period ended 30 June 2025</v>
      </c>
      <c r="B3" s="125"/>
      <c r="C3" s="125"/>
      <c r="D3" s="126"/>
      <c r="E3" s="127"/>
      <c r="F3" s="39"/>
      <c r="G3" s="127"/>
      <c r="H3" s="39"/>
      <c r="I3" s="127"/>
      <c r="J3" s="39"/>
      <c r="K3" s="127"/>
      <c r="L3" s="39"/>
    </row>
    <row r="4" spans="1:12" ht="16.5" customHeight="1" x14ac:dyDescent="0.2">
      <c r="A4" s="1"/>
      <c r="B4" s="1"/>
      <c r="C4" s="1"/>
      <c r="D4" s="2"/>
      <c r="E4" s="3"/>
      <c r="F4" s="4"/>
      <c r="G4" s="3"/>
      <c r="H4" s="4"/>
      <c r="I4" s="3"/>
      <c r="J4" s="4"/>
      <c r="K4" s="3"/>
      <c r="L4" s="4"/>
    </row>
    <row r="5" spans="1:12" ht="16.5" customHeight="1" x14ac:dyDescent="0.2">
      <c r="A5" s="1"/>
      <c r="B5" s="1"/>
      <c r="C5" s="1"/>
      <c r="D5" s="2"/>
      <c r="E5" s="3"/>
      <c r="F5" s="4"/>
      <c r="G5" s="3"/>
      <c r="H5" s="4"/>
      <c r="I5" s="3"/>
      <c r="J5" s="4"/>
      <c r="K5" s="3"/>
      <c r="L5" s="4"/>
    </row>
    <row r="6" spans="1:12" ht="16.5" customHeight="1" x14ac:dyDescent="0.2">
      <c r="A6" s="5"/>
      <c r="B6" s="5"/>
      <c r="C6" s="5"/>
      <c r="D6" s="6"/>
      <c r="E6" s="3"/>
      <c r="F6" s="169" t="s">
        <v>3</v>
      </c>
      <c r="G6" s="157"/>
      <c r="H6" s="157"/>
      <c r="I6" s="7"/>
      <c r="J6" s="169" t="s">
        <v>4</v>
      </c>
      <c r="K6" s="157"/>
      <c r="L6" s="157"/>
    </row>
    <row r="7" spans="1:12" ht="16.5" customHeight="1" x14ac:dyDescent="0.2">
      <c r="A7" s="5"/>
      <c r="B7" s="5"/>
      <c r="C7" s="5"/>
      <c r="D7" s="6"/>
      <c r="E7" s="3"/>
      <c r="F7" s="170" t="s">
        <v>5</v>
      </c>
      <c r="G7" s="152"/>
      <c r="H7" s="152"/>
      <c r="I7" s="7"/>
      <c r="J7" s="170" t="s">
        <v>5</v>
      </c>
      <c r="K7" s="152"/>
      <c r="L7" s="152"/>
    </row>
    <row r="8" spans="1:12" ht="16.5" customHeight="1" x14ac:dyDescent="0.2">
      <c r="A8" s="5"/>
      <c r="B8" s="5"/>
      <c r="C8" s="5"/>
      <c r="D8" s="6"/>
      <c r="E8" s="3"/>
      <c r="F8" s="8" t="s">
        <v>10</v>
      </c>
      <c r="G8" s="9"/>
      <c r="H8" s="8" t="s">
        <v>11</v>
      </c>
      <c r="I8" s="10"/>
      <c r="J8" s="8" t="s">
        <v>10</v>
      </c>
      <c r="K8" s="9"/>
      <c r="L8" s="8" t="s">
        <v>11</v>
      </c>
    </row>
    <row r="9" spans="1:12" ht="16.5" customHeight="1" x14ac:dyDescent="0.2">
      <c r="A9" s="1"/>
      <c r="B9" s="1"/>
      <c r="C9" s="1"/>
      <c r="D9" s="147"/>
      <c r="E9" s="3"/>
      <c r="F9" s="128" t="s">
        <v>13</v>
      </c>
      <c r="G9" s="9"/>
      <c r="H9" s="128" t="s">
        <v>13</v>
      </c>
      <c r="I9" s="9"/>
      <c r="J9" s="128" t="s">
        <v>13</v>
      </c>
      <c r="K9" s="9"/>
      <c r="L9" s="128" t="s">
        <v>13</v>
      </c>
    </row>
    <row r="10" spans="1:12" ht="16.5" customHeight="1" x14ac:dyDescent="0.2">
      <c r="A10" s="1"/>
      <c r="B10" s="1"/>
      <c r="C10" s="1"/>
      <c r="D10" s="11"/>
      <c r="E10" s="3"/>
      <c r="F10" s="12"/>
      <c r="G10" s="9"/>
      <c r="H10" s="13"/>
      <c r="I10" s="9"/>
      <c r="J10" s="12"/>
      <c r="K10" s="9"/>
      <c r="L10" s="13"/>
    </row>
    <row r="11" spans="1:12" ht="16.5" customHeight="1" x14ac:dyDescent="0.2">
      <c r="A11" s="1" t="s">
        <v>135</v>
      </c>
      <c r="B11" s="1"/>
      <c r="C11" s="1"/>
      <c r="D11" s="14"/>
      <c r="E11" s="14"/>
      <c r="F11" s="15"/>
      <c r="G11" s="14"/>
      <c r="H11" s="13"/>
      <c r="I11" s="14"/>
      <c r="J11" s="15"/>
      <c r="K11" s="14"/>
      <c r="L11" s="13"/>
    </row>
    <row r="12" spans="1:12" ht="16.5" customHeight="1" x14ac:dyDescent="0.2">
      <c r="A12" s="3" t="s">
        <v>82</v>
      </c>
      <c r="B12" s="3"/>
      <c r="C12" s="3"/>
      <c r="D12" s="14"/>
      <c r="E12" s="14"/>
      <c r="F12" s="16">
        <v>86876177</v>
      </c>
      <c r="G12" s="17"/>
      <c r="H12" s="18">
        <v>69690092</v>
      </c>
      <c r="I12" s="17"/>
      <c r="J12" s="16">
        <v>86867035</v>
      </c>
      <c r="K12" s="19"/>
      <c r="L12" s="18">
        <v>69674925</v>
      </c>
    </row>
    <row r="13" spans="1:12" ht="16.5" customHeight="1" x14ac:dyDescent="0.2">
      <c r="A13" s="3" t="s">
        <v>136</v>
      </c>
      <c r="B13" s="1"/>
      <c r="C13" s="1"/>
      <c r="D13" s="2"/>
      <c r="E13" s="3"/>
      <c r="F13" s="20"/>
      <c r="G13" s="21"/>
      <c r="H13" s="22"/>
      <c r="I13" s="21"/>
      <c r="J13" s="23"/>
      <c r="K13" s="21"/>
      <c r="L13" s="24"/>
    </row>
    <row r="14" spans="1:12" ht="16.5" customHeight="1" x14ac:dyDescent="0.2">
      <c r="A14" s="3" t="s">
        <v>137</v>
      </c>
      <c r="B14" s="1"/>
      <c r="C14" s="1"/>
      <c r="D14" s="2"/>
      <c r="E14" s="3"/>
      <c r="F14" s="20"/>
      <c r="G14" s="21"/>
      <c r="H14" s="22"/>
      <c r="I14" s="21"/>
      <c r="J14" s="23"/>
      <c r="K14" s="21"/>
      <c r="L14" s="24"/>
    </row>
    <row r="15" spans="1:12" ht="16.5" customHeight="1" x14ac:dyDescent="0.2">
      <c r="A15" s="1"/>
      <c r="B15" s="144" t="s">
        <v>138</v>
      </c>
      <c r="C15" s="1"/>
      <c r="D15" s="2"/>
      <c r="E15" s="3"/>
      <c r="F15" s="20">
        <v>-11053</v>
      </c>
      <c r="G15" s="21"/>
      <c r="H15" s="22">
        <v>0</v>
      </c>
      <c r="I15" s="21"/>
      <c r="J15" s="23">
        <v>-11053</v>
      </c>
      <c r="K15" s="21"/>
      <c r="L15" s="24">
        <v>0</v>
      </c>
    </row>
    <row r="16" spans="1:12" ht="16.5" customHeight="1" x14ac:dyDescent="0.2">
      <c r="A16" s="3" t="s">
        <v>139</v>
      </c>
      <c r="B16" s="25" t="s">
        <v>140</v>
      </c>
      <c r="C16" s="3"/>
      <c r="D16" s="2"/>
      <c r="E16" s="3"/>
      <c r="F16" s="16">
        <v>43826064</v>
      </c>
      <c r="G16" s="17"/>
      <c r="H16" s="18">
        <v>32886157</v>
      </c>
      <c r="I16" s="17"/>
      <c r="J16" s="16">
        <v>43826064</v>
      </c>
      <c r="K16" s="19"/>
      <c r="L16" s="18">
        <v>32886157</v>
      </c>
    </row>
    <row r="17" spans="1:12" ht="16.5" customHeight="1" x14ac:dyDescent="0.2">
      <c r="A17" s="3"/>
      <c r="B17" s="25" t="s">
        <v>141</v>
      </c>
      <c r="C17" s="3"/>
      <c r="D17" s="2"/>
      <c r="E17" s="3"/>
      <c r="F17" s="26">
        <v>0</v>
      </c>
      <c r="G17" s="17"/>
      <c r="H17" s="27">
        <v>27292</v>
      </c>
      <c r="I17" s="17"/>
      <c r="J17" s="26">
        <v>0</v>
      </c>
      <c r="K17" s="19"/>
      <c r="L17" s="27">
        <v>27292</v>
      </c>
    </row>
    <row r="18" spans="1:12" ht="16.5" customHeight="1" x14ac:dyDescent="0.2">
      <c r="A18" s="3"/>
      <c r="B18" s="25" t="s">
        <v>142</v>
      </c>
      <c r="C18" s="3"/>
      <c r="D18" s="2"/>
      <c r="E18" s="3"/>
      <c r="F18" s="26">
        <v>0</v>
      </c>
      <c r="G18" s="17"/>
      <c r="H18" s="27">
        <v>87181</v>
      </c>
      <c r="I18" s="17"/>
      <c r="J18" s="26">
        <v>0</v>
      </c>
      <c r="K18" s="19"/>
      <c r="L18" s="27">
        <v>87181</v>
      </c>
    </row>
    <row r="19" spans="1:12" ht="16.5" customHeight="1" x14ac:dyDescent="0.2">
      <c r="A19" s="3"/>
      <c r="B19" s="25" t="s">
        <v>143</v>
      </c>
      <c r="C19" s="3"/>
      <c r="D19" s="14"/>
      <c r="E19" s="3"/>
      <c r="F19" s="26">
        <v>0</v>
      </c>
      <c r="G19" s="17"/>
      <c r="H19" s="27">
        <v>29883</v>
      </c>
      <c r="I19" s="17"/>
      <c r="J19" s="26">
        <v>0</v>
      </c>
      <c r="K19" s="19"/>
      <c r="L19" s="27">
        <v>29883</v>
      </c>
    </row>
    <row r="20" spans="1:12" ht="16.5" customHeight="1" x14ac:dyDescent="0.2">
      <c r="A20" s="3"/>
      <c r="B20" s="25" t="s">
        <v>144</v>
      </c>
      <c r="C20" s="3"/>
      <c r="D20" s="14"/>
      <c r="E20" s="3"/>
      <c r="F20" s="26">
        <v>-365576</v>
      </c>
      <c r="G20" s="17"/>
      <c r="H20" s="27">
        <v>0</v>
      </c>
      <c r="I20" s="17"/>
      <c r="J20" s="26">
        <v>-365576</v>
      </c>
      <c r="K20" s="19"/>
      <c r="L20" s="27">
        <v>0</v>
      </c>
    </row>
    <row r="21" spans="1:12" ht="16.5" customHeight="1" x14ac:dyDescent="0.2">
      <c r="A21" s="3" t="s">
        <v>145</v>
      </c>
      <c r="B21" s="25" t="s">
        <v>146</v>
      </c>
      <c r="C21" s="3"/>
      <c r="D21" s="2"/>
      <c r="E21" s="3"/>
      <c r="F21" s="16">
        <v>-2826493</v>
      </c>
      <c r="G21" s="17"/>
      <c r="H21" s="18">
        <v>-2395412</v>
      </c>
      <c r="I21" s="17"/>
      <c r="J21" s="16">
        <v>-2817131</v>
      </c>
      <c r="K21" s="19"/>
      <c r="L21" s="18">
        <v>-2379833</v>
      </c>
    </row>
    <row r="22" spans="1:12" ht="16.5" customHeight="1" x14ac:dyDescent="0.2">
      <c r="A22" s="3" t="s">
        <v>139</v>
      </c>
      <c r="B22" s="25" t="s">
        <v>147</v>
      </c>
      <c r="C22" s="3"/>
      <c r="D22" s="2"/>
      <c r="E22" s="3"/>
      <c r="F22" s="16">
        <v>7705957</v>
      </c>
      <c r="G22" s="17"/>
      <c r="H22" s="18">
        <v>9174979</v>
      </c>
      <c r="I22" s="17"/>
      <c r="J22" s="16">
        <v>7705957</v>
      </c>
      <c r="K22" s="19"/>
      <c r="L22" s="18">
        <v>9174979</v>
      </c>
    </row>
    <row r="23" spans="1:12" ht="16.5" customHeight="1" x14ac:dyDescent="0.2">
      <c r="A23" s="3" t="s">
        <v>148</v>
      </c>
      <c r="B23" s="25" t="s">
        <v>149</v>
      </c>
      <c r="C23" s="3"/>
      <c r="D23" s="2"/>
      <c r="E23" s="3"/>
      <c r="F23" s="28">
        <v>27976</v>
      </c>
      <c r="G23" s="17"/>
      <c r="H23" s="28">
        <v>33680</v>
      </c>
      <c r="I23" s="17"/>
      <c r="J23" s="28">
        <v>27976</v>
      </c>
      <c r="K23" s="29"/>
      <c r="L23" s="28">
        <v>33680</v>
      </c>
    </row>
    <row r="24" spans="1:12" ht="16.5" customHeight="1" x14ac:dyDescent="0.2">
      <c r="A24" s="3"/>
      <c r="B24" s="3"/>
      <c r="C24" s="3"/>
      <c r="D24" s="2"/>
      <c r="E24" s="3"/>
      <c r="F24" s="20"/>
      <c r="G24" s="21"/>
      <c r="H24" s="4"/>
      <c r="I24" s="21"/>
      <c r="J24" s="20"/>
      <c r="K24" s="21"/>
      <c r="L24" s="13"/>
    </row>
    <row r="25" spans="1:12" ht="16.5" customHeight="1" x14ac:dyDescent="0.2">
      <c r="A25" s="3" t="s">
        <v>150</v>
      </c>
      <c r="B25" s="3"/>
      <c r="C25" s="3"/>
      <c r="D25" s="2"/>
      <c r="E25" s="3"/>
      <c r="F25" s="20"/>
      <c r="G25" s="21"/>
      <c r="H25" s="4"/>
      <c r="I25" s="21"/>
      <c r="J25" s="20"/>
      <c r="K25" s="21"/>
      <c r="L25" s="13"/>
    </row>
    <row r="26" spans="1:12" ht="16.5" customHeight="1" x14ac:dyDescent="0.2">
      <c r="A26" s="3"/>
      <c r="B26" s="3" t="s">
        <v>151</v>
      </c>
      <c r="C26" s="3"/>
      <c r="D26" s="6"/>
      <c r="E26" s="1"/>
      <c r="F26" s="15">
        <f>SUM(E12:F23)</f>
        <v>135233052</v>
      </c>
      <c r="G26" s="21"/>
      <c r="H26" s="15">
        <f>SUM(G12:H23)</f>
        <v>109533852</v>
      </c>
      <c r="I26" s="21"/>
      <c r="J26" s="15">
        <f>SUM(I12:J23)</f>
        <v>135233272</v>
      </c>
      <c r="K26" s="21"/>
      <c r="L26" s="15">
        <f>SUM(K12:L23)</f>
        <v>109534264</v>
      </c>
    </row>
    <row r="27" spans="1:12" ht="16.5" customHeight="1" x14ac:dyDescent="0.2">
      <c r="A27" s="3" t="s">
        <v>152</v>
      </c>
      <c r="B27" s="3"/>
      <c r="C27" s="3"/>
      <c r="D27" s="6"/>
      <c r="E27" s="1"/>
      <c r="F27" s="20"/>
      <c r="G27" s="21"/>
      <c r="H27" s="4"/>
      <c r="I27" s="21"/>
      <c r="J27" s="20"/>
      <c r="K27" s="21"/>
      <c r="L27" s="13"/>
    </row>
    <row r="28" spans="1:12" ht="16.5" customHeight="1" x14ac:dyDescent="0.2">
      <c r="A28" s="3" t="s">
        <v>139</v>
      </c>
      <c r="B28" s="25" t="s">
        <v>153</v>
      </c>
      <c r="C28" s="3"/>
      <c r="D28" s="2"/>
      <c r="E28" s="3"/>
      <c r="F28" s="16">
        <v>25854336</v>
      </c>
      <c r="G28" s="17"/>
      <c r="H28" s="18">
        <v>-780967</v>
      </c>
      <c r="I28" s="17"/>
      <c r="J28" s="16">
        <v>25854336</v>
      </c>
      <c r="K28" s="30"/>
      <c r="L28" s="18">
        <v>-483871</v>
      </c>
    </row>
    <row r="29" spans="1:12" ht="16.5" customHeight="1" x14ac:dyDescent="0.2">
      <c r="A29" s="3"/>
      <c r="B29" s="25" t="s">
        <v>154</v>
      </c>
      <c r="C29" s="3"/>
      <c r="D29" s="2"/>
      <c r="E29" s="3"/>
      <c r="F29" s="16">
        <v>-39177041</v>
      </c>
      <c r="G29" s="17"/>
      <c r="H29" s="26">
        <v>0</v>
      </c>
      <c r="I29" s="17"/>
      <c r="J29" s="16">
        <v>-39177041</v>
      </c>
      <c r="K29" s="30"/>
      <c r="L29" s="26">
        <v>0</v>
      </c>
    </row>
    <row r="30" spans="1:12" ht="16.5" customHeight="1" x14ac:dyDescent="0.2">
      <c r="A30" s="3" t="s">
        <v>139</v>
      </c>
      <c r="B30" s="25" t="s">
        <v>155</v>
      </c>
      <c r="C30" s="3"/>
      <c r="D30" s="2"/>
      <c r="E30" s="3"/>
      <c r="F30" s="16">
        <v>-32637318</v>
      </c>
      <c r="G30" s="17"/>
      <c r="H30" s="18">
        <v>-195695033</v>
      </c>
      <c r="I30" s="17"/>
      <c r="J30" s="16">
        <v>-32637318</v>
      </c>
      <c r="K30" s="30"/>
      <c r="L30" s="18">
        <v>-195695033</v>
      </c>
    </row>
    <row r="31" spans="1:12" ht="16.5" customHeight="1" x14ac:dyDescent="0.2">
      <c r="A31" s="3" t="s">
        <v>139</v>
      </c>
      <c r="B31" s="25" t="s">
        <v>156</v>
      </c>
      <c r="C31" s="3"/>
      <c r="D31" s="2"/>
      <c r="E31" s="3"/>
      <c r="F31" s="26">
        <v>72000</v>
      </c>
      <c r="G31" s="17"/>
      <c r="H31" s="18">
        <v>297598</v>
      </c>
      <c r="I31" s="17"/>
      <c r="J31" s="26">
        <v>72000</v>
      </c>
      <c r="K31" s="30"/>
      <c r="L31" s="18">
        <v>297598</v>
      </c>
    </row>
    <row r="32" spans="1:12" ht="16.5" customHeight="1" x14ac:dyDescent="0.2">
      <c r="A32" s="3" t="s">
        <v>139</v>
      </c>
      <c r="B32" s="25" t="s">
        <v>157</v>
      </c>
      <c r="C32" s="3"/>
      <c r="D32" s="2"/>
      <c r="E32" s="3"/>
      <c r="F32" s="16">
        <v>-3170608</v>
      </c>
      <c r="G32" s="17"/>
      <c r="H32" s="18">
        <v>-1585165</v>
      </c>
      <c r="I32" s="17"/>
      <c r="J32" s="16">
        <v>-3170608</v>
      </c>
      <c r="K32" s="30"/>
      <c r="L32" s="18">
        <v>-1585165</v>
      </c>
    </row>
    <row r="33" spans="1:12" ht="16.5" customHeight="1" x14ac:dyDescent="0.2">
      <c r="A33" s="3" t="s">
        <v>139</v>
      </c>
      <c r="B33" s="25" t="s">
        <v>158</v>
      </c>
      <c r="C33" s="3"/>
      <c r="D33" s="2"/>
      <c r="E33" s="3"/>
      <c r="F33" s="16">
        <v>-18117985</v>
      </c>
      <c r="G33" s="17"/>
      <c r="H33" s="18">
        <v>-21520333</v>
      </c>
      <c r="I33" s="17"/>
      <c r="J33" s="16">
        <v>-18117665</v>
      </c>
      <c r="K33" s="30"/>
      <c r="L33" s="18">
        <v>-21520333</v>
      </c>
    </row>
    <row r="34" spans="1:12" ht="16.5" customHeight="1" x14ac:dyDescent="0.2">
      <c r="A34" s="3"/>
      <c r="B34" s="31" t="s">
        <v>159</v>
      </c>
      <c r="C34" s="3"/>
      <c r="D34" s="2"/>
      <c r="E34" s="3"/>
      <c r="F34" s="16">
        <v>14337149</v>
      </c>
      <c r="G34" s="17"/>
      <c r="H34" s="18">
        <v>26572220</v>
      </c>
      <c r="I34" s="17"/>
      <c r="J34" s="16">
        <v>14337149</v>
      </c>
      <c r="K34" s="30"/>
      <c r="L34" s="18">
        <v>26572220</v>
      </c>
    </row>
    <row r="35" spans="1:12" ht="16.5" customHeight="1" x14ac:dyDescent="0.2">
      <c r="A35" s="3"/>
      <c r="B35" s="25" t="s">
        <v>160</v>
      </c>
      <c r="C35" s="3"/>
      <c r="D35" s="2"/>
      <c r="E35" s="3"/>
      <c r="F35" s="16">
        <v>-476147</v>
      </c>
      <c r="G35" s="17"/>
      <c r="H35" s="26">
        <v>0</v>
      </c>
      <c r="I35" s="17"/>
      <c r="J35" s="16">
        <v>-476147</v>
      </c>
      <c r="K35" s="30"/>
      <c r="L35" s="26">
        <v>0</v>
      </c>
    </row>
    <row r="36" spans="1:12" ht="16.5" customHeight="1" x14ac:dyDescent="0.2">
      <c r="A36" s="3" t="s">
        <v>139</v>
      </c>
      <c r="B36" s="25" t="s">
        <v>161</v>
      </c>
      <c r="C36" s="3"/>
      <c r="D36" s="2"/>
      <c r="E36" s="3"/>
      <c r="F36" s="28">
        <v>-467794</v>
      </c>
      <c r="G36" s="17"/>
      <c r="H36" s="28">
        <v>-31000</v>
      </c>
      <c r="I36" s="17"/>
      <c r="J36" s="28">
        <v>-467794</v>
      </c>
      <c r="K36" s="30"/>
      <c r="L36" s="28">
        <v>-31000</v>
      </c>
    </row>
    <row r="37" spans="1:12" ht="16.5" customHeight="1" x14ac:dyDescent="0.2">
      <c r="A37" s="3"/>
      <c r="B37" s="3"/>
      <c r="C37" s="3"/>
      <c r="D37" s="2"/>
      <c r="E37" s="3"/>
      <c r="F37" s="15"/>
      <c r="G37" s="21"/>
      <c r="H37" s="13"/>
      <c r="I37" s="21"/>
      <c r="J37" s="15"/>
      <c r="K37" s="21"/>
      <c r="L37" s="13"/>
    </row>
    <row r="38" spans="1:12" ht="16.5" customHeight="1" x14ac:dyDescent="0.2">
      <c r="A38" s="3" t="s">
        <v>162</v>
      </c>
      <c r="B38" s="1"/>
      <c r="C38" s="1"/>
      <c r="D38" s="11"/>
      <c r="E38" s="3"/>
      <c r="F38" s="15">
        <f>SUM(F26:F36)</f>
        <v>81449644</v>
      </c>
      <c r="G38" s="32"/>
      <c r="H38" s="15">
        <f>SUM(H26:H36)</f>
        <v>-83208828</v>
      </c>
      <c r="I38" s="21"/>
      <c r="J38" s="15">
        <f>SUM(J26:J36)</f>
        <v>81450184</v>
      </c>
      <c r="K38" s="21"/>
      <c r="L38" s="15">
        <f>SUM(L26:L36)</f>
        <v>-82911320</v>
      </c>
    </row>
    <row r="39" spans="1:12" ht="16.5" customHeight="1" x14ac:dyDescent="0.2">
      <c r="A39" s="3"/>
      <c r="B39" s="25" t="s">
        <v>163</v>
      </c>
      <c r="C39" s="3"/>
      <c r="D39" s="11"/>
      <c r="E39" s="3"/>
      <c r="F39" s="143">
        <v>-20656637</v>
      </c>
      <c r="G39" s="35"/>
      <c r="H39" s="143">
        <v>-25229717</v>
      </c>
      <c r="I39" s="35"/>
      <c r="J39" s="143">
        <v>-20656637</v>
      </c>
      <c r="K39" s="35"/>
      <c r="L39" s="143">
        <v>-25229717</v>
      </c>
    </row>
    <row r="40" spans="1:12" ht="16.5" customHeight="1" x14ac:dyDescent="0.2">
      <c r="A40" s="3"/>
      <c r="B40" s="3"/>
      <c r="C40" s="3"/>
      <c r="D40" s="11"/>
      <c r="E40" s="3"/>
      <c r="F40" s="12"/>
      <c r="G40" s="35"/>
      <c r="H40" s="36"/>
      <c r="I40" s="35"/>
      <c r="J40" s="12"/>
      <c r="K40" s="35"/>
      <c r="L40" s="36"/>
    </row>
    <row r="41" spans="1:12" ht="16.5" customHeight="1" x14ac:dyDescent="0.2">
      <c r="A41" s="1" t="s">
        <v>164</v>
      </c>
      <c r="B41" s="3"/>
      <c r="C41" s="3"/>
      <c r="D41" s="11"/>
      <c r="E41" s="3"/>
      <c r="F41" s="143">
        <f>SUM(F38:F39)</f>
        <v>60793007</v>
      </c>
      <c r="G41" s="35"/>
      <c r="H41" s="143">
        <f>SUM(H38:H39)</f>
        <v>-108438545</v>
      </c>
      <c r="I41" s="35"/>
      <c r="J41" s="143">
        <f>SUM(J38:J39)</f>
        <v>60793547</v>
      </c>
      <c r="K41" s="35"/>
      <c r="L41" s="143">
        <f>SUM(L38:L39)</f>
        <v>-108141037</v>
      </c>
    </row>
    <row r="42" spans="1:12" ht="16.5" customHeight="1" x14ac:dyDescent="0.2">
      <c r="A42" s="3"/>
      <c r="B42" s="3"/>
      <c r="C42" s="3"/>
      <c r="D42" s="11"/>
      <c r="E42" s="3"/>
      <c r="F42" s="12"/>
      <c r="G42" s="35"/>
      <c r="H42" s="36"/>
      <c r="I42" s="35"/>
      <c r="J42" s="12"/>
      <c r="K42" s="35"/>
      <c r="L42" s="36"/>
    </row>
    <row r="43" spans="1:12" ht="16.5" customHeight="1" x14ac:dyDescent="0.2">
      <c r="A43" s="3"/>
      <c r="B43" s="3"/>
      <c r="C43" s="3"/>
      <c r="D43" s="11"/>
      <c r="E43" s="3"/>
      <c r="F43" s="12"/>
      <c r="G43" s="35"/>
      <c r="H43" s="36"/>
      <c r="I43" s="35"/>
      <c r="J43" s="12"/>
      <c r="K43" s="35"/>
      <c r="L43" s="36"/>
    </row>
    <row r="44" spans="1:12" ht="16.5" customHeight="1" x14ac:dyDescent="0.2">
      <c r="A44" s="1" t="s">
        <v>165</v>
      </c>
      <c r="B44" s="1"/>
      <c r="C44" s="1"/>
      <c r="D44" s="11"/>
      <c r="E44" s="11"/>
      <c r="F44" s="15"/>
      <c r="G44" s="37"/>
      <c r="H44" s="13"/>
      <c r="I44" s="37"/>
      <c r="J44" s="15"/>
      <c r="K44" s="37"/>
      <c r="L44" s="13"/>
    </row>
    <row r="45" spans="1:12" ht="16.5" customHeight="1" x14ac:dyDescent="0.2">
      <c r="A45" s="3" t="s">
        <v>166</v>
      </c>
      <c r="B45" s="25" t="s">
        <v>167</v>
      </c>
      <c r="C45" s="3"/>
      <c r="D45" s="11"/>
      <c r="E45" s="11"/>
      <c r="F45" s="15"/>
      <c r="G45" s="37"/>
      <c r="H45" s="13"/>
      <c r="I45" s="37"/>
      <c r="J45" s="15"/>
      <c r="K45" s="37"/>
      <c r="L45" s="13"/>
    </row>
    <row r="46" spans="1:12" ht="16.5" customHeight="1" x14ac:dyDescent="0.2">
      <c r="A46" s="3"/>
      <c r="B46" s="3"/>
      <c r="C46" s="3" t="s">
        <v>168</v>
      </c>
      <c r="D46" s="14"/>
      <c r="E46" s="14"/>
      <c r="F46" s="16">
        <v>-2140681</v>
      </c>
      <c r="G46" s="17"/>
      <c r="H46" s="26">
        <v>-83505839</v>
      </c>
      <c r="I46" s="17"/>
      <c r="J46" s="16">
        <v>-2140681</v>
      </c>
      <c r="K46" s="30"/>
      <c r="L46" s="26">
        <v>-83505839</v>
      </c>
    </row>
    <row r="47" spans="1:12" ht="16.5" customHeight="1" x14ac:dyDescent="0.2">
      <c r="A47" s="3" t="s">
        <v>57</v>
      </c>
      <c r="B47" s="25" t="s">
        <v>169</v>
      </c>
      <c r="C47" s="3"/>
      <c r="D47" s="14"/>
      <c r="E47" s="14"/>
      <c r="F47" s="16">
        <v>-324227</v>
      </c>
      <c r="G47" s="17"/>
      <c r="H47" s="26">
        <v>-519000</v>
      </c>
      <c r="I47" s="17"/>
      <c r="J47" s="16">
        <v>-324227</v>
      </c>
      <c r="K47" s="30"/>
      <c r="L47" s="26">
        <v>-519000</v>
      </c>
    </row>
    <row r="48" spans="1:12" ht="16.5" customHeight="1" x14ac:dyDescent="0.2">
      <c r="A48" s="3"/>
      <c r="B48" s="25" t="s">
        <v>170</v>
      </c>
      <c r="C48" s="3"/>
      <c r="D48" s="14"/>
      <c r="E48" s="14"/>
      <c r="F48" s="16">
        <v>-79199328</v>
      </c>
      <c r="G48" s="17"/>
      <c r="H48" s="26">
        <v>-144980</v>
      </c>
      <c r="I48" s="17"/>
      <c r="J48" s="16">
        <v>-79199328</v>
      </c>
      <c r="K48" s="30"/>
      <c r="L48" s="26">
        <v>-144980</v>
      </c>
    </row>
    <row r="49" spans="1:12" ht="16.5" customHeight="1" x14ac:dyDescent="0.2">
      <c r="A49" s="3"/>
      <c r="B49" s="25" t="s">
        <v>171</v>
      </c>
      <c r="C49" s="3"/>
      <c r="D49" s="14"/>
      <c r="E49" s="14"/>
      <c r="F49" s="16">
        <v>125000000</v>
      </c>
      <c r="G49" s="17"/>
      <c r="H49" s="26">
        <v>-100000000</v>
      </c>
      <c r="I49" s="17"/>
      <c r="J49" s="16">
        <v>125000000</v>
      </c>
      <c r="K49" s="30"/>
      <c r="L49" s="26">
        <v>-100000000</v>
      </c>
    </row>
    <row r="50" spans="1:12" ht="16.5" customHeight="1" x14ac:dyDescent="0.2">
      <c r="A50" s="3"/>
      <c r="B50" s="25" t="s">
        <v>172</v>
      </c>
      <c r="C50" s="3"/>
      <c r="D50" s="14"/>
      <c r="E50" s="14"/>
      <c r="F50" s="112">
        <v>3113096</v>
      </c>
      <c r="G50" s="17"/>
      <c r="H50" s="33">
        <v>1555301</v>
      </c>
      <c r="I50" s="17"/>
      <c r="J50" s="112">
        <v>3103734</v>
      </c>
      <c r="K50" s="30"/>
      <c r="L50" s="33">
        <v>1539722</v>
      </c>
    </row>
    <row r="51" spans="1:12" ht="16.5" customHeight="1" x14ac:dyDescent="0.2">
      <c r="A51" s="3"/>
      <c r="B51" s="3"/>
      <c r="C51" s="3"/>
      <c r="D51" s="14"/>
      <c r="E51" s="3"/>
      <c r="F51" s="15"/>
      <c r="G51" s="32"/>
      <c r="H51" s="13"/>
      <c r="I51" s="38"/>
      <c r="J51" s="15"/>
      <c r="K51" s="21"/>
      <c r="L51" s="13"/>
    </row>
    <row r="52" spans="1:12" ht="16.5" customHeight="1" x14ac:dyDescent="0.2">
      <c r="A52" s="1" t="s">
        <v>191</v>
      </c>
      <c r="B52" s="1"/>
      <c r="C52" s="3"/>
      <c r="D52" s="2"/>
      <c r="E52" s="3"/>
      <c r="F52" s="39">
        <f>SUM(F46:F50)</f>
        <v>46448860</v>
      </c>
      <c r="G52" s="3"/>
      <c r="H52" s="39">
        <f>SUM(H45:H50)</f>
        <v>-182614518</v>
      </c>
      <c r="I52" s="3"/>
      <c r="J52" s="39">
        <f>SUM(J45:J50)</f>
        <v>46439498</v>
      </c>
      <c r="K52" s="3"/>
      <c r="L52" s="39">
        <f>SUM(L45:L50)</f>
        <v>-182630097</v>
      </c>
    </row>
    <row r="53" spans="1:12" ht="16.5" customHeight="1" x14ac:dyDescent="0.2">
      <c r="A53" s="1"/>
      <c r="B53" s="1"/>
      <c r="C53" s="1"/>
      <c r="D53" s="11"/>
      <c r="E53" s="3"/>
      <c r="F53" s="36"/>
      <c r="G53" s="35"/>
      <c r="H53" s="36"/>
      <c r="I53" s="35"/>
      <c r="J53" s="36"/>
      <c r="K53" s="35"/>
      <c r="L53" s="36"/>
    </row>
    <row r="54" spans="1:12" ht="16.5" customHeight="1" x14ac:dyDescent="0.2">
      <c r="A54" s="1"/>
      <c r="B54" s="1"/>
      <c r="C54" s="1"/>
      <c r="D54" s="11"/>
      <c r="E54" s="3"/>
      <c r="F54" s="36"/>
      <c r="G54" s="35"/>
      <c r="H54" s="36"/>
      <c r="I54" s="35"/>
      <c r="J54" s="36"/>
      <c r="K54" s="35"/>
      <c r="L54" s="36"/>
    </row>
    <row r="55" spans="1:12" ht="16.5" customHeight="1" x14ac:dyDescent="0.2">
      <c r="A55" s="1"/>
      <c r="B55" s="1"/>
      <c r="C55" s="1"/>
      <c r="D55" s="11"/>
      <c r="E55" s="3"/>
      <c r="F55" s="36"/>
      <c r="G55" s="35"/>
      <c r="H55" s="36"/>
      <c r="I55" s="35"/>
      <c r="J55" s="36"/>
      <c r="K55" s="35"/>
      <c r="L55" s="36"/>
    </row>
    <row r="56" spans="1:12" ht="12" customHeight="1" x14ac:dyDescent="0.2">
      <c r="A56" s="1"/>
      <c r="B56" s="1"/>
      <c r="C56" s="1"/>
      <c r="D56" s="11"/>
      <c r="E56" s="3"/>
      <c r="F56" s="36"/>
      <c r="G56" s="35"/>
      <c r="H56" s="36"/>
      <c r="I56" s="35"/>
      <c r="J56" s="36"/>
      <c r="K56" s="35"/>
      <c r="L56" s="36"/>
    </row>
    <row r="57" spans="1:12" ht="21.95" customHeight="1" x14ac:dyDescent="0.2">
      <c r="A57" s="159" t="str">
        <f>'ENG 2-4'!A51</f>
        <v>The accompanying notes form part of this interim financial information.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</row>
    <row r="58" spans="1:12" ht="16.5" customHeight="1" x14ac:dyDescent="0.2">
      <c r="A58" s="1" t="s">
        <v>0</v>
      </c>
      <c r="B58" s="1"/>
      <c r="C58" s="1"/>
      <c r="D58" s="2"/>
      <c r="E58" s="3"/>
      <c r="F58" s="4"/>
      <c r="G58" s="3"/>
      <c r="H58" s="4"/>
      <c r="I58" s="3"/>
      <c r="J58" s="4"/>
      <c r="K58" s="3"/>
      <c r="L58" s="4"/>
    </row>
    <row r="59" spans="1:12" ht="16.5" customHeight="1" x14ac:dyDescent="0.2">
      <c r="A59" s="1" t="s">
        <v>134</v>
      </c>
      <c r="B59" s="1"/>
      <c r="C59" s="1"/>
      <c r="D59" s="2"/>
      <c r="E59" s="3"/>
      <c r="F59" s="4"/>
      <c r="G59" s="3"/>
      <c r="H59" s="4"/>
      <c r="I59" s="3"/>
      <c r="J59" s="4"/>
      <c r="K59" s="3"/>
      <c r="L59" s="4"/>
    </row>
    <row r="60" spans="1:12" ht="16.5" customHeight="1" x14ac:dyDescent="0.2">
      <c r="A60" s="124" t="str">
        <f>'ENG 6 (6M)'!A3</f>
        <v>For the six-month period ended 30 June 2025</v>
      </c>
      <c r="B60" s="125"/>
      <c r="C60" s="125"/>
      <c r="D60" s="126"/>
      <c r="E60" s="127"/>
      <c r="F60" s="39"/>
      <c r="G60" s="127"/>
      <c r="H60" s="39"/>
      <c r="I60" s="127"/>
      <c r="J60" s="39"/>
      <c r="K60" s="127"/>
      <c r="L60" s="39"/>
    </row>
    <row r="61" spans="1:12" ht="16.5" customHeight="1" x14ac:dyDescent="0.2">
      <c r="A61" s="1"/>
      <c r="B61" s="1"/>
      <c r="C61" s="1"/>
      <c r="D61" s="2"/>
      <c r="E61" s="3"/>
      <c r="F61" s="4"/>
      <c r="G61" s="3"/>
      <c r="H61" s="4"/>
      <c r="I61" s="3"/>
      <c r="J61" s="4"/>
      <c r="K61" s="3"/>
      <c r="L61" s="4"/>
    </row>
    <row r="62" spans="1:12" ht="16.5" customHeight="1" x14ac:dyDescent="0.2">
      <c r="A62" s="1"/>
      <c r="B62" s="1"/>
      <c r="C62" s="1"/>
      <c r="D62" s="2"/>
      <c r="E62" s="3"/>
      <c r="F62" s="4"/>
      <c r="G62" s="3"/>
      <c r="H62" s="4"/>
      <c r="I62" s="3"/>
      <c r="J62" s="4"/>
      <c r="K62" s="3"/>
      <c r="L62" s="4"/>
    </row>
    <row r="63" spans="1:12" ht="16.5" customHeight="1" x14ac:dyDescent="0.2">
      <c r="A63" s="5"/>
      <c r="B63" s="5"/>
      <c r="C63" s="5"/>
      <c r="D63" s="6"/>
      <c r="E63" s="3"/>
      <c r="F63" s="169" t="s">
        <v>3</v>
      </c>
      <c r="G63" s="157"/>
      <c r="H63" s="157"/>
      <c r="I63" s="7"/>
      <c r="J63" s="169" t="s">
        <v>4</v>
      </c>
      <c r="K63" s="157"/>
      <c r="L63" s="157"/>
    </row>
    <row r="64" spans="1:12" ht="16.5" customHeight="1" x14ac:dyDescent="0.2">
      <c r="A64" s="5"/>
      <c r="B64" s="5"/>
      <c r="C64" s="5"/>
      <c r="D64" s="6"/>
      <c r="E64" s="3"/>
      <c r="F64" s="170" t="s">
        <v>5</v>
      </c>
      <c r="G64" s="152"/>
      <c r="H64" s="152"/>
      <c r="I64" s="7"/>
      <c r="J64" s="170" t="s">
        <v>5</v>
      </c>
      <c r="K64" s="152"/>
      <c r="L64" s="152"/>
    </row>
    <row r="65" spans="1:12" ht="16.5" customHeight="1" x14ac:dyDescent="0.2">
      <c r="A65" s="5"/>
      <c r="B65" s="5"/>
      <c r="C65" s="5"/>
      <c r="D65" s="6"/>
      <c r="E65" s="3"/>
      <c r="F65" s="8" t="s">
        <v>10</v>
      </c>
      <c r="G65" s="9"/>
      <c r="H65" s="8" t="s">
        <v>11</v>
      </c>
      <c r="I65" s="10"/>
      <c r="J65" s="8" t="s">
        <v>10</v>
      </c>
      <c r="K65" s="9"/>
      <c r="L65" s="8" t="s">
        <v>11</v>
      </c>
    </row>
    <row r="66" spans="1:12" ht="16.5" customHeight="1" x14ac:dyDescent="0.2">
      <c r="A66" s="5"/>
      <c r="B66" s="5"/>
      <c r="C66" s="5"/>
      <c r="D66" s="115" t="s">
        <v>12</v>
      </c>
      <c r="E66" s="3"/>
      <c r="F66" s="128" t="s">
        <v>13</v>
      </c>
      <c r="G66" s="9"/>
      <c r="H66" s="128" t="s">
        <v>13</v>
      </c>
      <c r="I66" s="9"/>
      <c r="J66" s="128" t="s">
        <v>13</v>
      </c>
      <c r="K66" s="9"/>
      <c r="L66" s="128" t="s">
        <v>13</v>
      </c>
    </row>
    <row r="67" spans="1:12" ht="16.5" customHeight="1" x14ac:dyDescent="0.2">
      <c r="A67" s="5"/>
      <c r="B67" s="5"/>
      <c r="C67" s="5"/>
      <c r="D67" s="6"/>
      <c r="E67" s="3"/>
      <c r="F67" s="40"/>
      <c r="G67" s="9"/>
      <c r="H67" s="41"/>
      <c r="I67" s="9"/>
      <c r="J67" s="40"/>
      <c r="K67" s="9"/>
      <c r="L67" s="41"/>
    </row>
    <row r="68" spans="1:12" ht="16.5" customHeight="1" x14ac:dyDescent="0.2">
      <c r="A68" s="1" t="s">
        <v>173</v>
      </c>
      <c r="B68" s="1"/>
      <c r="C68" s="1"/>
      <c r="D68" s="11"/>
      <c r="E68" s="11"/>
      <c r="F68" s="15"/>
      <c r="G68" s="37"/>
      <c r="H68" s="13"/>
      <c r="I68" s="37"/>
      <c r="J68" s="15"/>
      <c r="K68" s="37"/>
      <c r="L68" s="13"/>
    </row>
    <row r="69" spans="1:12" ht="16.5" customHeight="1" x14ac:dyDescent="0.2">
      <c r="A69" s="1"/>
      <c r="B69" s="42" t="s">
        <v>174</v>
      </c>
      <c r="C69" s="3"/>
      <c r="D69" s="11"/>
      <c r="E69" s="11"/>
      <c r="F69" s="15">
        <v>-11550563</v>
      </c>
      <c r="G69" s="37"/>
      <c r="H69" s="13">
        <v>-111717821</v>
      </c>
      <c r="I69" s="37"/>
      <c r="J69" s="15">
        <v>-11550563</v>
      </c>
      <c r="K69" s="37"/>
      <c r="L69" s="13">
        <v>-111717821</v>
      </c>
    </row>
    <row r="70" spans="1:12" ht="16.5" customHeight="1" x14ac:dyDescent="0.2">
      <c r="A70" s="3"/>
      <c r="B70" s="25" t="s">
        <v>175</v>
      </c>
      <c r="C70" s="3"/>
      <c r="D70" s="14">
        <v>14</v>
      </c>
      <c r="E70" s="11"/>
      <c r="F70" s="16">
        <v>-20155232</v>
      </c>
      <c r="G70" s="17"/>
      <c r="H70" s="18">
        <v>-19404160</v>
      </c>
      <c r="I70" s="17"/>
      <c r="J70" s="16">
        <v>-20155232</v>
      </c>
      <c r="K70" s="29"/>
      <c r="L70" s="18">
        <v>-19404160</v>
      </c>
    </row>
    <row r="71" spans="1:12" ht="16.5" customHeight="1" x14ac:dyDescent="0.2">
      <c r="A71" s="3" t="s">
        <v>57</v>
      </c>
      <c r="B71" s="25" t="s">
        <v>176</v>
      </c>
      <c r="C71" s="3"/>
      <c r="D71" s="14"/>
      <c r="E71" s="11"/>
      <c r="F71" s="16"/>
      <c r="G71" s="17"/>
      <c r="H71" s="18"/>
      <c r="I71" s="17"/>
      <c r="J71" s="16"/>
      <c r="K71" s="29"/>
      <c r="L71" s="18"/>
    </row>
    <row r="72" spans="1:12" ht="16.5" customHeight="1" x14ac:dyDescent="0.2">
      <c r="A72" s="3" t="s">
        <v>166</v>
      </c>
      <c r="B72" s="3"/>
      <c r="C72" s="3" t="s">
        <v>177</v>
      </c>
      <c r="D72" s="2"/>
      <c r="E72" s="11"/>
      <c r="F72" s="26">
        <v>0</v>
      </c>
      <c r="G72" s="17"/>
      <c r="H72" s="26">
        <v>-48240000</v>
      </c>
      <c r="I72" s="17"/>
      <c r="J72" s="26">
        <v>0</v>
      </c>
      <c r="K72" s="30"/>
      <c r="L72" s="26">
        <v>-48240000</v>
      </c>
    </row>
    <row r="73" spans="1:12" ht="16.5" customHeight="1" x14ac:dyDescent="0.2">
      <c r="A73" s="3"/>
      <c r="B73" s="25" t="s">
        <v>178</v>
      </c>
      <c r="C73" s="3"/>
      <c r="D73" s="17"/>
      <c r="E73" s="11"/>
      <c r="F73" s="26">
        <v>-7720525</v>
      </c>
      <c r="G73" s="17"/>
      <c r="H73" s="27">
        <v>-9425471</v>
      </c>
      <c r="I73" s="17"/>
      <c r="J73" s="26">
        <v>-7720525</v>
      </c>
      <c r="K73" s="29"/>
      <c r="L73" s="27">
        <v>-9425471</v>
      </c>
    </row>
    <row r="74" spans="1:12" ht="16.5" customHeight="1" x14ac:dyDescent="0.2">
      <c r="A74" s="3"/>
      <c r="B74" s="25" t="s">
        <v>179</v>
      </c>
      <c r="C74" s="3"/>
      <c r="D74" s="17"/>
      <c r="E74" s="11"/>
      <c r="F74" s="20">
        <v>0</v>
      </c>
      <c r="G74" s="54"/>
      <c r="H74" s="20">
        <v>569128795</v>
      </c>
      <c r="I74" s="54"/>
      <c r="J74" s="20">
        <v>0</v>
      </c>
      <c r="K74" s="54"/>
      <c r="L74" s="20">
        <v>569128795</v>
      </c>
    </row>
    <row r="75" spans="1:12" ht="16.5" customHeight="1" x14ac:dyDescent="0.2">
      <c r="A75" s="3"/>
      <c r="B75" s="42" t="s">
        <v>192</v>
      </c>
      <c r="C75" s="3"/>
      <c r="D75" s="17">
        <v>19</v>
      </c>
      <c r="E75" s="11"/>
      <c r="F75" s="39">
        <v>-67100000</v>
      </c>
      <c r="G75" s="3"/>
      <c r="H75" s="39">
        <v>0</v>
      </c>
      <c r="I75" s="3"/>
      <c r="J75" s="39">
        <v>-67100000</v>
      </c>
      <c r="K75" s="3"/>
      <c r="L75" s="39">
        <v>0</v>
      </c>
    </row>
    <row r="76" spans="1:12" ht="16.5" customHeight="1" x14ac:dyDescent="0.2">
      <c r="A76" s="3"/>
      <c r="B76" s="3"/>
      <c r="C76" s="3"/>
      <c r="D76" s="14"/>
      <c r="E76" s="14"/>
      <c r="F76" s="15"/>
      <c r="G76" s="32"/>
      <c r="H76" s="13"/>
      <c r="I76" s="32"/>
      <c r="J76" s="15"/>
      <c r="K76" s="38"/>
      <c r="L76" s="13"/>
    </row>
    <row r="77" spans="1:12" ht="16.5" customHeight="1" x14ac:dyDescent="0.2">
      <c r="A77" s="1" t="s">
        <v>180</v>
      </c>
      <c r="B77" s="1"/>
      <c r="C77" s="3"/>
      <c r="D77" s="14"/>
      <c r="E77" s="14"/>
      <c r="F77" s="39">
        <f>SUM(F69:F75)</f>
        <v>-106526320</v>
      </c>
      <c r="G77" s="3"/>
      <c r="H77" s="39">
        <f>SUM(H69:H75)</f>
        <v>380341343</v>
      </c>
      <c r="I77" s="3"/>
      <c r="J77" s="39">
        <f>SUM(J69:J75)</f>
        <v>-106526320</v>
      </c>
      <c r="K77" s="3"/>
      <c r="L77" s="39">
        <f>SUM(L69:L75)</f>
        <v>380341343</v>
      </c>
    </row>
    <row r="78" spans="1:12" ht="16.5" customHeight="1" x14ac:dyDescent="0.2">
      <c r="A78" s="3"/>
      <c r="B78" s="3"/>
      <c r="C78" s="3"/>
      <c r="D78" s="14"/>
      <c r="E78" s="14"/>
      <c r="F78" s="20"/>
      <c r="G78" s="3"/>
      <c r="H78" s="4"/>
      <c r="I78" s="3"/>
      <c r="J78" s="20"/>
      <c r="K78" s="3"/>
      <c r="L78" s="4"/>
    </row>
    <row r="79" spans="1:12" ht="16.5" customHeight="1" x14ac:dyDescent="0.2">
      <c r="A79" s="1" t="s">
        <v>193</v>
      </c>
      <c r="B79" s="5"/>
      <c r="C79" s="5"/>
      <c r="D79" s="14"/>
      <c r="E79" s="14"/>
      <c r="F79" s="13">
        <f>SUM(F41,F52,F77)</f>
        <v>715547</v>
      </c>
      <c r="G79" s="37"/>
      <c r="H79" s="13">
        <f>SUM(H41,H52,H77)</f>
        <v>89288280</v>
      </c>
      <c r="I79" s="37"/>
      <c r="J79" s="13">
        <f>SUM(J41,J52,J77)</f>
        <v>706725</v>
      </c>
      <c r="K79" s="37"/>
      <c r="L79" s="13">
        <f>SUM(L41,L52,L77)</f>
        <v>89570209</v>
      </c>
    </row>
    <row r="80" spans="1:12" ht="16.5" customHeight="1" x14ac:dyDescent="0.2">
      <c r="A80" s="3" t="s">
        <v>181</v>
      </c>
      <c r="B80" s="44"/>
      <c r="C80" s="44"/>
      <c r="D80" s="14"/>
      <c r="E80" s="14"/>
      <c r="F80" s="15"/>
      <c r="G80" s="37"/>
      <c r="H80" s="13"/>
      <c r="I80" s="37"/>
      <c r="J80" s="15"/>
      <c r="K80" s="37"/>
      <c r="L80" s="13"/>
    </row>
    <row r="81" spans="1:12" ht="16.5" customHeight="1" x14ac:dyDescent="0.2">
      <c r="A81" s="3" t="s">
        <v>182</v>
      </c>
      <c r="B81" s="44"/>
      <c r="C81" s="44"/>
      <c r="D81" s="11"/>
      <c r="E81" s="3"/>
      <c r="F81" s="28">
        <v>122065358</v>
      </c>
      <c r="G81" s="17"/>
      <c r="H81" s="28">
        <v>57533353</v>
      </c>
      <c r="I81" s="17"/>
      <c r="J81" s="28">
        <v>116615779</v>
      </c>
      <c r="K81" s="29"/>
      <c r="L81" s="28">
        <v>51794211</v>
      </c>
    </row>
    <row r="82" spans="1:12" ht="16.5" customHeight="1" x14ac:dyDescent="0.2">
      <c r="A82" s="3"/>
      <c r="B82" s="3"/>
      <c r="C82" s="3"/>
      <c r="D82" s="11"/>
      <c r="E82" s="11"/>
      <c r="F82" s="15"/>
      <c r="G82" s="35"/>
      <c r="H82" s="13"/>
      <c r="I82" s="35"/>
      <c r="J82" s="15"/>
      <c r="K82" s="35"/>
      <c r="L82" s="36"/>
    </row>
    <row r="83" spans="1:12" ht="16.5" customHeight="1" thickBot="1" x14ac:dyDescent="0.25">
      <c r="A83" s="1" t="s">
        <v>183</v>
      </c>
      <c r="B83" s="1"/>
      <c r="C83" s="1"/>
      <c r="D83" s="2"/>
      <c r="E83" s="3"/>
      <c r="F83" s="171">
        <f>SUM(F79:F81)</f>
        <v>122780905</v>
      </c>
      <c r="G83" s="37"/>
      <c r="H83" s="171">
        <f>SUM(H79:H81)</f>
        <v>146821633</v>
      </c>
      <c r="I83" s="37"/>
      <c r="J83" s="171">
        <f>SUM(J79:J81)</f>
        <v>117322504</v>
      </c>
      <c r="K83" s="37"/>
      <c r="L83" s="171">
        <f>SUM(L79:L81)</f>
        <v>141364420</v>
      </c>
    </row>
    <row r="84" spans="1:12" ht="16.5" customHeight="1" thickTop="1" x14ac:dyDescent="0.2">
      <c r="A84" s="3"/>
      <c r="B84" s="3"/>
      <c r="C84" s="3"/>
      <c r="D84" s="14"/>
      <c r="E84" s="14"/>
      <c r="F84" s="20"/>
      <c r="G84" s="3"/>
      <c r="H84" s="4"/>
      <c r="I84" s="3"/>
      <c r="J84" s="20"/>
      <c r="K84" s="3"/>
      <c r="L84" s="4"/>
    </row>
    <row r="85" spans="1:12" ht="16.5" customHeight="1" x14ac:dyDescent="0.2">
      <c r="A85" s="1" t="s">
        <v>184</v>
      </c>
      <c r="B85" s="1"/>
      <c r="C85" s="1"/>
      <c r="D85" s="2"/>
      <c r="E85" s="3"/>
      <c r="F85" s="20"/>
      <c r="G85" s="45"/>
      <c r="H85" s="4"/>
      <c r="I85" s="45"/>
      <c r="J85" s="20"/>
      <c r="K85" s="45"/>
      <c r="L85" s="46"/>
    </row>
    <row r="86" spans="1:12" ht="16.5" customHeight="1" x14ac:dyDescent="0.2">
      <c r="A86" s="3" t="s">
        <v>185</v>
      </c>
      <c r="B86" s="3"/>
      <c r="C86" s="3"/>
      <c r="D86" s="2"/>
      <c r="E86" s="3"/>
      <c r="F86" s="20"/>
      <c r="G86" s="45"/>
      <c r="H86" s="4"/>
      <c r="I86" s="45"/>
      <c r="J86" s="20"/>
      <c r="K86" s="45"/>
      <c r="L86" s="46"/>
    </row>
    <row r="87" spans="1:12" ht="16.5" customHeight="1" x14ac:dyDescent="0.2">
      <c r="B87" s="3"/>
      <c r="C87" s="3" t="s">
        <v>186</v>
      </c>
      <c r="D87" s="14"/>
      <c r="E87" s="14"/>
      <c r="F87" s="47">
        <v>23364429</v>
      </c>
      <c r="G87" s="17"/>
      <c r="H87" s="27">
        <v>3267618</v>
      </c>
      <c r="I87" s="17"/>
      <c r="J87" s="26">
        <v>23364429</v>
      </c>
      <c r="K87" s="29"/>
      <c r="L87" s="27">
        <v>3267618</v>
      </c>
    </row>
    <row r="88" spans="1:12" ht="16.5" customHeight="1" x14ac:dyDescent="0.2">
      <c r="A88" s="3" t="s">
        <v>187</v>
      </c>
      <c r="B88" s="3"/>
      <c r="C88" s="3"/>
      <c r="D88" s="11"/>
      <c r="E88" s="11"/>
      <c r="F88" s="13">
        <v>29077215</v>
      </c>
      <c r="G88" s="37"/>
      <c r="H88" s="13">
        <v>0</v>
      </c>
      <c r="I88" s="37"/>
      <c r="J88" s="13">
        <v>29077215</v>
      </c>
      <c r="K88" s="37"/>
      <c r="L88" s="13">
        <v>0</v>
      </c>
    </row>
    <row r="89" spans="1:12" ht="16.5" customHeight="1" x14ac:dyDescent="0.2">
      <c r="A89" s="3" t="s">
        <v>188</v>
      </c>
      <c r="B89" s="3"/>
      <c r="C89" s="3"/>
      <c r="D89" s="14" t="s">
        <v>189</v>
      </c>
      <c r="E89" s="11"/>
      <c r="F89" s="13">
        <v>3425126</v>
      </c>
      <c r="G89" s="37"/>
      <c r="H89" s="13">
        <v>0</v>
      </c>
      <c r="I89" s="37"/>
      <c r="J89" s="13">
        <v>3425126</v>
      </c>
      <c r="K89" s="37"/>
      <c r="L89" s="13">
        <v>0</v>
      </c>
    </row>
    <row r="90" spans="1:12" ht="16.5" customHeight="1" x14ac:dyDescent="0.2">
      <c r="A90" s="3"/>
      <c r="B90" s="3"/>
      <c r="C90" s="3"/>
      <c r="D90" s="17"/>
      <c r="E90" s="11"/>
      <c r="F90" s="13"/>
      <c r="G90" s="37"/>
      <c r="H90" s="13"/>
      <c r="I90" s="37"/>
      <c r="J90" s="13"/>
      <c r="K90" s="37"/>
      <c r="L90" s="13"/>
    </row>
    <row r="91" spans="1:12" ht="16.5" customHeight="1" x14ac:dyDescent="0.2">
      <c r="A91" s="3"/>
      <c r="B91" s="3"/>
      <c r="C91" s="3"/>
      <c r="D91" s="17"/>
      <c r="E91" s="11"/>
      <c r="F91" s="13"/>
      <c r="G91" s="37"/>
      <c r="H91" s="13"/>
      <c r="I91" s="37"/>
      <c r="J91" s="13"/>
      <c r="K91" s="37"/>
      <c r="L91" s="13"/>
    </row>
    <row r="92" spans="1:12" ht="16.5" customHeight="1" x14ac:dyDescent="0.2">
      <c r="A92" s="3"/>
      <c r="B92" s="3"/>
      <c r="C92" s="3"/>
      <c r="D92" s="17"/>
      <c r="E92" s="11"/>
      <c r="F92" s="13"/>
      <c r="G92" s="37"/>
      <c r="H92" s="13"/>
      <c r="I92" s="37"/>
      <c r="J92" s="13"/>
      <c r="K92" s="37"/>
      <c r="L92" s="13"/>
    </row>
    <row r="93" spans="1:12" ht="16.5" customHeight="1" x14ac:dyDescent="0.2">
      <c r="A93" s="3"/>
      <c r="B93" s="3"/>
      <c r="C93" s="3"/>
      <c r="D93" s="17"/>
      <c r="E93" s="11"/>
      <c r="F93" s="131"/>
      <c r="G93" s="37"/>
      <c r="H93" s="13"/>
      <c r="I93" s="37"/>
      <c r="J93" s="13"/>
      <c r="K93" s="37"/>
      <c r="L93" s="13"/>
    </row>
    <row r="94" spans="1:12" ht="16.5" customHeight="1" x14ac:dyDescent="0.2">
      <c r="A94" s="3"/>
      <c r="B94" s="3"/>
      <c r="C94" s="3"/>
      <c r="D94" s="17"/>
      <c r="E94" s="11"/>
      <c r="F94" s="131"/>
      <c r="G94" s="37"/>
      <c r="H94" s="13"/>
      <c r="I94" s="37"/>
      <c r="J94" s="13"/>
      <c r="K94" s="37"/>
      <c r="L94" s="13"/>
    </row>
    <row r="95" spans="1:12" ht="16.5" customHeight="1" x14ac:dyDescent="0.2">
      <c r="A95" s="3"/>
      <c r="B95" s="3"/>
      <c r="C95" s="3"/>
      <c r="D95" s="17"/>
      <c r="E95" s="11"/>
      <c r="F95" s="13"/>
      <c r="G95" s="37"/>
      <c r="H95" s="13"/>
      <c r="I95" s="37"/>
      <c r="J95" s="13"/>
      <c r="K95" s="37"/>
      <c r="L95" s="13"/>
    </row>
    <row r="96" spans="1:12" ht="16.5" customHeight="1" x14ac:dyDescent="0.2">
      <c r="A96" s="3"/>
      <c r="B96" s="3"/>
      <c r="C96" s="3"/>
      <c r="D96" s="14"/>
      <c r="E96" s="14"/>
      <c r="F96" s="4"/>
      <c r="G96" s="3"/>
      <c r="H96" s="4"/>
      <c r="I96" s="3"/>
      <c r="J96" s="4"/>
      <c r="K96" s="3"/>
      <c r="L96" s="4"/>
    </row>
    <row r="97" spans="1:12" ht="16.5" customHeight="1" x14ac:dyDescent="0.2">
      <c r="A97" s="3"/>
      <c r="B97" s="3"/>
      <c r="C97" s="3"/>
      <c r="D97" s="14"/>
      <c r="E97" s="14"/>
      <c r="F97" s="4"/>
      <c r="G97" s="3"/>
      <c r="H97" s="4"/>
      <c r="I97" s="3"/>
      <c r="J97" s="4"/>
      <c r="K97" s="3"/>
      <c r="L97" s="4"/>
    </row>
    <row r="98" spans="1:12" ht="16.5" customHeight="1" x14ac:dyDescent="0.2">
      <c r="A98" s="3"/>
      <c r="B98" s="3"/>
      <c r="C98" s="3"/>
      <c r="D98" s="14"/>
      <c r="E98" s="14"/>
      <c r="F98" s="4"/>
      <c r="G98" s="3"/>
      <c r="H98" s="4"/>
      <c r="I98" s="3"/>
      <c r="J98" s="4"/>
      <c r="K98" s="3"/>
      <c r="L98" s="4"/>
    </row>
    <row r="99" spans="1:12" ht="16.5" customHeight="1" x14ac:dyDescent="0.2">
      <c r="A99" s="3"/>
      <c r="B99" s="3"/>
      <c r="C99" s="3"/>
      <c r="D99" s="14"/>
      <c r="E99" s="14"/>
      <c r="F99" s="4"/>
      <c r="G99" s="3"/>
      <c r="H99" s="4"/>
      <c r="I99" s="3"/>
      <c r="J99" s="4"/>
      <c r="K99" s="3"/>
      <c r="L99" s="4"/>
    </row>
    <row r="100" spans="1:12" ht="16.5" customHeight="1" x14ac:dyDescent="0.2">
      <c r="A100" s="3"/>
      <c r="B100" s="3"/>
      <c r="C100" s="3"/>
      <c r="D100" s="14"/>
      <c r="E100" s="14"/>
      <c r="F100" s="4"/>
      <c r="G100" s="3"/>
      <c r="H100" s="4"/>
      <c r="I100" s="3"/>
      <c r="J100" s="4"/>
      <c r="K100" s="3"/>
      <c r="L100" s="4"/>
    </row>
    <row r="101" spans="1:12" ht="16.5" customHeight="1" x14ac:dyDescent="0.2">
      <c r="A101" s="3"/>
      <c r="B101" s="3"/>
      <c r="C101" s="3"/>
      <c r="D101" s="14"/>
      <c r="E101" s="14"/>
      <c r="F101" s="4"/>
      <c r="G101" s="3"/>
      <c r="H101" s="4"/>
      <c r="I101" s="3"/>
      <c r="J101" s="4"/>
      <c r="K101" s="3"/>
      <c r="L101" s="4"/>
    </row>
    <row r="102" spans="1:12" ht="16.5" customHeight="1" x14ac:dyDescent="0.2">
      <c r="A102" s="3"/>
      <c r="B102" s="3"/>
      <c r="C102" s="3"/>
      <c r="D102" s="14"/>
      <c r="E102" s="14"/>
      <c r="F102" s="4"/>
      <c r="G102" s="3"/>
      <c r="H102" s="4"/>
      <c r="I102" s="3"/>
      <c r="J102" s="4"/>
      <c r="K102" s="3"/>
      <c r="L102" s="4"/>
    </row>
    <row r="103" spans="1:12" ht="16.5" customHeight="1" x14ac:dyDescent="0.2">
      <c r="A103" s="3"/>
      <c r="B103" s="3"/>
      <c r="C103" s="3"/>
      <c r="D103" s="14"/>
      <c r="E103" s="14"/>
      <c r="F103" s="4"/>
      <c r="G103" s="3"/>
      <c r="H103" s="4"/>
      <c r="I103" s="3"/>
      <c r="J103" s="4"/>
      <c r="K103" s="3"/>
      <c r="L103" s="4"/>
    </row>
    <row r="104" spans="1:12" ht="16.5" customHeight="1" x14ac:dyDescent="0.2">
      <c r="A104" s="3"/>
      <c r="B104" s="3"/>
      <c r="C104" s="3"/>
      <c r="D104" s="14"/>
      <c r="E104" s="14"/>
      <c r="F104" s="4"/>
      <c r="G104" s="3"/>
      <c r="H104" s="4"/>
      <c r="I104" s="3"/>
      <c r="J104" s="4"/>
      <c r="K104" s="3"/>
      <c r="L104" s="4"/>
    </row>
    <row r="105" spans="1:12" ht="16.5" customHeight="1" x14ac:dyDescent="0.2">
      <c r="A105" s="3"/>
      <c r="B105" s="3"/>
      <c r="C105" s="3"/>
      <c r="D105" s="14"/>
      <c r="E105" s="14"/>
      <c r="F105" s="4"/>
      <c r="G105" s="3"/>
      <c r="H105" s="4"/>
      <c r="I105" s="3"/>
      <c r="J105" s="4"/>
      <c r="K105" s="3"/>
      <c r="L105" s="4"/>
    </row>
    <row r="106" spans="1:12" ht="16.5" customHeight="1" x14ac:dyDescent="0.2">
      <c r="A106" s="3"/>
      <c r="B106" s="3"/>
      <c r="C106" s="3"/>
      <c r="D106" s="14"/>
      <c r="E106" s="14"/>
      <c r="F106" s="4"/>
      <c r="G106" s="3"/>
      <c r="H106" s="4"/>
      <c r="I106" s="3"/>
      <c r="J106" s="4"/>
      <c r="K106" s="3"/>
      <c r="L106" s="4"/>
    </row>
    <row r="107" spans="1:12" ht="16.5" customHeight="1" x14ac:dyDescent="0.2">
      <c r="A107" s="3"/>
      <c r="B107" s="3"/>
      <c r="C107" s="3"/>
      <c r="D107" s="14"/>
      <c r="E107" s="14"/>
      <c r="F107" s="4"/>
      <c r="G107" s="3"/>
      <c r="H107" s="4"/>
      <c r="I107" s="3"/>
      <c r="J107" s="4"/>
      <c r="K107" s="3"/>
      <c r="L107" s="4"/>
    </row>
    <row r="108" spans="1:12" ht="16.5" customHeight="1" x14ac:dyDescent="0.2">
      <c r="A108" s="3"/>
      <c r="B108" s="3"/>
      <c r="C108" s="3"/>
      <c r="D108" s="14"/>
      <c r="E108" s="14"/>
      <c r="F108" s="4"/>
      <c r="G108" s="3"/>
      <c r="H108" s="4"/>
      <c r="I108" s="3"/>
      <c r="J108" s="4"/>
      <c r="K108" s="3"/>
      <c r="L108" s="4"/>
    </row>
    <row r="109" spans="1:12" ht="16.5" customHeight="1" x14ac:dyDescent="0.2">
      <c r="A109" s="3"/>
      <c r="B109" s="3"/>
      <c r="C109" s="3"/>
      <c r="D109" s="14"/>
      <c r="E109" s="14"/>
      <c r="F109" s="4"/>
      <c r="G109" s="3"/>
      <c r="H109" s="4"/>
      <c r="I109" s="3"/>
      <c r="J109" s="4"/>
      <c r="K109" s="3"/>
      <c r="L109" s="4"/>
    </row>
    <row r="110" spans="1:12" ht="16.5" customHeight="1" x14ac:dyDescent="0.2">
      <c r="A110" s="3"/>
      <c r="B110" s="3"/>
      <c r="C110" s="3"/>
      <c r="D110" s="14"/>
      <c r="E110" s="14"/>
      <c r="F110" s="4"/>
      <c r="G110" s="3"/>
      <c r="H110" s="4"/>
      <c r="I110" s="3"/>
      <c r="J110" s="4"/>
      <c r="K110" s="3"/>
      <c r="L110" s="4"/>
    </row>
    <row r="111" spans="1:12" ht="16.5" customHeight="1" x14ac:dyDescent="0.2">
      <c r="A111" s="3"/>
      <c r="B111" s="3"/>
      <c r="C111" s="3"/>
      <c r="D111" s="14"/>
      <c r="E111" s="14"/>
      <c r="F111" s="4"/>
      <c r="G111" s="3"/>
      <c r="H111" s="4"/>
      <c r="I111" s="3"/>
      <c r="J111" s="4"/>
      <c r="K111" s="3"/>
      <c r="L111" s="4"/>
    </row>
    <row r="112" spans="1:12" ht="16.5" customHeight="1" x14ac:dyDescent="0.2">
      <c r="A112" s="3"/>
      <c r="B112" s="3"/>
      <c r="C112" s="3"/>
      <c r="D112" s="14"/>
      <c r="E112" s="14"/>
      <c r="F112" s="4"/>
      <c r="G112" s="3"/>
      <c r="H112" s="4"/>
      <c r="I112" s="3"/>
      <c r="J112" s="4"/>
      <c r="K112" s="3"/>
      <c r="L112" s="4"/>
    </row>
    <row r="113" spans="1:12" ht="12.75" customHeight="1" x14ac:dyDescent="0.2"/>
    <row r="114" spans="1:12" ht="21.95" customHeight="1" x14ac:dyDescent="0.2">
      <c r="A114" s="168" t="str">
        <f>+A57</f>
        <v>The accompanying notes form part of this interim financial information.</v>
      </c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</row>
  </sheetData>
  <mergeCells count="10">
    <mergeCell ref="A114:L114"/>
    <mergeCell ref="J63:L63"/>
    <mergeCell ref="J64:L64"/>
    <mergeCell ref="F6:H6"/>
    <mergeCell ref="J6:L6"/>
    <mergeCell ref="F7:H7"/>
    <mergeCell ref="J7:L7"/>
    <mergeCell ref="A57:L57"/>
    <mergeCell ref="F63:H63"/>
    <mergeCell ref="F64:H64"/>
  </mergeCells>
  <pageMargins left="0.8" right="0.5" top="0.5" bottom="0.6" header="0.49" footer="0.4"/>
  <pageSetup paperSize="9" scale="85" firstPageNumber="9" fitToHeight="2" orientation="portrait" useFirstPageNumber="1" horizontalDpi="1200" verticalDpi="1200" r:id="rId1"/>
  <headerFooter>
    <oddFooter>&amp;R&amp;"Arial,Regular"&amp;9&amp;P</oddFooter>
  </headerFooter>
  <rowBreaks count="1" manualBreakCount="1">
    <brk id="57" max="16383" man="1"/>
  </rowBreaks>
  <ignoredErrors>
    <ignoredError sqref="F8:L8 F65:L6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ENG 2-4</vt:lpstr>
      <vt:lpstr>ENG 5 (3M)</vt:lpstr>
      <vt:lpstr>ENG 6 (6M)</vt:lpstr>
      <vt:lpstr>ENG 7 (Conso)</vt:lpstr>
      <vt:lpstr>ENG 8 (Com)</vt:lpstr>
      <vt:lpstr>ENG9-10</vt:lpstr>
      <vt:lpstr>'ENG 8 (Com)'!Print_Area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Yaowalak Chittasopee</dc:creator>
  <cp:keywords/>
  <dc:description/>
  <cp:lastModifiedBy>Siriwan Boonsawat (TH)</cp:lastModifiedBy>
  <cp:revision/>
  <cp:lastPrinted>2025-08-13T09:15:52Z</cp:lastPrinted>
  <dcterms:created xsi:type="dcterms:W3CDTF">2015-11-18T11:08:58Z</dcterms:created>
  <dcterms:modified xsi:type="dcterms:W3CDTF">2025-08-13T09:15:59Z</dcterms:modified>
  <cp:category/>
  <cp:contentStatus/>
</cp:coreProperties>
</file>