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kkantaporn001\Desktop\Euro Creations Limited -JuneQ2'25\"/>
    </mc:Choice>
  </mc:AlternateContent>
  <xr:revisionPtr revIDLastSave="0" documentId="13_ncr:1_{56147B98-11BC-44CD-82DD-232BAF991DF7}" xr6:coauthVersionLast="47" xr6:coauthVersionMax="47" xr10:uidLastSave="{00000000-0000-0000-0000-000000000000}"/>
  <bookViews>
    <workbookView xWindow="-28410" yWindow="390" windowWidth="21600" windowHeight="11295" tabRatio="700" activeTab="3" xr2:uid="{00000000-000D-0000-FFFF-FFFF00000000}"/>
  </bookViews>
  <sheets>
    <sheet name="Thai 2-4" sheetId="1" r:id="rId1"/>
    <sheet name="Thai 5 (3M) " sheetId="6" r:id="rId2"/>
    <sheet name="Thai 6 (6M)" sheetId="2" r:id="rId3"/>
    <sheet name="Thai 7 (CONSO)" sheetId="3" r:id="rId4"/>
    <sheet name="Thai 8 (COM)" sheetId="4" r:id="rId5"/>
    <sheet name="Thai 9-10" sheetId="5" r:id="rId6"/>
  </sheets>
  <definedNames>
    <definedName name="_xlnm.Print_Area" localSheetId="4">'Thai 8 (COM)'!$A$1:$X$35</definedName>
    <definedName name="_xlnm.Print_Area" localSheetId="5">'Thai 9-10'!$A$1:$N$91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43" roundtripDataChecksum="j4Dp0fGXJ65szTjCccz5cvG4lFgS/NCJmwq2cdEmOTs="/>
    </ext>
  </extLst>
</workbook>
</file>

<file path=xl/calcChain.xml><?xml version="1.0" encoding="utf-8"?>
<calcChain xmlns="http://schemas.openxmlformats.org/spreadsheetml/2006/main">
  <c r="T20" i="3" l="1"/>
  <c r="T19" i="3"/>
  <c r="T16" i="3"/>
  <c r="H60" i="5"/>
  <c r="V25" i="4"/>
  <c r="X25" i="4" s="1"/>
  <c r="T27" i="3"/>
  <c r="V27" i="3" s="1"/>
  <c r="Z27" i="3" s="1"/>
  <c r="N70" i="5" l="1"/>
  <c r="J70" i="5"/>
  <c r="H70" i="5"/>
  <c r="L70" i="5"/>
  <c r="T28" i="3"/>
  <c r="N24" i="5"/>
  <c r="N36" i="5" s="1"/>
  <c r="N39" i="5" s="1"/>
  <c r="N60" i="5"/>
  <c r="L24" i="5"/>
  <c r="L36" i="5" s="1"/>
  <c r="L39" i="5" s="1"/>
  <c r="L60" i="5"/>
  <c r="H24" i="5"/>
  <c r="H36" i="5" s="1"/>
  <c r="H39" i="5" s="1"/>
  <c r="J24" i="5"/>
  <c r="J36" i="5" s="1"/>
  <c r="J39" i="5" s="1"/>
  <c r="J60" i="5"/>
  <c r="T22" i="4"/>
  <c r="V22" i="4" s="1"/>
  <c r="T18" i="4"/>
  <c r="V18" i="4" s="1"/>
  <c r="X18" i="4" s="1"/>
  <c r="T17" i="4"/>
  <c r="V17" i="4"/>
  <c r="X17" i="4"/>
  <c r="T14" i="4"/>
  <c r="T20" i="4" s="1"/>
  <c r="V14" i="4"/>
  <c r="X14" i="4" s="1"/>
  <c r="T24" i="3"/>
  <c r="V16" i="3"/>
  <c r="Z16" i="3" s="1"/>
  <c r="V20" i="3"/>
  <c r="Z20" i="3" s="1"/>
  <c r="V19" i="3"/>
  <c r="Z19" i="3" s="1"/>
  <c r="N39" i="6"/>
  <c r="J39" i="6"/>
  <c r="N33" i="6"/>
  <c r="J33" i="6"/>
  <c r="N12" i="6"/>
  <c r="N19" i="6" s="1"/>
  <c r="N23" i="6" s="1"/>
  <c r="N27" i="6" s="1"/>
  <c r="L12" i="6"/>
  <c r="L19" i="6" s="1"/>
  <c r="L23" i="6" s="1"/>
  <c r="J12" i="6"/>
  <c r="J19" i="6" s="1"/>
  <c r="J23" i="6" s="1"/>
  <c r="J27" i="6" s="1"/>
  <c r="H12" i="6"/>
  <c r="H19" i="6" s="1"/>
  <c r="H23" i="6" s="1"/>
  <c r="H24" i="1"/>
  <c r="N37" i="1"/>
  <c r="L37" i="1"/>
  <c r="J37" i="1"/>
  <c r="H37" i="1"/>
  <c r="X30" i="3"/>
  <c r="N69" i="1"/>
  <c r="H69" i="1"/>
  <c r="J69" i="1"/>
  <c r="L69" i="1"/>
  <c r="A3" i="5"/>
  <c r="A47" i="5" s="1"/>
  <c r="A3" i="4"/>
  <c r="A3" i="3"/>
  <c r="H12" i="2"/>
  <c r="H19" i="2" s="1"/>
  <c r="H23" i="2" s="1"/>
  <c r="H28" i="4"/>
  <c r="J28" i="4"/>
  <c r="L28" i="4"/>
  <c r="P28" i="4"/>
  <c r="R28" i="4"/>
  <c r="N117" i="1"/>
  <c r="N121" i="1" s="1"/>
  <c r="J117" i="1"/>
  <c r="J121" i="1"/>
  <c r="N12" i="2"/>
  <c r="N19" i="2" s="1"/>
  <c r="N23" i="2" s="1"/>
  <c r="N27" i="2" s="1"/>
  <c r="N39" i="2"/>
  <c r="R20" i="4"/>
  <c r="P20" i="4"/>
  <c r="N20" i="4"/>
  <c r="L20" i="4"/>
  <c r="J20" i="4"/>
  <c r="H20" i="4"/>
  <c r="R30" i="3"/>
  <c r="P30" i="3"/>
  <c r="L30" i="3"/>
  <c r="J30" i="3"/>
  <c r="H30" i="3"/>
  <c r="X22" i="3"/>
  <c r="R22" i="3"/>
  <c r="P22" i="3"/>
  <c r="N22" i="3"/>
  <c r="L22" i="3"/>
  <c r="J22" i="3"/>
  <c r="H22" i="3"/>
  <c r="T22" i="3"/>
  <c r="N78" i="1"/>
  <c r="N80" i="1" s="1"/>
  <c r="L78" i="1"/>
  <c r="J78" i="1"/>
  <c r="H78" i="1"/>
  <c r="N24" i="1"/>
  <c r="L24" i="1"/>
  <c r="J24" i="1"/>
  <c r="A46" i="1"/>
  <c r="A91" i="5"/>
  <c r="J12" i="2"/>
  <c r="J19" i="2"/>
  <c r="J23" i="2" s="1"/>
  <c r="J27" i="2" s="1"/>
  <c r="L12" i="2"/>
  <c r="L19" i="2" s="1"/>
  <c r="L23" i="2" s="1"/>
  <c r="A93" i="1"/>
  <c r="A91" i="1"/>
  <c r="A90" i="1"/>
  <c r="A135" i="1" s="1"/>
  <c r="A48" i="1"/>
  <c r="N33" i="2"/>
  <c r="J33" i="2"/>
  <c r="J80" i="1"/>
  <c r="J39" i="2"/>
  <c r="J123" i="1" l="1"/>
  <c r="N123" i="1"/>
  <c r="Z22" i="3"/>
  <c r="X20" i="4"/>
  <c r="T30" i="3"/>
  <c r="V22" i="3"/>
  <c r="V24" i="3"/>
  <c r="Z24" i="3" s="1"/>
  <c r="H80" i="1"/>
  <c r="L80" i="1"/>
  <c r="L27" i="2"/>
  <c r="L39" i="2" s="1"/>
  <c r="H27" i="2"/>
  <c r="H39" i="2" s="1"/>
  <c r="J39" i="1"/>
  <c r="L39" i="1"/>
  <c r="H27" i="6"/>
  <c r="H39" i="6" s="1"/>
  <c r="H33" i="6"/>
  <c r="L27" i="6"/>
  <c r="L39" i="6" s="1"/>
  <c r="L33" i="6"/>
  <c r="N39" i="1"/>
  <c r="H39" i="1"/>
  <c r="J72" i="5"/>
  <c r="J75" i="5" s="1"/>
  <c r="H72" i="5"/>
  <c r="H75" i="5" s="1"/>
  <c r="L72" i="5"/>
  <c r="L75" i="5" s="1"/>
  <c r="N72" i="5"/>
  <c r="N75" i="5" s="1"/>
  <c r="T28" i="4"/>
  <c r="V20" i="4"/>
  <c r="X22" i="4"/>
  <c r="L33" i="2" l="1"/>
  <c r="H33" i="2"/>
  <c r="N30" i="3" l="1"/>
  <c r="H117" i="1" s="1"/>
  <c r="H121" i="1" s="1"/>
  <c r="H123" i="1" s="1"/>
  <c r="V28" i="3"/>
  <c r="V26" i="4"/>
  <c r="N28" i="4"/>
  <c r="L117" i="1" s="1"/>
  <c r="L121" i="1" s="1"/>
  <c r="L123" i="1" s="1"/>
  <c r="Z28" i="3" l="1"/>
  <c r="Z30" i="3" s="1"/>
  <c r="V30" i="3"/>
  <c r="X26" i="4"/>
  <c r="X28" i="4" s="1"/>
  <c r="V28" i="4"/>
</calcChain>
</file>

<file path=xl/sharedStrings.xml><?xml version="1.0" encoding="utf-8"?>
<sst xmlns="http://schemas.openxmlformats.org/spreadsheetml/2006/main" count="372" uniqueCount="179">
  <si>
    <t>บริษัท ยูโร ครีเอชั่นส์ จำกัด (มหาชน)</t>
  </si>
  <si>
    <t>งบฐานะการเงิน</t>
  </si>
  <si>
    <t>ณ วันที่ 30 มิถุนายน พ.ศ. 2568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</si>
  <si>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</si>
  <si>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</si>
  <si>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</si>
  <si>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</si>
  <si>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30 มิถุนายน</t>
  </si>
  <si>
    <t>31 ธันวาคม</t>
  </si>
  <si>
    <t xml:space="preserve">  พ.ศ. 2568</t>
  </si>
  <si>
    <t xml:space="preserve">  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</si>
  <si>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</si>
  <si>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</si>
  <si>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</si>
  <si>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</si>
  <si>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</si>
  <si>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</si>
  <si>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ลูกหนี้การค้าและลูกหนี้หมุนเวียนอื่น - สุทธิ</t>
  </si>
  <si>
    <t>ลูกหนี้ตามสัญญาเช่าเงินทุน</t>
  </si>
  <si>
    <t>ที่ถึงกำหนดรับชำระภายในหนึ่งปี - สุทธิ</t>
  </si>
  <si>
    <t>สินค้าคงเหลือ - สุทธิ</t>
  </si>
  <si>
    <t>สินทรัพย์อนุพันธ์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</si>
  <si>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</si>
  <si>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</si>
  <si>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</si>
  <si>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ลูกหนี้ตามสัญญาเช่าเงินทุน - สุทธิ</t>
  </si>
  <si>
    <t>เงินลงทุนในบริษัทย่อย</t>
  </si>
  <si>
    <t>เงินลงทุนในการร่วมการงาน - สุทธิ</t>
  </si>
  <si>
    <t>ที่ดิน อาคารและอุปกรณ์ - สุทธิ</t>
  </si>
  <si>
    <t>สินทรัพย์สิทธิการใช้ - สุทธิ</t>
  </si>
  <si>
    <t>สินทรัพย์ไม่มีตัวตน - สุทธิ</t>
  </si>
  <si>
    <t>สินทรัพย์ภาษีเงินได้รอตัดบัญชี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</si>
  <si>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</si>
  <si>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</si>
  <si>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</si>
  <si>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___________________________________  กรรมการ ________________________________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</si>
  <si>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</si>
  <si>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</si>
  <si>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</si>
  <si>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</si>
  <si>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เงินกู้ยืมระยะสั้นจากสถาบันการเงิน</t>
  </si>
  <si>
    <t>รายได้รับล่วงหน้า</t>
  </si>
  <si>
    <t>หนี้สินตามสัญญาเช่าส่วนที่ถึงกำหนดชำระ</t>
  </si>
  <si>
    <t>ภายในหนึ่งปี</t>
  </si>
  <si>
    <t>ภาษีเงินได้นิติบุคคลค้างจ่าย</t>
  </si>
  <si>
    <t>หนี้สินอนุพันธ์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</si>
  <si>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</si>
  <si>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</si>
  <si>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</si>
  <si>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 - สุทธิ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</si>
  <si>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</si>
  <si>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</si>
  <si>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</si>
  <si>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</si>
  <si>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</si>
  <si>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</si>
  <si>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</si>
  <si>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หุ้นสามัญจำนวน 305,000,000 หุ้น</t>
  </si>
  <si>
    <t>มูลค่าตราไว้หุ้นละ 0.50 บาท</t>
  </si>
  <si>
    <t>ทุนที่ออกและชำระแล้ว</t>
  </si>
  <si>
    <t>ส่วนเกินมูลค่าหุ้นสามัญ</t>
  </si>
  <si>
    <t>กำไรสะสม</t>
  </si>
  <si>
    <t>จัดสรรแล้ว - สำรองตามกฏหมาย</t>
  </si>
  <si>
    <t>ยังไม่ได้จัดสรร</t>
  </si>
  <si>
    <t>องค์ประกอบอื่นของส่วนของเจ้าของ</t>
  </si>
  <si>
    <t>รวมส่วนผู้เป็นเจ้าของของบริษัทใหญ่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</si>
  <si>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</si>
  <si>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</si>
  <si>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</si>
  <si>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</si>
  <si>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มิถุนายน พ.ศ. 2568</t>
  </si>
  <si>
    <t>รายได้จากการขายและการบริการ</t>
  </si>
  <si>
    <t>ต้นทุนขายและการบริการ</t>
  </si>
  <si>
    <t>กำไรขั้นต้น</t>
  </si>
  <si>
    <t>รายได้อื่น</t>
  </si>
  <si>
    <t>ค่าใช้จ่ายในการขายและต้นทุนในการจัดจำหน่าย</t>
  </si>
  <si>
    <t>ค่าใช้จ่ายในการบริหาร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</si>
  <si>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</si>
  <si>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</si>
  <si>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</si>
  <si>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กำไรสำหรับรอบระยะเวลา</t>
  </si>
  <si>
    <t>กำไรเบ็ดเสร็จอื่นสำหรับรอบระยะเวลา - สุทธิจากภาษี</t>
  </si>
  <si>
    <t>กำไรเบ็ดเสร็จรวมสำหรับรอบระยะเวลา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</si>
  <si>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</si>
  <si>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</si>
  <si>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กำไรต่อหุ้น  - ส่วนของผู้เป็นเจ้าของของบริษัท</t>
  </si>
  <si>
    <t>กำไรต่อหุ้นขั้นพื้นฐาน</t>
  </si>
  <si>
    <t>สำหรับรอบระยะเวลาหกเดือนสิ้นสุดวันที่ 30 มิถุนายน พ.ศ. 2568</t>
  </si>
  <si>
    <t>งบการเปลี่ยนแปลงส่วนของเจ้าของ (ยังไม่ได้ตรวจสอบ)</t>
  </si>
  <si>
    <t>ส่วนของทุน</t>
  </si>
  <si>
    <t>กำไรขาดทุนเบ็ดเสร็จอื่น</t>
  </si>
  <si>
    <t>กำไรหรือขาดทุน</t>
  </si>
  <si>
    <t>ในภายหลังการ</t>
  </si>
  <si>
    <t>การเปลี่ยนแปลง</t>
  </si>
  <si>
    <t>วัดมูลค่าใหม่ของ</t>
  </si>
  <si>
    <t>ส่วนได้เสีย</t>
  </si>
  <si>
    <t>รวมส่วนของ</t>
  </si>
  <si>
    <t>ทุนที่ออก</t>
  </si>
  <si>
    <t>ส่วนเกิน</t>
  </si>
  <si>
    <t>จัดสรรแล้ว -</t>
  </si>
  <si>
    <t>ภาระผูกพัน</t>
  </si>
  <si>
    <t>ของบริษัทใหญ่</t>
  </si>
  <si>
    <t>รวมองค์ประกอบอื่น</t>
  </si>
  <si>
    <t>ผู้เป็นเจ้าของ</t>
  </si>
  <si>
    <t>ส่วนได้เสียที่ไม่มี</t>
  </si>
  <si>
    <t>รวม</t>
  </si>
  <si>
    <t>และชำระแล้ว</t>
  </si>
  <si>
    <t>มูลค่าหุ้น</t>
  </si>
  <si>
    <t>สำรองตามกฎหมาย</t>
  </si>
  <si>
    <t>ผลประโยชน์พนักงาน</t>
  </si>
  <si>
    <t>ในบริษัทย่อย</t>
  </si>
  <si>
    <t>ของส่วนของเจ้าของ</t>
  </si>
  <si>
    <t>อำนาจควบคุม</t>
  </si>
  <si>
    <t>ยอดคงเหลือ ณ วันที่ 1 มกราคม พ.ศ. 2567</t>
  </si>
  <si>
    <t>การเปลี่ยนแปลงในส่วนของเจ้าของสำหรับรอบระยะเวลา</t>
  </si>
  <si>
    <t>การเพิ่มหุ้นสามัญ</t>
  </si>
  <si>
    <t>ยอดคงเหลือ ณ วันที่ 30 มิถุนายน พ.ศ. 2567</t>
  </si>
  <si>
    <t>ยอดคงเหลือ ณ วันที่ 1 มกราคม พ.ศ. 2568</t>
  </si>
  <si>
    <t>เงินปันผลจ่าย</t>
  </si>
  <si>
    <t>ยอดคงเหลือ ณ วันที่ 30 มิถุนายน พ.ศ. 2568</t>
  </si>
  <si>
    <t>ส่วนเกินทุนจากการ</t>
  </si>
  <si>
    <t>รวมธุรกิจภายใต้</t>
  </si>
  <si>
    <t>การควบคุมเดียวกัน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</si>
  <si>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</si>
  <si>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</si>
  <si>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รายการปรับปรุงกำไรก่อนภาษีเงินได้</t>
  </si>
  <si>
    <t>เป็นเงินสดสุทธิจากกิจกรรมดำเนินงาน</t>
  </si>
  <si>
    <t>- การกลับรายการผลขาดทุนด้านเครดิตที่คาดว่าจะเกิดขึ้น</t>
  </si>
  <si>
    <t>- ค่าเสื่อมราคาและค่าตัดจำหน่าย</t>
  </si>
  <si>
    <t>- ขาดทุนสุทธิจากการจำหน่ายและตัดจำหน่ายอุปกรณ์</t>
  </si>
  <si>
    <t>- ขาดทุนสุทธิจากการตัดจำหน่ายสินทรัพย์สิทธิการใช้</t>
  </si>
  <si>
    <t>- ขาดทุนจากการยกเลิกสัญญาเช่า</t>
  </si>
  <si>
    <t>- กำไรจากการปรับมูลค่าตราสารอนุพันธ์</t>
  </si>
  <si>
    <t>- ดอกเบี้ยรับ</t>
  </si>
  <si>
    <t>- ต้นทุนทางการเงิน</t>
  </si>
  <si>
    <t>- ค่าใช้จ่ายผลประโยชน์พนักงาน</t>
  </si>
  <si>
    <t>กระแสเงินสดก่อนการเปลี่ยนแปลงของสินทรัพย์</t>
  </si>
  <si>
    <t>และหนี้สินดำเนินงาน</t>
  </si>
  <si>
    <t>การเปลี่ยนแปลงในสินทรัพย์และหนี้สินดำเนินงาน</t>
  </si>
  <si>
    <t>- ลูกหนี้การค้าและลูกหนี้หมุนเวียนอื่น</t>
  </si>
  <si>
    <t>- ลูกหนี้ตามสัญญาเช่าเงินทุน</t>
  </si>
  <si>
    <t>- สินค้าคงเหลือ</t>
  </si>
  <si>
    <t>- สินทรัพย์หมุนเวียนอื่น</t>
  </si>
  <si>
    <t>- สินทรัพย์ไม่หมุนเวียนอื่น</t>
  </si>
  <si>
    <t>- เจ้าหนี้การค้าและเจ้าหนี้หมุนเวียนอื่น</t>
  </si>
  <si>
    <t>- รายได้รับล่วงหน้า</t>
  </si>
  <si>
    <t>- หนี้สินหมุนเวียนอื่น</t>
  </si>
  <si>
    <t>- หนี้สินไม่หมุนเวียนอื่น</t>
  </si>
  <si>
    <t>เงินสดได้มาจาก (ใช้ไปใน) กิจกรรมดำเนินงาน</t>
  </si>
  <si>
    <t>- จ่ายภาษีเงินได้</t>
  </si>
  <si>
    <t>เงินสดสุทธิได้มาจาก (ใช้ไปใน) กิจกรรมดำเนินงาน</t>
  </si>
  <si>
    <t>กระแสเงินสดจากกิจกรรมลงทุน</t>
  </si>
  <si>
    <t>- เงินสดจ่ายซื้ออาคารและอุปกรณ์</t>
  </si>
  <si>
    <t>- เงินสดจ่ายซื้อสินทรัพย์ไม่มีตัวตน</t>
  </si>
  <si>
    <t>- เงินสดจ่ายซื้อสินทรัพย์สิทธิการใช้</t>
  </si>
  <si>
    <t>- เงินสดรับจาก (จ่ายเพื่อ) สุทธิเงินลงทุนระยะสั้น</t>
  </si>
  <si>
    <t>- เงินสดรับจากดอกเบี้ย</t>
  </si>
  <si>
    <t>กระแสเงินสดจากกิจกรรมจัดหาเงิน</t>
  </si>
  <si>
    <t>- เงินสดจ่ายไปในเงินกู้ยืมระยะสั้นจากสถาบันการเงิน</t>
  </si>
  <si>
    <t>- เงินสดจ่ายเพื่อชำระหนี้สินตามสัญญาเช่า</t>
  </si>
  <si>
    <t>- เงินสดจ่ายเงินกู้ยืมระยะยาวจากสถาบันการเงิน</t>
  </si>
  <si>
    <t>- เงินสดจ่ายค่าดอกเบี้ย</t>
  </si>
  <si>
    <t>- เงินสดรับจากการเพิ่มทุน</t>
  </si>
  <si>
    <t>- เงินปันผลจ่าย</t>
  </si>
  <si>
    <t>เงินสดสุทธิ (ใช้ไปใน) ได้มาจากกิจกรรมจัดหาเงิน</t>
  </si>
  <si>
    <t>เงินสดและรายการเทียบเท่าเงินสดต้นรอบระยะเวลา</t>
  </si>
  <si>
    <t>เงินสดและรายการเทียบเท่าเงินสดปลายรอบระยะเวลา</t>
  </si>
  <si>
    <t>รายการที่ไม่ใช่เงินสด</t>
  </si>
  <si>
    <t>ซื้ออาคาร อุปกรณ์ และสินทรัพย์สิทธิการใช้โดยยังไม่ชำระเงิน</t>
  </si>
  <si>
    <t>การเพิ่มขึ้นของสินทรัพย์สิทธิการใช้ภายใต้สัญญาเช่า</t>
  </si>
  <si>
    <t>การประเมินหนี้สินตามสัญญาเช่าใหม่</t>
  </si>
  <si>
    <t>12,14</t>
  </si>
  <si>
    <t>การแบ่งปันกำไร</t>
  </si>
  <si>
    <t>การแบ่งปันกำไรเบ็ดเสร็จรวม</t>
  </si>
  <si>
    <t>เงินสดสุทธิได้มาจาก (ใช้ไปใน) กิจกรรมลงทุน</t>
  </si>
  <si>
    <t>เงินสดและรายการเทียบเท่าเงินสดเพิ่มขึ้นสุทธิ</t>
  </si>
  <si>
    <t>จ่ายชำระแล้วหุ้นละ 0.50 บาท</t>
  </si>
  <si>
    <t>กำไร (ขาดทุน) สุทธิจากอัตราแลกเปลี่ยน</t>
  </si>
  <si>
    <t>รายได้รับล่วงหน้าส่วนที่ไม่หมุนเวียน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</si>
</sst>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"/>
    <numFmt numFmtId="167" formatCode="#,##0;\(#,##0\);\-"/>
    <numFmt numFmtId="168" formatCode="_-* #,##0.00_-;\-* #,##0.00_-;_-* &quot;-&quot;??_-;_-@"/>
    <numFmt numFmtId="169" formatCode="#,##0.0;\(#,##0.0\)"/>
    <numFmt numFmtId="170" formatCode="_(* #,##0_);_(* \(#,##0\);_(* &quot;-&quot;??_);_(@_)"/>
  </numFmts>
  <fonts count="11" x14ac:knownFonts="1">
    <font>
      <sz val="14"/>
      <color rgb="FF000000"/>
      <name val="Cordia New"/>
      <scheme val="minor"/>
    </font>
    <font>
      <sz val="11"/>
      <color theme="1"/>
      <name val="Cordia New"/>
      <family val="2"/>
      <scheme val="minor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4"/>
      <name val="Cordia New"/>
      <family val="2"/>
    </font>
    <font>
      <sz val="13"/>
      <color rgb="FF000000"/>
      <name val="Browallia New"/>
      <family val="2"/>
    </font>
    <font>
      <sz val="13"/>
      <name val="Browallia New"/>
      <family val="2"/>
    </font>
    <font>
      <sz val="11"/>
      <color indexed="8"/>
      <name val="Calibri"/>
      <family val="2"/>
    </font>
    <font>
      <sz val="14"/>
      <color rgb="FF000000"/>
      <name val="Cordia New"/>
      <family val="2"/>
      <scheme val="minor"/>
    </font>
    <font>
      <b/>
      <sz val="13"/>
      <name val="Browallia New"/>
      <family val="2"/>
    </font>
    <font>
      <sz val="13"/>
      <color rgb="FFFF0000"/>
      <name val="Browallia Ne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4" fillId="0" borderId="1"/>
    <xf numFmtId="164" fontId="4" fillId="0" borderId="1" applyFont="0" applyFill="0" applyBorder="0" applyAlignment="0" applyProtection="0"/>
    <xf numFmtId="164" fontId="4" fillId="0" borderId="1" applyFont="0" applyFill="0" applyBorder="0" applyAlignment="0" applyProtection="0"/>
    <xf numFmtId="0" fontId="7" fillId="0" borderId="1"/>
    <xf numFmtId="0" fontId="4" fillId="0" borderId="1"/>
    <xf numFmtId="43" fontId="8" fillId="0" borderId="0" applyFont="0" applyFill="0" applyBorder="0" applyAlignment="0" applyProtection="0"/>
    <xf numFmtId="0" fontId="4" fillId="0" borderId="1"/>
    <xf numFmtId="0" fontId="1" fillId="0" borderId="1"/>
    <xf numFmtId="0" fontId="8" fillId="0" borderId="1"/>
  </cellStyleXfs>
  <cellXfs count="119">
    <xf numFmtId="0" fontId="0" fillId="0" borderId="0" xfId="0"/>
    <xf numFmtId="167" fontId="6" fillId="0" borderId="5" xfId="2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7" fontId="3" fillId="0" borderId="1" xfId="0" applyNumberFormat="1" applyFont="1" applyBorder="1" applyAlignment="1">
      <alignment horizontal="right" vertical="center"/>
    </xf>
    <xf numFmtId="167" fontId="3" fillId="0" borderId="2" xfId="0" applyNumberFormat="1" applyFont="1" applyBorder="1" applyAlignment="1">
      <alignment horizontal="right" vertical="center"/>
    </xf>
    <xf numFmtId="167" fontId="3" fillId="0" borderId="5" xfId="0" applyNumberFormat="1" applyFont="1" applyBorder="1" applyAlignment="1">
      <alignment horizontal="right" vertical="center"/>
    </xf>
    <xf numFmtId="165" fontId="6" fillId="0" borderId="1" xfId="5" quotePrefix="1" applyNumberFormat="1" applyFont="1" applyAlignment="1">
      <alignment vertical="center"/>
    </xf>
    <xf numFmtId="165" fontId="6" fillId="0" borderId="1" xfId="5" applyNumberFormat="1" applyFont="1" applyAlignment="1">
      <alignment horizontal="center" vertical="center"/>
    </xf>
    <xf numFmtId="165" fontId="6" fillId="0" borderId="1" xfId="5" applyNumberFormat="1" applyFont="1" applyAlignment="1">
      <alignment horizontal="right" vertical="center"/>
    </xf>
    <xf numFmtId="165" fontId="6" fillId="0" borderId="1" xfId="5" applyNumberFormat="1" applyFont="1" applyAlignment="1">
      <alignment vertical="center"/>
    </xf>
    <xf numFmtId="167" fontId="6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5" fontId="2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vertical="center"/>
    </xf>
    <xf numFmtId="167" fontId="3" fillId="0" borderId="3" xfId="0" applyNumberFormat="1" applyFont="1" applyBorder="1" applyAlignment="1">
      <alignment horizontal="right" vertical="center"/>
    </xf>
    <xf numFmtId="165" fontId="2" fillId="0" borderId="2" xfId="0" applyNumberFormat="1" applyFont="1" applyBorder="1" applyAlignment="1">
      <alignment vertical="center"/>
    </xf>
    <xf numFmtId="167" fontId="3" fillId="0" borderId="2" xfId="0" applyNumberFormat="1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167" fontId="6" fillId="0" borderId="6" xfId="2" applyNumberFormat="1" applyFont="1" applyFill="1" applyBorder="1" applyAlignment="1">
      <alignment horizontal="right" vertical="center"/>
    </xf>
    <xf numFmtId="167" fontId="6" fillId="0" borderId="1" xfId="3" applyNumberFormat="1" applyFont="1" applyFill="1" applyBorder="1" applyAlignment="1">
      <alignment horizontal="right" vertical="center"/>
    </xf>
    <xf numFmtId="167" fontId="6" fillId="0" borderId="5" xfId="3" applyNumberFormat="1" applyFont="1" applyFill="1" applyBorder="1" applyAlignment="1">
      <alignment horizontal="right" vertical="center"/>
    </xf>
    <xf numFmtId="167" fontId="6" fillId="0" borderId="6" xfId="3" applyNumberFormat="1" applyFont="1" applyFill="1" applyBorder="1" applyAlignment="1">
      <alignment horizontal="right" vertical="center"/>
    </xf>
    <xf numFmtId="167" fontId="2" fillId="0" borderId="0" xfId="0" applyNumberFormat="1" applyFont="1" applyAlignment="1">
      <alignment horizontal="center" vertical="center"/>
    </xf>
    <xf numFmtId="167" fontId="3" fillId="0" borderId="5" xfId="0" applyNumberFormat="1" applyFont="1" applyBorder="1" applyAlignment="1">
      <alignment vertical="center"/>
    </xf>
    <xf numFmtId="165" fontId="6" fillId="0" borderId="1" xfId="5" quotePrefix="1" applyNumberFormat="1" applyFont="1" applyAlignment="1">
      <alignment horizontal="left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/>
    <xf numFmtId="165" fontId="9" fillId="0" borderId="2" xfId="0" applyNumberFormat="1" applyFont="1" applyBorder="1" applyAlignment="1">
      <alignment vertical="center"/>
    </xf>
    <xf numFmtId="166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167" fontId="6" fillId="0" borderId="1" xfId="0" applyNumberFormat="1" applyFont="1" applyBorder="1" applyAlignment="1">
      <alignment vertical="center"/>
    </xf>
    <xf numFmtId="167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165" fontId="6" fillId="0" borderId="1" xfId="1" applyNumberFormat="1" applyFont="1" applyAlignment="1">
      <alignment vertical="center"/>
    </xf>
    <xf numFmtId="167" fontId="6" fillId="0" borderId="2" xfId="0" applyNumberFormat="1" applyFont="1" applyBorder="1" applyAlignment="1">
      <alignment vertical="center"/>
    </xf>
    <xf numFmtId="165" fontId="6" fillId="0" borderId="1" xfId="0" applyNumberFormat="1" applyFont="1" applyBorder="1" applyAlignment="1">
      <alignment vertical="center"/>
    </xf>
    <xf numFmtId="167" fontId="6" fillId="0" borderId="1" xfId="7" applyNumberFormat="1" applyFont="1" applyAlignment="1">
      <alignment vertical="center"/>
    </xf>
    <xf numFmtId="167" fontId="6" fillId="0" borderId="1" xfId="1" applyNumberFormat="1" applyFont="1" applyAlignment="1">
      <alignment vertical="center"/>
    </xf>
    <xf numFmtId="167" fontId="6" fillId="0" borderId="5" xfId="7" applyNumberFormat="1" applyFont="1" applyBorder="1" applyAlignment="1">
      <alignment vertical="center"/>
    </xf>
    <xf numFmtId="167" fontId="6" fillId="0" borderId="1" xfId="0" applyNumberFormat="1" applyFont="1" applyBorder="1" applyAlignment="1">
      <alignment horizontal="right" vertical="center"/>
    </xf>
    <xf numFmtId="167" fontId="6" fillId="0" borderId="3" xfId="0" applyNumberFormat="1" applyFont="1" applyBorder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165" fontId="9" fillId="0" borderId="1" xfId="0" applyNumberFormat="1" applyFont="1" applyBorder="1" applyAlignment="1">
      <alignment horizontal="right" vertical="center"/>
    </xf>
    <xf numFmtId="0" fontId="6" fillId="0" borderId="1" xfId="8" applyFont="1"/>
    <xf numFmtId="165" fontId="6" fillId="0" borderId="1" xfId="1" applyNumberFormat="1" applyFont="1" applyAlignment="1">
      <alignment horizontal="center" vertical="center"/>
    </xf>
    <xf numFmtId="167" fontId="6" fillId="0" borderId="5" xfId="0" applyNumberFormat="1" applyFont="1" applyBorder="1" applyAlignment="1">
      <alignment vertical="center"/>
    </xf>
    <xf numFmtId="167" fontId="6" fillId="0" borderId="2" xfId="0" applyNumberFormat="1" applyFont="1" applyBorder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7" fontId="6" fillId="0" borderId="5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center" vertical="center"/>
    </xf>
    <xf numFmtId="165" fontId="9" fillId="0" borderId="1" xfId="5" applyNumberFormat="1" applyFont="1" applyAlignment="1">
      <alignment vertical="center"/>
    </xf>
    <xf numFmtId="165" fontId="6" fillId="0" borderId="2" xfId="0" applyNumberFormat="1" applyFont="1" applyBorder="1" applyAlignment="1">
      <alignment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right" vertical="center"/>
    </xf>
    <xf numFmtId="0" fontId="6" fillId="0" borderId="2" xfId="0" applyFont="1" applyBorder="1"/>
    <xf numFmtId="165" fontId="9" fillId="0" borderId="2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right" vertical="center"/>
    </xf>
    <xf numFmtId="165" fontId="6" fillId="0" borderId="2" xfId="0" applyNumberFormat="1" applyFont="1" applyBorder="1" applyAlignment="1">
      <alignment horizontal="left" vertical="center"/>
    </xf>
    <xf numFmtId="167" fontId="6" fillId="0" borderId="3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7" fontId="2" fillId="0" borderId="2" xfId="0" applyNumberFormat="1" applyFont="1" applyBorder="1" applyAlignment="1">
      <alignment horizontal="right" vertical="center"/>
    </xf>
    <xf numFmtId="167" fontId="9" fillId="0" borderId="0" xfId="0" applyNumberFormat="1" applyFont="1" applyAlignment="1">
      <alignment vertical="center"/>
    </xf>
    <xf numFmtId="167" fontId="9" fillId="0" borderId="1" xfId="0" applyNumberFormat="1" applyFont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vertical="center"/>
    </xf>
    <xf numFmtId="165" fontId="9" fillId="0" borderId="1" xfId="0" applyNumberFormat="1" applyFont="1" applyBorder="1" applyAlignment="1">
      <alignment vertical="center"/>
    </xf>
    <xf numFmtId="170" fontId="6" fillId="0" borderId="2" xfId="0" applyNumberFormat="1" applyFont="1" applyBorder="1" applyAlignment="1">
      <alignment horizontal="right" vertical="center"/>
    </xf>
    <xf numFmtId="165" fontId="9" fillId="0" borderId="0" xfId="0" applyNumberFormat="1" applyFont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166" fontId="6" fillId="0" borderId="2" xfId="0" applyNumberFormat="1" applyFont="1" applyBorder="1" applyAlignment="1">
      <alignment vertical="center"/>
    </xf>
    <xf numFmtId="43" fontId="6" fillId="0" borderId="1" xfId="6" applyFont="1" applyFill="1" applyBorder="1" applyAlignment="1">
      <alignment horizontal="right" vertical="center"/>
    </xf>
    <xf numFmtId="43" fontId="6" fillId="0" borderId="0" xfId="6" applyFont="1" applyFill="1" applyAlignment="1">
      <alignment vertical="center"/>
    </xf>
    <xf numFmtId="164" fontId="6" fillId="0" borderId="0" xfId="6" applyNumberFormat="1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167" fontId="9" fillId="0" borderId="2" xfId="0" applyNumberFormat="1" applyFont="1" applyBorder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167" fontId="9" fillId="0" borderId="1" xfId="0" applyNumberFormat="1" applyFont="1" applyBorder="1" applyAlignment="1">
      <alignment vertical="center"/>
    </xf>
    <xf numFmtId="167" fontId="9" fillId="0" borderId="2" xfId="0" applyNumberFormat="1" applyFont="1" applyBorder="1" applyAlignment="1">
      <alignment horizontal="right" vertical="center"/>
    </xf>
    <xf numFmtId="165" fontId="6" fillId="0" borderId="0" xfId="0" quotePrefix="1" applyNumberFormat="1" applyFont="1" applyAlignment="1">
      <alignment vertical="center"/>
    </xf>
    <xf numFmtId="0" fontId="6" fillId="0" borderId="0" xfId="0" quotePrefix="1" applyFont="1" applyAlignment="1">
      <alignment vertical="center"/>
    </xf>
    <xf numFmtId="0" fontId="6" fillId="0" borderId="1" xfId="9" applyFont="1" applyAlignment="1">
      <alignment vertical="center"/>
    </xf>
    <xf numFmtId="0" fontId="6" fillId="0" borderId="1" xfId="9" quotePrefix="1" applyFont="1" applyAlignment="1">
      <alignment vertical="center"/>
    </xf>
    <xf numFmtId="165" fontId="6" fillId="0" borderId="1" xfId="9" applyNumberFormat="1" applyFont="1" applyAlignment="1">
      <alignment vertical="center"/>
    </xf>
    <xf numFmtId="167" fontId="6" fillId="0" borderId="1" xfId="9" applyNumberFormat="1" applyFont="1" applyAlignment="1">
      <alignment horizontal="right" vertical="center"/>
    </xf>
    <xf numFmtId="169" fontId="6" fillId="0" borderId="0" xfId="0" applyNumberFormat="1" applyFont="1" applyAlignment="1">
      <alignment horizontal="center" vertical="center"/>
    </xf>
    <xf numFmtId="166" fontId="6" fillId="0" borderId="1" xfId="5" applyNumberFormat="1" applyFont="1" applyAlignment="1">
      <alignment horizontal="right" vertical="center"/>
    </xf>
    <xf numFmtId="165" fontId="6" fillId="0" borderId="5" xfId="0" applyNumberFormat="1" applyFont="1" applyBorder="1" applyAlignment="1">
      <alignment horizontal="right" vertical="center"/>
    </xf>
    <xf numFmtId="165" fontId="3" fillId="0" borderId="1" xfId="9" quotePrefix="1" applyNumberFormat="1" applyFont="1" applyAlignment="1">
      <alignment vertical="center"/>
    </xf>
    <xf numFmtId="0" fontId="5" fillId="0" borderId="1" xfId="0" applyFont="1" applyBorder="1" applyAlignment="1">
      <alignment vertical="center"/>
    </xf>
    <xf numFmtId="165" fontId="6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left" vertical="center"/>
    </xf>
    <xf numFmtId="165" fontId="10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vertical="center"/>
    </xf>
    <xf numFmtId="165" fontId="3" fillId="0" borderId="1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right" vertical="center"/>
    </xf>
    <xf numFmtId="166" fontId="9" fillId="0" borderId="2" xfId="0" applyNumberFormat="1" applyFont="1" applyBorder="1" applyAlignment="1">
      <alignment horizontal="center" vertic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left" vertical="center"/>
    </xf>
    <xf numFmtId="165" fontId="9" fillId="0" borderId="2" xfId="0" applyNumberFormat="1" applyFont="1" applyBorder="1" applyAlignment="1">
      <alignment horizontal="center" vertical="center"/>
    </xf>
    <xf numFmtId="167" fontId="9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167" fontId="9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167" fontId="9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167" fontId="9" fillId="0" borderId="5" xfId="0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7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left" vertical="center"/>
    </xf>
  </cellXfs>
  <cellStyles count="10">
    <cellStyle name="Comma" xfId="6" builtinId="3"/>
    <cellStyle name="Comma 2" xfId="3" xr:uid="{A8EDC3CC-BDFE-403B-AE49-4D78CAE516C1}"/>
    <cellStyle name="Comma_nidec Copal 310309" xfId="2" xr:uid="{C1BA8907-5633-4B58-9779-4C20191B7B2C}"/>
    <cellStyle name="Normal" xfId="0" builtinId="0"/>
    <cellStyle name="Normal 11 2" xfId="5" xr:uid="{C34440DF-511F-42F4-A952-51C4FFC9FA9F}"/>
    <cellStyle name="Normal 2" xfId="1" xr:uid="{9BAC3F0E-053D-4AE7-8384-C7999F750861}"/>
    <cellStyle name="Normal 3" xfId="4" xr:uid="{8525E713-A9DF-4CEC-B00D-0BD702173A83}"/>
    <cellStyle name="Normal 6 2 2" xfId="8" xr:uid="{5E50406E-F54E-4A5B-9C18-47525E4DF3D3}"/>
    <cellStyle name="Normal 7" xfId="9" xr:uid="{CF3D096B-BAFB-420F-8910-C3F160168293}"/>
    <cellStyle name="Normal_nidec Copal 310309 2" xfId="7" xr:uid="{26FC4C1D-5DEB-4B50-A54D-3A92599B77C8}"/>
  </cellStyles>
  <dxfs count="0"/>
  <tableStyles count="0" defaultTableStyle="TableStyleMedium2" defaultPivotStyle="PivotStyleLight16"/>
  <colors>
    <mruColors>
      <color rgb="FFFAFAFA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7" Type="http://schemas.openxmlformats.org/officeDocument/2006/relationships/calcChain" Target="calcChain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43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ordia New"/>
        <a:ea typeface="Cordia New"/>
        <a:cs typeface="Cordia New"/>
      </a:majorFont>
      <a:minorFont>
        <a:latin typeface="Cordia New"/>
        <a:ea typeface="Cordia New"/>
        <a:cs typeface="Cordia Ne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5"/>
  <sheetViews>
    <sheetView topLeftCell="A113" zoomScale="90" zoomScaleNormal="90" workbookViewId="0">
      <selection activeCell="N135" sqref="N135"/>
    </sheetView>
  </sheetViews>
  <sheetFormatPr defaultColWidth="10.140625" defaultRowHeight="15" customHeight="1" x14ac:dyDescent="0.4"/>
  <cols>
    <col min="1" max="4" width="1.42578125" style="33" customWidth="1"/>
    <col min="5" max="5" width="30.85546875" style="33" customWidth="1"/>
    <col min="6" max="6" width="7.85546875" style="33" customWidth="1"/>
    <col min="7" max="7" width="0.85546875" style="33" customWidth="1"/>
    <col min="8" max="8" width="15.140625" style="33" customWidth="1"/>
    <col min="9" max="9" width="0.85546875" style="33" customWidth="1"/>
    <col min="10" max="10" width="12.42578125" style="33" customWidth="1"/>
    <col min="11" max="11" width="0.85546875" style="33" customWidth="1"/>
    <col min="12" max="12" width="15.140625" style="33" customWidth="1"/>
    <col min="13" max="13" width="0.85546875" style="33" customWidth="1"/>
    <col min="14" max="14" width="12.7109375" style="33" customWidth="1"/>
    <col min="15" max="16384" width="10.140625" style="33"/>
  </cols>
  <sheetData>
    <row r="1" spans="1:14" ht="21.75" customHeight="1" x14ac:dyDescent="0.4">
      <c r="A1" s="22" t="s">
        <v>0</v>
      </c>
      <c r="B1" s="30"/>
      <c r="C1" s="30"/>
      <c r="D1" s="30"/>
      <c r="E1" s="30"/>
      <c r="F1" s="31"/>
      <c r="G1" s="30"/>
      <c r="H1" s="32"/>
      <c r="I1" s="30"/>
      <c r="J1" s="32"/>
      <c r="K1" s="30"/>
      <c r="L1" s="32"/>
      <c r="M1" s="30"/>
      <c r="N1" s="32"/>
    </row>
    <row r="2" spans="1:14" ht="21.75" customHeight="1" x14ac:dyDescent="0.4">
      <c r="A2" s="22" t="s">
        <v>1</v>
      </c>
      <c r="B2" s="30"/>
      <c r="C2" s="30"/>
      <c r="D2" s="30"/>
      <c r="E2" s="30"/>
      <c r="F2" s="31"/>
      <c r="G2" s="30"/>
      <c r="H2" s="32"/>
      <c r="I2" s="30"/>
      <c r="J2" s="32"/>
      <c r="K2" s="30"/>
      <c r="L2" s="32"/>
      <c r="M2" s="30"/>
      <c r="N2" s="32"/>
    </row>
    <row r="3" spans="1:14" ht="21.75" customHeight="1" x14ac:dyDescent="0.4">
      <c r="A3" s="34" t="s">
        <v>2</v>
      </c>
      <c r="B3" s="60"/>
      <c r="C3" s="60"/>
      <c r="D3" s="60"/>
      <c r="E3" s="60"/>
      <c r="F3" s="61"/>
      <c r="G3" s="60"/>
      <c r="H3" s="62"/>
      <c r="I3" s="60"/>
      <c r="J3" s="62"/>
      <c r="K3" s="60"/>
      <c r="L3" s="62"/>
      <c r="M3" s="63"/>
      <c r="N3" s="62"/>
    </row>
    <row r="4" spans="1:14" ht="21.75" customHeight="1" x14ac:dyDescent="0.4">
      <c r="A4" s="22"/>
      <c r="B4" s="30"/>
      <c r="C4" s="30"/>
      <c r="D4" s="30"/>
      <c r="E4" s="30"/>
      <c r="F4" s="31"/>
      <c r="G4" s="30"/>
      <c r="H4" s="101"/>
      <c r="I4" s="102"/>
      <c r="J4" s="101"/>
      <c r="K4" s="102"/>
      <c r="L4" s="101"/>
      <c r="M4" s="102"/>
      <c r="N4" s="101"/>
    </row>
    <row r="5" spans="1:14" ht="21.75" customHeight="1" x14ac:dyDescent="0.4">
      <c r="A5" s="22"/>
      <c r="B5" s="30"/>
      <c r="C5" s="30"/>
      <c r="D5" s="30"/>
      <c r="E5" s="30"/>
      <c r="F5" s="31"/>
      <c r="G5" s="30"/>
      <c r="H5" s="105" t="s">
        <v>3</v>
      </c>
      <c r="I5" s="106"/>
      <c r="J5" s="106"/>
      <c r="K5" s="35"/>
      <c r="L5" s="105" t="s">
        <v>4</v>
      </c>
      <c r="M5" s="106"/>
      <c r="N5" s="106"/>
    </row>
    <row r="6" spans="1:14" ht="21.75" customHeight="1" x14ac:dyDescent="0.4">
      <c r="A6" s="22"/>
      <c r="B6" s="30"/>
      <c r="C6" s="30"/>
      <c r="D6" s="30"/>
      <c r="E6" s="30"/>
      <c r="F6" s="31"/>
      <c r="G6" s="30"/>
      <c r="H6" s="36" t="s">
        <v>5</v>
      </c>
      <c r="I6" s="30"/>
      <c r="J6" s="36" t="s">
        <v>6</v>
      </c>
      <c r="K6" s="22"/>
      <c r="L6" s="36" t="s">
        <v>5</v>
      </c>
      <c r="M6" s="30"/>
      <c r="N6" s="36" t="s">
        <v>6</v>
      </c>
    </row>
    <row r="7" spans="1:14" ht="21.75" customHeight="1" x14ac:dyDescent="0.4">
      <c r="A7" s="22"/>
      <c r="B7" s="30"/>
      <c r="C7" s="30"/>
      <c r="D7" s="30"/>
      <c r="E7" s="30"/>
      <c r="F7" s="31"/>
      <c r="G7" s="30"/>
      <c r="H7" s="36" t="s">
        <v>7</v>
      </c>
      <c r="I7" s="30"/>
      <c r="J7" s="36" t="s">
        <v>8</v>
      </c>
      <c r="K7" s="30"/>
      <c r="L7" s="36" t="s">
        <v>7</v>
      </c>
      <c r="M7" s="30"/>
      <c r="N7" s="36" t="s">
        <v>8</v>
      </c>
    </row>
    <row r="8" spans="1:14" ht="21.75" customHeight="1" x14ac:dyDescent="0.4">
      <c r="A8" s="30"/>
      <c r="B8" s="22"/>
      <c r="C8" s="30"/>
      <c r="D8" s="30"/>
      <c r="E8" s="30"/>
      <c r="F8" s="31"/>
      <c r="G8" s="22"/>
      <c r="H8" s="37" t="s">
        <v>9</v>
      </c>
      <c r="I8" s="22"/>
      <c r="J8" s="37" t="s">
        <v>10</v>
      </c>
      <c r="K8" s="22"/>
      <c r="L8" s="37" t="s">
        <v>9</v>
      </c>
      <c r="M8" s="22"/>
      <c r="N8" s="37" t="s">
        <v>10</v>
      </c>
    </row>
    <row r="9" spans="1:14" ht="21.75" customHeight="1" x14ac:dyDescent="0.4">
      <c r="A9" s="30"/>
      <c r="B9" s="22"/>
      <c r="C9" s="30"/>
      <c r="D9" s="30"/>
      <c r="E9" s="30"/>
      <c r="F9" s="64" t="s">
        <v>11</v>
      </c>
      <c r="G9" s="22"/>
      <c r="H9" s="65" t="s">
        <v>12</v>
      </c>
      <c r="I9" s="22"/>
      <c r="J9" s="65" t="s">
        <v>12</v>
      </c>
      <c r="K9" s="22"/>
      <c r="L9" s="65" t="s">
        <v>12</v>
      </c>
      <c r="M9" s="22"/>
      <c r="N9" s="65" t="s">
        <v>12</v>
      </c>
    </row>
    <row r="10" spans="1:14" ht="6" customHeight="1" x14ac:dyDescent="0.4">
      <c r="A10" s="22"/>
      <c r="B10" s="30"/>
      <c r="C10" s="30"/>
      <c r="D10" s="30"/>
      <c r="E10" s="30"/>
      <c r="F10" s="31"/>
      <c r="G10" s="30"/>
      <c r="H10" s="38"/>
      <c r="I10" s="30"/>
      <c r="J10" s="32"/>
      <c r="K10" s="30"/>
      <c r="L10" s="38"/>
      <c r="M10" s="30"/>
      <c r="N10" s="32"/>
    </row>
    <row r="11" spans="1:14" ht="21.75" customHeight="1" x14ac:dyDescent="0.4">
      <c r="A11" s="22" t="s">
        <v>13</v>
      </c>
      <c r="B11" s="30"/>
      <c r="C11" s="30"/>
      <c r="D11" s="30"/>
      <c r="E11" s="30"/>
      <c r="F11" s="31"/>
      <c r="G11" s="30"/>
      <c r="H11" s="38"/>
      <c r="I11" s="30"/>
      <c r="J11" s="32"/>
      <c r="K11" s="30"/>
      <c r="L11" s="38"/>
      <c r="M11" s="30"/>
      <c r="N11" s="32"/>
    </row>
    <row r="12" spans="1:14" ht="6" customHeight="1" x14ac:dyDescent="0.4">
      <c r="A12" s="22"/>
      <c r="B12" s="30"/>
      <c r="C12" s="30"/>
      <c r="D12" s="30"/>
      <c r="E12" s="30"/>
      <c r="F12" s="31"/>
      <c r="G12" s="30"/>
      <c r="H12" s="38"/>
      <c r="I12" s="30"/>
      <c r="J12" s="32"/>
      <c r="K12" s="30"/>
      <c r="L12" s="38"/>
      <c r="M12" s="30"/>
      <c r="N12" s="32"/>
    </row>
    <row r="13" spans="1:14" ht="21.75" customHeight="1" x14ac:dyDescent="0.4">
      <c r="A13" s="22" t="s">
        <v>14</v>
      </c>
      <c r="B13" s="30"/>
      <c r="C13" s="30"/>
      <c r="D13" s="30"/>
      <c r="E13" s="30"/>
      <c r="F13" s="31"/>
      <c r="G13" s="30"/>
      <c r="H13" s="38"/>
      <c r="I13" s="30"/>
      <c r="J13" s="32"/>
      <c r="K13" s="30"/>
      <c r="L13" s="38"/>
      <c r="M13" s="30"/>
      <c r="N13" s="32"/>
    </row>
    <row r="14" spans="1:14" ht="6" customHeight="1" x14ac:dyDescent="0.4">
      <c r="A14" s="22"/>
      <c r="B14" s="30"/>
      <c r="C14" s="30"/>
      <c r="D14" s="30"/>
      <c r="E14" s="30"/>
      <c r="F14" s="31"/>
      <c r="G14" s="30"/>
      <c r="H14" s="38"/>
      <c r="I14" s="30"/>
      <c r="J14" s="32"/>
      <c r="K14" s="30"/>
      <c r="L14" s="38"/>
      <c r="M14" s="30"/>
      <c r="N14" s="32"/>
    </row>
    <row r="15" spans="1:14" ht="21.75" customHeight="1" x14ac:dyDescent="0.4">
      <c r="A15" s="30" t="s">
        <v>15</v>
      </c>
      <c r="B15" s="30"/>
      <c r="C15" s="30"/>
      <c r="D15" s="30"/>
      <c r="E15" s="30"/>
      <c r="F15" s="31"/>
      <c r="G15" s="30"/>
      <c r="H15" s="39">
        <v>122780905</v>
      </c>
      <c r="I15" s="40"/>
      <c r="J15" s="40">
        <v>122065358</v>
      </c>
      <c r="K15" s="40"/>
      <c r="L15" s="39">
        <v>117322504</v>
      </c>
      <c r="M15" s="40"/>
      <c r="N15" s="40">
        <v>116615779</v>
      </c>
    </row>
    <row r="16" spans="1:14" ht="21.75" customHeight="1" x14ac:dyDescent="0.4">
      <c r="A16" s="30" t="s">
        <v>16</v>
      </c>
      <c r="B16" s="30"/>
      <c r="C16" s="30"/>
      <c r="D16" s="30"/>
      <c r="E16" s="30"/>
      <c r="F16" s="31"/>
      <c r="G16" s="30"/>
      <c r="H16" s="39">
        <v>0</v>
      </c>
      <c r="I16" s="40"/>
      <c r="J16" s="40">
        <v>125000000</v>
      </c>
      <c r="K16" s="40"/>
      <c r="L16" s="39">
        <v>0</v>
      </c>
      <c r="M16" s="40"/>
      <c r="N16" s="40">
        <v>125000000</v>
      </c>
    </row>
    <row r="17" spans="1:14" ht="21.75" customHeight="1" x14ac:dyDescent="0.4">
      <c r="A17" s="30" t="s">
        <v>17</v>
      </c>
      <c r="B17" s="30"/>
      <c r="C17" s="30"/>
      <c r="D17" s="30"/>
      <c r="E17" s="30"/>
      <c r="F17" s="31">
        <v>6</v>
      </c>
      <c r="G17" s="30"/>
      <c r="H17" s="39">
        <v>153028132</v>
      </c>
      <c r="I17" s="40"/>
      <c r="J17" s="40">
        <v>179158018</v>
      </c>
      <c r="K17" s="40"/>
      <c r="L17" s="39">
        <v>153028132</v>
      </c>
      <c r="M17" s="40"/>
      <c r="N17" s="40">
        <v>179158018</v>
      </c>
    </row>
    <row r="18" spans="1:14" ht="21.75" customHeight="1" x14ac:dyDescent="0.4">
      <c r="A18" s="41" t="s">
        <v>18</v>
      </c>
      <c r="B18" s="41"/>
      <c r="C18" s="41"/>
      <c r="D18" s="30"/>
      <c r="E18" s="30"/>
      <c r="F18" s="31"/>
      <c r="G18" s="30"/>
      <c r="H18" s="39"/>
      <c r="I18" s="40"/>
      <c r="J18" s="40"/>
      <c r="K18" s="40"/>
      <c r="L18" s="39"/>
      <c r="M18" s="40"/>
      <c r="N18" s="40"/>
    </row>
    <row r="19" spans="1:14" ht="21.75" customHeight="1" x14ac:dyDescent="0.4">
      <c r="A19" s="41"/>
      <c r="B19" s="41" t="s">
        <v>19</v>
      </c>
      <c r="C19" s="41"/>
      <c r="D19" s="30"/>
      <c r="E19" s="30"/>
      <c r="F19" s="31">
        <v>7</v>
      </c>
      <c r="G19" s="30"/>
      <c r="H19" s="39">
        <v>8186059</v>
      </c>
      <c r="I19" s="40"/>
      <c r="J19" s="40">
        <v>0</v>
      </c>
      <c r="K19" s="40"/>
      <c r="L19" s="39">
        <v>8186059</v>
      </c>
      <c r="M19" s="40"/>
      <c r="N19" s="40">
        <v>0</v>
      </c>
    </row>
    <row r="20" spans="1:14" ht="21.75" customHeight="1" x14ac:dyDescent="0.4">
      <c r="A20" s="30" t="s">
        <v>20</v>
      </c>
      <c r="B20" s="30"/>
      <c r="C20" s="30"/>
      <c r="D20" s="30"/>
      <c r="E20" s="30"/>
      <c r="F20" s="31">
        <v>8</v>
      </c>
      <c r="G20" s="30"/>
      <c r="H20" s="39">
        <v>833023456</v>
      </c>
      <c r="I20" s="40"/>
      <c r="J20" s="40">
        <v>800386138</v>
      </c>
      <c r="K20" s="40"/>
      <c r="L20" s="39">
        <v>833023456</v>
      </c>
      <c r="M20" s="40"/>
      <c r="N20" s="40">
        <v>800386138</v>
      </c>
    </row>
    <row r="21" spans="1:14" ht="21.75" customHeight="1" x14ac:dyDescent="0.4">
      <c r="A21" s="42" t="s">
        <v>21</v>
      </c>
      <c r="B21" s="30"/>
      <c r="C21" s="30"/>
      <c r="D21" s="30"/>
      <c r="E21" s="30"/>
      <c r="F21" s="31"/>
      <c r="G21" s="30"/>
      <c r="H21" s="39">
        <v>139928</v>
      </c>
      <c r="I21" s="40"/>
      <c r="J21" s="40">
        <v>0</v>
      </c>
      <c r="K21" s="40"/>
      <c r="L21" s="39">
        <v>139928</v>
      </c>
      <c r="M21" s="40"/>
      <c r="N21" s="40">
        <v>0</v>
      </c>
    </row>
    <row r="22" spans="1:14" ht="21.75" customHeight="1" x14ac:dyDescent="0.4">
      <c r="A22" s="30" t="s">
        <v>22</v>
      </c>
      <c r="B22" s="30"/>
      <c r="C22" s="30"/>
      <c r="D22" s="30"/>
      <c r="E22" s="30"/>
      <c r="F22" s="31"/>
      <c r="G22" s="30"/>
      <c r="H22" s="43">
        <v>25200</v>
      </c>
      <c r="I22" s="40"/>
      <c r="J22" s="43">
        <v>97200</v>
      </c>
      <c r="K22" s="40"/>
      <c r="L22" s="43">
        <v>25200</v>
      </c>
      <c r="M22" s="40"/>
      <c r="N22" s="43">
        <v>97200</v>
      </c>
    </row>
    <row r="23" spans="1:14" ht="6" customHeight="1" x14ac:dyDescent="0.4">
      <c r="A23" s="22"/>
      <c r="B23" s="30"/>
      <c r="C23" s="30"/>
      <c r="D23" s="30"/>
      <c r="E23" s="30"/>
      <c r="F23" s="31"/>
      <c r="G23" s="30"/>
      <c r="H23" s="39"/>
      <c r="I23" s="40"/>
      <c r="J23" s="40"/>
      <c r="K23" s="40"/>
      <c r="L23" s="39"/>
      <c r="M23" s="40"/>
      <c r="N23" s="40"/>
    </row>
    <row r="24" spans="1:14" ht="21.75" customHeight="1" x14ac:dyDescent="0.4">
      <c r="A24" s="22" t="s">
        <v>23</v>
      </c>
      <c r="B24" s="30"/>
      <c r="C24" s="30"/>
      <c r="D24" s="30"/>
      <c r="E24" s="30"/>
      <c r="F24" s="31"/>
      <c r="G24" s="30"/>
      <c r="H24" s="1">
        <f>SUM(H15:H22)</f>
        <v>1117183680</v>
      </c>
      <c r="I24" s="40"/>
      <c r="J24" s="55">
        <f>SUM(J15:J22)</f>
        <v>1226706714</v>
      </c>
      <c r="K24" s="40"/>
      <c r="L24" s="1">
        <f>SUM(L15:L22)</f>
        <v>1111725279</v>
      </c>
      <c r="M24" s="40"/>
      <c r="N24" s="55">
        <f>SUM(N15:N22)</f>
        <v>1221257135</v>
      </c>
    </row>
    <row r="25" spans="1:14" ht="21.75" customHeight="1" x14ac:dyDescent="0.4">
      <c r="A25" s="30"/>
      <c r="B25" s="30"/>
      <c r="C25" s="30"/>
      <c r="D25" s="30"/>
      <c r="E25" s="30"/>
      <c r="F25" s="31"/>
      <c r="G25" s="30"/>
      <c r="H25" s="44"/>
      <c r="I25" s="30"/>
      <c r="J25" s="30"/>
      <c r="K25" s="30"/>
      <c r="L25" s="44"/>
      <c r="M25" s="30"/>
      <c r="N25" s="30"/>
    </row>
    <row r="26" spans="1:14" ht="21.75" customHeight="1" x14ac:dyDescent="0.4">
      <c r="A26" s="22" t="s">
        <v>24</v>
      </c>
      <c r="B26" s="30"/>
      <c r="C26" s="30"/>
      <c r="D26" s="30"/>
      <c r="E26" s="30"/>
      <c r="F26" s="31"/>
      <c r="G26" s="30"/>
      <c r="H26" s="44"/>
      <c r="I26" s="30"/>
      <c r="J26" s="30"/>
      <c r="K26" s="30"/>
      <c r="L26" s="44"/>
      <c r="M26" s="30"/>
      <c r="N26" s="30"/>
    </row>
    <row r="27" spans="1:14" ht="6" customHeight="1" x14ac:dyDescent="0.4">
      <c r="A27" s="22"/>
      <c r="B27" s="30"/>
      <c r="C27" s="30"/>
      <c r="D27" s="30"/>
      <c r="E27" s="30"/>
      <c r="F27" s="31"/>
      <c r="G27" s="30"/>
      <c r="H27" s="44"/>
      <c r="I27" s="30"/>
      <c r="J27" s="30"/>
      <c r="K27" s="30"/>
      <c r="L27" s="44"/>
      <c r="M27" s="30"/>
      <c r="N27" s="30"/>
    </row>
    <row r="28" spans="1:14" ht="21.75" customHeight="1" x14ac:dyDescent="0.4">
      <c r="A28" s="30" t="s">
        <v>25</v>
      </c>
      <c r="B28" s="30"/>
      <c r="C28" s="30"/>
      <c r="D28" s="30"/>
      <c r="E28" s="30"/>
      <c r="F28" s="31">
        <v>7</v>
      </c>
      <c r="G28" s="30"/>
      <c r="H28" s="40">
        <v>30990982</v>
      </c>
      <c r="I28" s="40"/>
      <c r="J28" s="45">
        <v>0</v>
      </c>
      <c r="K28" s="46"/>
      <c r="L28" s="45">
        <v>30990982</v>
      </c>
      <c r="M28" s="46"/>
      <c r="N28" s="45">
        <v>0</v>
      </c>
    </row>
    <row r="29" spans="1:14" ht="21.75" customHeight="1" x14ac:dyDescent="0.4">
      <c r="A29" s="30" t="s">
        <v>26</v>
      </c>
      <c r="B29" s="30"/>
      <c r="C29" s="30"/>
      <c r="D29" s="30"/>
      <c r="E29" s="30"/>
      <c r="F29" s="31">
        <v>9</v>
      </c>
      <c r="G29" s="30"/>
      <c r="H29" s="40">
        <v>0</v>
      </c>
      <c r="I29" s="40"/>
      <c r="J29" s="45">
        <v>0</v>
      </c>
      <c r="K29" s="46"/>
      <c r="L29" s="45">
        <v>2500000</v>
      </c>
      <c r="M29" s="46"/>
      <c r="N29" s="45">
        <v>2500000</v>
      </c>
    </row>
    <row r="30" spans="1:14" ht="21.75" customHeight="1" x14ac:dyDescent="0.4">
      <c r="A30" s="30" t="s">
        <v>27</v>
      </c>
      <c r="B30" s="30"/>
      <c r="C30" s="30"/>
      <c r="D30" s="30"/>
      <c r="E30" s="30"/>
      <c r="F30" s="31">
        <v>10</v>
      </c>
      <c r="G30" s="30"/>
      <c r="H30" s="40">
        <v>0</v>
      </c>
      <c r="I30" s="40"/>
      <c r="J30" s="45">
        <v>0</v>
      </c>
      <c r="K30" s="46"/>
      <c r="L30" s="45">
        <v>0</v>
      </c>
      <c r="M30" s="46"/>
      <c r="N30" s="45">
        <v>0</v>
      </c>
    </row>
    <row r="31" spans="1:14" ht="21.75" customHeight="1" x14ac:dyDescent="0.4">
      <c r="A31" s="30" t="s">
        <v>28</v>
      </c>
      <c r="B31" s="30"/>
      <c r="C31" s="30"/>
      <c r="D31" s="30"/>
      <c r="E31" s="30"/>
      <c r="F31" s="31">
        <v>11</v>
      </c>
      <c r="G31" s="30"/>
      <c r="H31" s="45">
        <v>77266558</v>
      </c>
      <c r="I31" s="40"/>
      <c r="J31" s="45">
        <v>78617013</v>
      </c>
      <c r="K31" s="45"/>
      <c r="L31" s="45">
        <v>77266558</v>
      </c>
      <c r="M31" s="45"/>
      <c r="N31" s="45">
        <v>78617013</v>
      </c>
    </row>
    <row r="32" spans="1:14" ht="21.75" customHeight="1" x14ac:dyDescent="0.4">
      <c r="A32" s="30" t="s">
        <v>29</v>
      </c>
      <c r="B32" s="30"/>
      <c r="C32" s="30"/>
      <c r="D32" s="30"/>
      <c r="E32" s="30"/>
      <c r="F32" s="31">
        <v>12</v>
      </c>
      <c r="G32" s="30"/>
      <c r="H32" s="39">
        <v>737589897</v>
      </c>
      <c r="I32" s="40"/>
      <c r="J32" s="45">
        <v>656471286</v>
      </c>
      <c r="K32" s="45"/>
      <c r="L32" s="45">
        <v>737589897</v>
      </c>
      <c r="M32" s="45"/>
      <c r="N32" s="45">
        <v>656471286</v>
      </c>
    </row>
    <row r="33" spans="1:14" ht="21.75" customHeight="1" x14ac:dyDescent="0.4">
      <c r="A33" s="30" t="s">
        <v>30</v>
      </c>
      <c r="B33" s="30"/>
      <c r="C33" s="30"/>
      <c r="D33" s="30"/>
      <c r="E33" s="30"/>
      <c r="F33" s="31"/>
      <c r="G33" s="30"/>
      <c r="H33" s="39">
        <v>9010463</v>
      </c>
      <c r="I33" s="40"/>
      <c r="J33" s="45">
        <v>9184377</v>
      </c>
      <c r="K33" s="46"/>
      <c r="L33" s="45">
        <v>9010463</v>
      </c>
      <c r="M33" s="46"/>
      <c r="N33" s="45">
        <v>9184377</v>
      </c>
    </row>
    <row r="34" spans="1:14" ht="21.75" customHeight="1" x14ac:dyDescent="0.4">
      <c r="A34" s="30" t="s">
        <v>31</v>
      </c>
      <c r="B34" s="30"/>
      <c r="C34" s="30"/>
      <c r="D34" s="30"/>
      <c r="E34" s="30"/>
      <c r="F34" s="31"/>
      <c r="G34" s="30"/>
      <c r="H34" s="39">
        <v>15526311</v>
      </c>
      <c r="I34" s="40"/>
      <c r="J34" s="45">
        <v>13455289</v>
      </c>
      <c r="K34" s="46"/>
      <c r="L34" s="45">
        <v>15526311</v>
      </c>
      <c r="M34" s="46"/>
      <c r="N34" s="45">
        <v>13455289</v>
      </c>
    </row>
    <row r="35" spans="1:14" ht="21.75" customHeight="1" x14ac:dyDescent="0.4">
      <c r="A35" s="30" t="s">
        <v>32</v>
      </c>
      <c r="B35" s="30"/>
      <c r="C35" s="30"/>
      <c r="D35" s="30"/>
      <c r="E35" s="30"/>
      <c r="F35" s="31"/>
      <c r="G35" s="30"/>
      <c r="H35" s="43">
        <v>23556971</v>
      </c>
      <c r="I35" s="40"/>
      <c r="J35" s="47">
        <v>20386363</v>
      </c>
      <c r="K35" s="46"/>
      <c r="L35" s="47">
        <v>23556971</v>
      </c>
      <c r="M35" s="46"/>
      <c r="N35" s="47">
        <v>20386363</v>
      </c>
    </row>
    <row r="36" spans="1:14" ht="6" customHeight="1" x14ac:dyDescent="0.4">
      <c r="A36" s="22"/>
      <c r="B36" s="30"/>
      <c r="C36" s="30"/>
      <c r="D36" s="30"/>
      <c r="E36" s="30"/>
      <c r="F36" s="31"/>
      <c r="G36" s="30"/>
      <c r="H36" s="39"/>
      <c r="I36" s="40"/>
      <c r="J36" s="40"/>
      <c r="K36" s="40"/>
      <c r="L36" s="39"/>
      <c r="M36" s="40"/>
      <c r="N36" s="40"/>
    </row>
    <row r="37" spans="1:14" ht="21.75" customHeight="1" x14ac:dyDescent="0.4">
      <c r="A37" s="22" t="s">
        <v>33</v>
      </c>
      <c r="B37" s="30"/>
      <c r="C37" s="30"/>
      <c r="D37" s="30"/>
      <c r="E37" s="30"/>
      <c r="F37" s="31"/>
      <c r="G37" s="30"/>
      <c r="H37" s="1">
        <f>SUM(H28:H35)</f>
        <v>893941182</v>
      </c>
      <c r="I37" s="40"/>
      <c r="J37" s="1">
        <f>SUM(J28:J35)</f>
        <v>778114328</v>
      </c>
      <c r="K37" s="40"/>
      <c r="L37" s="1">
        <f>SUM(L28:L35)</f>
        <v>896441182</v>
      </c>
      <c r="M37" s="40"/>
      <c r="N37" s="1">
        <f>SUM(N28:N35)</f>
        <v>780614328</v>
      </c>
    </row>
    <row r="38" spans="1:14" ht="6" customHeight="1" x14ac:dyDescent="0.4">
      <c r="A38" s="30"/>
      <c r="B38" s="30"/>
      <c r="C38" s="30"/>
      <c r="D38" s="30"/>
      <c r="E38" s="30"/>
      <c r="F38" s="31"/>
      <c r="G38" s="30"/>
      <c r="H38" s="48"/>
      <c r="I38" s="40"/>
      <c r="J38" s="14"/>
      <c r="K38" s="40"/>
      <c r="L38" s="48"/>
      <c r="M38" s="40"/>
      <c r="N38" s="14"/>
    </row>
    <row r="39" spans="1:14" ht="21.75" customHeight="1" x14ac:dyDescent="0.4">
      <c r="A39" s="22" t="s">
        <v>34</v>
      </c>
      <c r="B39" s="30"/>
      <c r="C39" s="30"/>
      <c r="D39" s="30"/>
      <c r="E39" s="30"/>
      <c r="F39" s="31"/>
      <c r="G39" s="30"/>
      <c r="H39" s="23">
        <f>SUM(H24+H37)</f>
        <v>2011124862</v>
      </c>
      <c r="I39" s="40"/>
      <c r="J39" s="49">
        <f>SUM(J24+J37)</f>
        <v>2004821042</v>
      </c>
      <c r="K39" s="40"/>
      <c r="L39" s="23">
        <f>SUM(L24+L37)</f>
        <v>2008166461</v>
      </c>
      <c r="M39" s="40"/>
      <c r="N39" s="49">
        <f>SUM(N24+N37)</f>
        <v>2001871463</v>
      </c>
    </row>
    <row r="40" spans="1:14" ht="21.75" customHeight="1" x14ac:dyDescent="0.4">
      <c r="A40" s="22"/>
      <c r="B40" s="30"/>
      <c r="C40" s="30"/>
      <c r="D40" s="30"/>
      <c r="E40" s="30"/>
      <c r="F40" s="31"/>
      <c r="G40" s="30"/>
      <c r="H40" s="32"/>
      <c r="I40" s="30"/>
      <c r="J40" s="32"/>
      <c r="K40" s="30"/>
      <c r="L40" s="32"/>
      <c r="M40" s="30"/>
      <c r="N40" s="32"/>
    </row>
    <row r="41" spans="1:14" ht="21.75" customHeight="1" x14ac:dyDescent="0.4">
      <c r="A41" s="22"/>
      <c r="B41" s="30"/>
      <c r="C41" s="30"/>
      <c r="D41" s="30"/>
      <c r="E41" s="30"/>
      <c r="F41" s="31"/>
      <c r="G41" s="30"/>
      <c r="H41" s="32"/>
      <c r="I41" s="30"/>
      <c r="J41" s="32"/>
      <c r="K41" s="30"/>
      <c r="L41" s="32"/>
      <c r="M41" s="30"/>
      <c r="N41" s="32"/>
    </row>
    <row r="42" spans="1:14" ht="8.25" customHeight="1" x14ac:dyDescent="0.4">
      <c r="A42" s="22"/>
      <c r="B42" s="30"/>
      <c r="C42" s="30"/>
      <c r="D42" s="30"/>
      <c r="E42" s="30"/>
      <c r="F42" s="31"/>
      <c r="G42" s="30"/>
      <c r="H42" s="32"/>
      <c r="I42" s="30"/>
      <c r="J42" s="32"/>
      <c r="K42" s="30"/>
      <c r="L42" s="32"/>
      <c r="M42" s="30"/>
      <c r="N42" s="32"/>
    </row>
    <row r="43" spans="1:14" ht="21.75" customHeight="1" x14ac:dyDescent="0.4">
      <c r="A43" s="22"/>
      <c r="B43" s="30"/>
      <c r="C43" s="30"/>
      <c r="D43" s="30"/>
      <c r="E43" s="30" t="s">
        <v>35</v>
      </c>
      <c r="F43" s="31"/>
      <c r="G43" s="30"/>
      <c r="H43" s="32"/>
      <c r="I43" s="30"/>
      <c r="J43" s="32"/>
      <c r="K43" s="30"/>
      <c r="L43" s="32"/>
      <c r="M43" s="30"/>
      <c r="N43" s="32"/>
    </row>
    <row r="44" spans="1:14" ht="20.25" customHeight="1" x14ac:dyDescent="0.4">
      <c r="A44" s="22"/>
      <c r="B44" s="30"/>
      <c r="C44" s="30"/>
      <c r="D44" s="30"/>
      <c r="E44" s="30"/>
      <c r="F44" s="31"/>
      <c r="G44" s="30"/>
      <c r="H44" s="32"/>
      <c r="I44" s="30"/>
      <c r="J44" s="32"/>
      <c r="K44" s="30"/>
      <c r="L44" s="32"/>
      <c r="M44" s="30"/>
      <c r="N44" s="32"/>
    </row>
    <row r="45" spans="1:14" ht="21.95" customHeight="1" x14ac:dyDescent="0.4">
      <c r="A45" s="107" t="s">
        <v>36</v>
      </c>
      <c r="B45" s="106"/>
      <c r="C45" s="106"/>
      <c r="D45" s="106"/>
      <c r="E45" s="106"/>
      <c r="F45" s="106"/>
      <c r="G45" s="106"/>
      <c r="H45" s="106"/>
      <c r="I45" s="106"/>
      <c r="J45" s="106"/>
      <c r="K45" s="66"/>
      <c r="L45" s="60"/>
      <c r="M45" s="60"/>
      <c r="N45" s="60"/>
    </row>
    <row r="46" spans="1:14" ht="21.75" customHeight="1" x14ac:dyDescent="0.4">
      <c r="A46" s="22" t="str">
        <f>$A$1</f>
        <v>บริษัท ยูโร ครีเอชั่นส์ จำกัด (มหาชน)</v>
      </c>
      <c r="B46" s="30"/>
      <c r="C46" s="30"/>
      <c r="D46" s="30"/>
      <c r="E46" s="30"/>
      <c r="F46" s="31"/>
      <c r="G46" s="30"/>
      <c r="H46" s="32"/>
      <c r="I46" s="30"/>
      <c r="J46" s="32"/>
      <c r="K46" s="30"/>
      <c r="L46" s="32"/>
      <c r="M46" s="30"/>
      <c r="N46" s="32"/>
    </row>
    <row r="47" spans="1:14" ht="21.75" customHeight="1" x14ac:dyDescent="0.4">
      <c r="A47" s="22" t="s">
        <v>1</v>
      </c>
      <c r="B47" s="30"/>
      <c r="C47" s="30"/>
      <c r="D47" s="30"/>
      <c r="E47" s="30"/>
      <c r="F47" s="31"/>
      <c r="G47" s="30"/>
      <c r="H47" s="32"/>
      <c r="I47" s="30"/>
      <c r="J47" s="32"/>
      <c r="K47" s="30"/>
      <c r="L47" s="32"/>
      <c r="M47" s="30"/>
      <c r="N47" s="32"/>
    </row>
    <row r="48" spans="1:14" ht="21.75" customHeight="1" x14ac:dyDescent="0.4">
      <c r="A48" s="34" t="str">
        <f>+A3</f>
        <v>ณ วันที่ 30 มิถุนายน พ.ศ. 2568</v>
      </c>
      <c r="B48" s="60"/>
      <c r="C48" s="60"/>
      <c r="D48" s="60"/>
      <c r="E48" s="60"/>
      <c r="F48" s="61"/>
      <c r="G48" s="60"/>
      <c r="H48" s="62"/>
      <c r="I48" s="60"/>
      <c r="J48" s="62"/>
      <c r="K48" s="60"/>
      <c r="L48" s="62"/>
      <c r="M48" s="63"/>
      <c r="N48" s="63"/>
    </row>
    <row r="49" spans="1:14" ht="21.75" customHeight="1" x14ac:dyDescent="0.4">
      <c r="A49" s="22"/>
      <c r="B49" s="30"/>
      <c r="C49" s="30"/>
      <c r="D49" s="30"/>
      <c r="E49" s="30"/>
      <c r="F49" s="31"/>
      <c r="G49" s="30"/>
      <c r="H49" s="32"/>
      <c r="I49" s="30"/>
      <c r="J49" s="32"/>
      <c r="K49" s="30"/>
      <c r="L49" s="32"/>
      <c r="M49" s="30"/>
      <c r="N49" s="32"/>
    </row>
    <row r="50" spans="1:14" ht="21.75" customHeight="1" x14ac:dyDescent="0.4">
      <c r="A50" s="30"/>
      <c r="B50" s="30"/>
      <c r="C50" s="30"/>
      <c r="D50" s="30"/>
      <c r="E50" s="30"/>
      <c r="F50" s="31"/>
      <c r="G50" s="30"/>
      <c r="H50" s="105" t="s">
        <v>3</v>
      </c>
      <c r="I50" s="106"/>
      <c r="J50" s="106"/>
      <c r="K50" s="35"/>
      <c r="L50" s="105" t="s">
        <v>4</v>
      </c>
      <c r="M50" s="106"/>
      <c r="N50" s="106"/>
    </row>
    <row r="51" spans="1:14" ht="21.75" customHeight="1" x14ac:dyDescent="0.4">
      <c r="A51" s="22"/>
      <c r="B51" s="30"/>
      <c r="C51" s="30"/>
      <c r="D51" s="30"/>
      <c r="E51" s="30"/>
      <c r="F51" s="31"/>
      <c r="G51" s="30"/>
      <c r="H51" s="36" t="s">
        <v>5</v>
      </c>
      <c r="I51" s="30"/>
      <c r="J51" s="36" t="s">
        <v>6</v>
      </c>
      <c r="K51" s="22"/>
      <c r="L51" s="36" t="s">
        <v>5</v>
      </c>
      <c r="M51" s="30"/>
      <c r="N51" s="36" t="s">
        <v>6</v>
      </c>
    </row>
    <row r="52" spans="1:14" ht="21.75" customHeight="1" x14ac:dyDescent="0.4">
      <c r="A52" s="22"/>
      <c r="B52" s="30"/>
      <c r="C52" s="30"/>
      <c r="D52" s="30"/>
      <c r="E52" s="30"/>
      <c r="F52" s="31"/>
      <c r="G52" s="30"/>
      <c r="H52" s="36" t="s">
        <v>7</v>
      </c>
      <c r="I52" s="30"/>
      <c r="J52" s="36" t="s">
        <v>8</v>
      </c>
      <c r="K52" s="30"/>
      <c r="L52" s="36" t="s">
        <v>7</v>
      </c>
      <c r="M52" s="30"/>
      <c r="N52" s="36" t="s">
        <v>8</v>
      </c>
    </row>
    <row r="53" spans="1:14" ht="21.75" customHeight="1" x14ac:dyDescent="0.4">
      <c r="A53" s="30"/>
      <c r="B53" s="22"/>
      <c r="C53" s="30"/>
      <c r="D53" s="30"/>
      <c r="E53" s="30"/>
      <c r="F53" s="31"/>
      <c r="G53" s="22"/>
      <c r="H53" s="37" t="s">
        <v>9</v>
      </c>
      <c r="I53" s="22"/>
      <c r="J53" s="37" t="s">
        <v>10</v>
      </c>
      <c r="K53" s="22"/>
      <c r="L53" s="37" t="s">
        <v>9</v>
      </c>
      <c r="M53" s="22"/>
      <c r="N53" s="37" t="s">
        <v>10</v>
      </c>
    </row>
    <row r="54" spans="1:14" ht="21.75" customHeight="1" x14ac:dyDescent="0.4">
      <c r="A54" s="30"/>
      <c r="B54" s="22"/>
      <c r="C54" s="30"/>
      <c r="D54" s="30"/>
      <c r="E54" s="30"/>
      <c r="F54" s="64" t="s">
        <v>11</v>
      </c>
      <c r="G54" s="22"/>
      <c r="H54" s="65" t="s">
        <v>12</v>
      </c>
      <c r="I54" s="22"/>
      <c r="J54" s="65" t="s">
        <v>12</v>
      </c>
      <c r="K54" s="22"/>
      <c r="L54" s="65" t="s">
        <v>12</v>
      </c>
      <c r="M54" s="22"/>
      <c r="N54" s="65" t="s">
        <v>12</v>
      </c>
    </row>
    <row r="55" spans="1:14" ht="6" customHeight="1" x14ac:dyDescent="0.4">
      <c r="A55" s="30"/>
      <c r="B55" s="22"/>
      <c r="C55" s="30"/>
      <c r="D55" s="30"/>
      <c r="E55" s="30"/>
      <c r="F55" s="50"/>
      <c r="G55" s="22"/>
      <c r="H55" s="51"/>
      <c r="I55" s="22"/>
      <c r="J55" s="36"/>
      <c r="K55" s="22"/>
      <c r="L55" s="51"/>
      <c r="M55" s="22"/>
      <c r="N55" s="36"/>
    </row>
    <row r="56" spans="1:14" ht="21.75" customHeight="1" x14ac:dyDescent="0.4">
      <c r="A56" s="22" t="s">
        <v>37</v>
      </c>
      <c r="B56" s="30"/>
      <c r="C56" s="30"/>
      <c r="D56" s="30"/>
      <c r="E56" s="30"/>
      <c r="F56" s="30"/>
      <c r="G56" s="30"/>
      <c r="H56" s="38"/>
      <c r="I56" s="30"/>
      <c r="J56" s="32"/>
      <c r="K56" s="30"/>
      <c r="L56" s="38"/>
      <c r="M56" s="30"/>
      <c r="N56" s="32"/>
    </row>
    <row r="57" spans="1:14" ht="6" customHeight="1" x14ac:dyDescent="0.4">
      <c r="A57" s="22"/>
      <c r="B57" s="30"/>
      <c r="C57" s="30"/>
      <c r="D57" s="30"/>
      <c r="E57" s="30"/>
      <c r="F57" s="30"/>
      <c r="G57" s="30"/>
      <c r="H57" s="38"/>
      <c r="I57" s="30"/>
      <c r="J57" s="32"/>
      <c r="K57" s="30"/>
      <c r="L57" s="38"/>
      <c r="M57" s="30"/>
      <c r="N57" s="32"/>
    </row>
    <row r="58" spans="1:14" ht="21.75" customHeight="1" x14ac:dyDescent="0.4">
      <c r="A58" s="22" t="s">
        <v>38</v>
      </c>
      <c r="B58" s="30"/>
      <c r="C58" s="30"/>
      <c r="D58" s="30"/>
      <c r="E58" s="30"/>
      <c r="F58" s="31"/>
      <c r="G58" s="30"/>
      <c r="H58" s="38"/>
      <c r="I58" s="30"/>
      <c r="J58" s="32"/>
      <c r="K58" s="30"/>
      <c r="L58" s="38"/>
      <c r="M58" s="30"/>
      <c r="N58" s="32"/>
    </row>
    <row r="59" spans="1:14" ht="6" customHeight="1" x14ac:dyDescent="0.4">
      <c r="A59" s="22"/>
      <c r="B59" s="30"/>
      <c r="C59" s="30"/>
      <c r="D59" s="30"/>
      <c r="E59" s="30"/>
      <c r="F59" s="30"/>
      <c r="G59" s="30"/>
      <c r="H59" s="38"/>
      <c r="I59" s="30"/>
      <c r="J59" s="32"/>
      <c r="K59" s="30"/>
      <c r="L59" s="38"/>
      <c r="M59" s="30"/>
      <c r="N59" s="32"/>
    </row>
    <row r="60" spans="1:14" ht="21.75" customHeight="1" x14ac:dyDescent="0.4">
      <c r="A60" s="42" t="s">
        <v>39</v>
      </c>
      <c r="B60" s="42"/>
      <c r="C60" s="42"/>
      <c r="D60" s="42"/>
      <c r="E60" s="42"/>
      <c r="F60" s="53">
        <v>13</v>
      </c>
      <c r="G60" s="30"/>
      <c r="H60" s="38">
        <v>193668932</v>
      </c>
      <c r="I60" s="30"/>
      <c r="J60" s="45">
        <v>202262709</v>
      </c>
      <c r="K60" s="46"/>
      <c r="L60" s="45">
        <v>193668932</v>
      </c>
      <c r="M60" s="46"/>
      <c r="N60" s="45">
        <v>202262389</v>
      </c>
    </row>
    <row r="61" spans="1:14" ht="21.75" customHeight="1" x14ac:dyDescent="0.4">
      <c r="A61" s="42" t="s">
        <v>40</v>
      </c>
      <c r="B61" s="42"/>
      <c r="C61" s="42"/>
      <c r="D61" s="52"/>
      <c r="E61" s="52"/>
      <c r="F61" s="53">
        <v>15</v>
      </c>
      <c r="G61" s="30"/>
      <c r="H61" s="45">
        <v>0</v>
      </c>
      <c r="I61" s="30"/>
      <c r="J61" s="45">
        <v>11550563</v>
      </c>
      <c r="K61" s="45"/>
      <c r="L61" s="45">
        <v>0</v>
      </c>
      <c r="M61" s="46"/>
      <c r="N61" s="45">
        <v>11550563</v>
      </c>
    </row>
    <row r="62" spans="1:14" ht="21.75" customHeight="1" x14ac:dyDescent="0.4">
      <c r="A62" s="42" t="s">
        <v>41</v>
      </c>
      <c r="B62" s="42"/>
      <c r="C62" s="42"/>
      <c r="D62" s="42"/>
      <c r="E62" s="42"/>
      <c r="F62" s="53">
        <v>16</v>
      </c>
      <c r="G62" s="30"/>
      <c r="H62" s="38">
        <v>489221595</v>
      </c>
      <c r="I62" s="30"/>
      <c r="J62" s="45">
        <v>474741286</v>
      </c>
      <c r="K62" s="45"/>
      <c r="L62" s="45">
        <v>489221595</v>
      </c>
      <c r="M62" s="46"/>
      <c r="N62" s="45">
        <v>474741286</v>
      </c>
    </row>
    <row r="63" spans="1:14" ht="21.75" customHeight="1" x14ac:dyDescent="0.4">
      <c r="A63" s="42" t="s">
        <v>42</v>
      </c>
      <c r="B63" s="42"/>
      <c r="C63" s="42"/>
      <c r="D63" s="42"/>
      <c r="E63" s="42"/>
      <c r="F63" s="42"/>
      <c r="G63" s="30"/>
      <c r="H63" s="39"/>
      <c r="I63" s="40"/>
      <c r="J63" s="24"/>
      <c r="K63" s="46"/>
      <c r="L63" s="24"/>
      <c r="M63" s="46"/>
      <c r="N63" s="24"/>
    </row>
    <row r="64" spans="1:14" ht="21.75" customHeight="1" x14ac:dyDescent="0.4">
      <c r="A64" s="42"/>
      <c r="B64" s="42" t="s">
        <v>43</v>
      </c>
      <c r="C64" s="42"/>
      <c r="D64" s="42"/>
      <c r="E64" s="42"/>
      <c r="F64" s="31">
        <v>14</v>
      </c>
      <c r="G64" s="30"/>
      <c r="H64" s="39">
        <v>72796831</v>
      </c>
      <c r="I64" s="40"/>
      <c r="J64" s="45">
        <v>65389729</v>
      </c>
      <c r="K64" s="46"/>
      <c r="L64" s="45">
        <v>72796831</v>
      </c>
      <c r="M64" s="46"/>
      <c r="N64" s="45">
        <v>65389729</v>
      </c>
    </row>
    <row r="65" spans="1:14" ht="21.75" customHeight="1" x14ac:dyDescent="0.4">
      <c r="A65" s="42" t="s">
        <v>44</v>
      </c>
      <c r="B65" s="42"/>
      <c r="C65" s="42"/>
      <c r="D65" s="42"/>
      <c r="E65" s="42"/>
      <c r="F65" s="42"/>
      <c r="G65" s="30"/>
      <c r="H65" s="39">
        <v>19374365</v>
      </c>
      <c r="I65" s="40"/>
      <c r="J65" s="24">
        <v>20316816</v>
      </c>
      <c r="K65" s="45"/>
      <c r="L65" s="24">
        <v>19374365</v>
      </c>
      <c r="M65" s="46"/>
      <c r="N65" s="24">
        <v>20316816</v>
      </c>
    </row>
    <row r="66" spans="1:14" ht="21.75" customHeight="1" x14ac:dyDescent="0.4">
      <c r="A66" s="42" t="s">
        <v>45</v>
      </c>
      <c r="B66" s="42"/>
      <c r="C66" s="42"/>
      <c r="D66" s="42"/>
      <c r="E66" s="42"/>
      <c r="F66" s="42"/>
      <c r="G66" s="30"/>
      <c r="H66" s="39">
        <v>0</v>
      </c>
      <c r="I66" s="40"/>
      <c r="J66" s="24">
        <v>225648</v>
      </c>
      <c r="K66" s="45"/>
      <c r="L66" s="24">
        <v>0</v>
      </c>
      <c r="M66" s="46"/>
      <c r="N66" s="24">
        <v>225648</v>
      </c>
    </row>
    <row r="67" spans="1:14" ht="21.75" customHeight="1" x14ac:dyDescent="0.4">
      <c r="A67" s="42" t="s">
        <v>46</v>
      </c>
      <c r="B67" s="42"/>
      <c r="C67" s="42"/>
      <c r="D67" s="42"/>
      <c r="E67" s="42"/>
      <c r="F67" s="42"/>
      <c r="G67" s="30"/>
      <c r="H67" s="25">
        <v>0</v>
      </c>
      <c r="I67" s="40"/>
      <c r="J67" s="25">
        <v>476147</v>
      </c>
      <c r="K67" s="46"/>
      <c r="L67" s="25">
        <v>0</v>
      </c>
      <c r="M67" s="46"/>
      <c r="N67" s="25">
        <v>476147</v>
      </c>
    </row>
    <row r="68" spans="1:14" ht="6" customHeight="1" x14ac:dyDescent="0.4">
      <c r="A68" s="30"/>
      <c r="B68" s="22"/>
      <c r="C68" s="30"/>
      <c r="D68" s="30"/>
      <c r="E68" s="30"/>
      <c r="F68" s="31"/>
      <c r="G68" s="30"/>
      <c r="H68" s="48"/>
      <c r="I68" s="40"/>
      <c r="J68" s="14"/>
      <c r="K68" s="40"/>
      <c r="L68" s="48"/>
      <c r="M68" s="40"/>
      <c r="N68" s="14"/>
    </row>
    <row r="69" spans="1:14" ht="21.75" customHeight="1" x14ac:dyDescent="0.4">
      <c r="A69" s="22" t="s">
        <v>47</v>
      </c>
      <c r="B69" s="22"/>
      <c r="C69" s="30"/>
      <c r="D69" s="30"/>
      <c r="E69" s="30"/>
      <c r="F69" s="31"/>
      <c r="G69" s="30"/>
      <c r="H69" s="1">
        <f>SUM(H60:H67)</f>
        <v>775061723</v>
      </c>
      <c r="I69" s="40"/>
      <c r="J69" s="1">
        <f>SUM(J60:J67)</f>
        <v>774962898</v>
      </c>
      <c r="K69" s="40"/>
      <c r="L69" s="1">
        <f>SUM(L60:L67)</f>
        <v>775061723</v>
      </c>
      <c r="M69" s="40"/>
      <c r="N69" s="1">
        <f>SUM(N60:N67)</f>
        <v>774962578</v>
      </c>
    </row>
    <row r="70" spans="1:14" ht="21" customHeight="1" x14ac:dyDescent="0.4">
      <c r="A70" s="30"/>
      <c r="B70" s="22"/>
      <c r="C70" s="30"/>
      <c r="D70" s="30"/>
      <c r="E70" s="30"/>
      <c r="F70" s="31"/>
      <c r="G70" s="30"/>
      <c r="H70" s="48"/>
      <c r="I70" s="40"/>
      <c r="J70" s="14"/>
      <c r="K70" s="40"/>
      <c r="L70" s="48"/>
      <c r="M70" s="40"/>
      <c r="N70" s="14"/>
    </row>
    <row r="71" spans="1:14" ht="21.75" customHeight="1" x14ac:dyDescent="0.4">
      <c r="A71" s="22" t="s">
        <v>48</v>
      </c>
      <c r="F71" s="31"/>
      <c r="G71" s="30"/>
      <c r="H71" s="39"/>
      <c r="I71" s="40"/>
      <c r="J71" s="40"/>
      <c r="K71" s="40"/>
      <c r="L71" s="39"/>
      <c r="M71" s="40"/>
      <c r="N71" s="40"/>
    </row>
    <row r="72" spans="1:14" ht="6" customHeight="1" x14ac:dyDescent="0.4">
      <c r="A72" s="22"/>
      <c r="B72" s="30"/>
      <c r="C72" s="30"/>
      <c r="D72" s="30"/>
      <c r="E72" s="30"/>
      <c r="F72" s="30"/>
      <c r="G72" s="30"/>
      <c r="H72" s="48"/>
      <c r="I72" s="40"/>
      <c r="J72" s="14"/>
      <c r="K72" s="40"/>
      <c r="L72" s="48"/>
      <c r="M72" s="40"/>
      <c r="N72" s="14"/>
    </row>
    <row r="73" spans="1:14" ht="21.75" customHeight="1" x14ac:dyDescent="0.4">
      <c r="A73" s="30" t="s">
        <v>178</v>
      </c>
      <c r="B73" s="30"/>
      <c r="C73" s="30"/>
      <c r="D73" s="30"/>
      <c r="E73" s="30"/>
      <c r="F73" s="53">
        <v>16</v>
      </c>
      <c r="G73" s="30"/>
      <c r="H73" s="39">
        <v>1790003</v>
      </c>
      <c r="I73" s="40"/>
      <c r="J73" s="40">
        <v>1933163</v>
      </c>
      <c r="K73" s="40"/>
      <c r="L73" s="39">
        <v>1790003</v>
      </c>
      <c r="M73" s="40"/>
      <c r="N73" s="40">
        <v>1933163</v>
      </c>
    </row>
    <row r="74" spans="1:14" ht="21.75" customHeight="1" x14ac:dyDescent="0.4">
      <c r="A74" s="30" t="s">
        <v>49</v>
      </c>
      <c r="F74" s="31">
        <v>14</v>
      </c>
      <c r="G74" s="30"/>
      <c r="H74" s="39">
        <v>348156844</v>
      </c>
      <c r="I74" s="40"/>
      <c r="J74" s="40">
        <v>343216837</v>
      </c>
      <c r="K74" s="40"/>
      <c r="L74" s="39">
        <v>348156844</v>
      </c>
      <c r="M74" s="40"/>
      <c r="N74" s="40">
        <v>343216837</v>
      </c>
    </row>
    <row r="75" spans="1:14" ht="21.75" customHeight="1" x14ac:dyDescent="0.4">
      <c r="A75" s="30" t="s">
        <v>50</v>
      </c>
      <c r="B75" s="30"/>
      <c r="C75" s="30"/>
      <c r="D75" s="30"/>
      <c r="E75" s="30"/>
      <c r="F75" s="31"/>
      <c r="G75" s="30"/>
      <c r="H75" s="39">
        <v>646450</v>
      </c>
      <c r="I75" s="40"/>
      <c r="J75" s="40">
        <v>618474</v>
      </c>
      <c r="K75" s="40"/>
      <c r="L75" s="39">
        <v>646450</v>
      </c>
      <c r="M75" s="40"/>
      <c r="N75" s="40">
        <v>618474</v>
      </c>
    </row>
    <row r="76" spans="1:14" ht="21.75" customHeight="1" x14ac:dyDescent="0.4">
      <c r="A76" s="30" t="s">
        <v>51</v>
      </c>
      <c r="F76" s="31"/>
      <c r="G76" s="30"/>
      <c r="H76" s="43">
        <v>1490929</v>
      </c>
      <c r="I76" s="40"/>
      <c r="J76" s="55">
        <v>1958723</v>
      </c>
      <c r="K76" s="40"/>
      <c r="L76" s="43">
        <v>1490929</v>
      </c>
      <c r="M76" s="40"/>
      <c r="N76" s="55">
        <v>1958723</v>
      </c>
    </row>
    <row r="77" spans="1:14" ht="6" customHeight="1" x14ac:dyDescent="0.4">
      <c r="A77" s="22"/>
      <c r="B77" s="30"/>
      <c r="C77" s="30"/>
      <c r="D77" s="30"/>
      <c r="E77" s="30"/>
      <c r="F77" s="30"/>
      <c r="G77" s="30"/>
      <c r="H77" s="48"/>
      <c r="I77" s="40"/>
      <c r="J77" s="14"/>
      <c r="K77" s="40"/>
      <c r="L77" s="48"/>
      <c r="M77" s="40"/>
      <c r="N77" s="14"/>
    </row>
    <row r="78" spans="1:14" ht="21.75" customHeight="1" x14ac:dyDescent="0.4">
      <c r="A78" s="22" t="s">
        <v>52</v>
      </c>
      <c r="F78" s="31"/>
      <c r="G78" s="30"/>
      <c r="H78" s="1">
        <f>SUM(H73:H77)</f>
        <v>352084226</v>
      </c>
      <c r="I78" s="40"/>
      <c r="J78" s="55">
        <f>SUM(J73:J77)</f>
        <v>347727197</v>
      </c>
      <c r="K78" s="40"/>
      <c r="L78" s="1">
        <f>SUM(L73:L77)</f>
        <v>352084226</v>
      </c>
      <c r="M78" s="40"/>
      <c r="N78" s="55">
        <f>SUM(N73:N77)</f>
        <v>347727197</v>
      </c>
    </row>
    <row r="79" spans="1:14" ht="6" customHeight="1" x14ac:dyDescent="0.4">
      <c r="A79" s="30"/>
      <c r="B79" s="22"/>
      <c r="C79" s="30"/>
      <c r="D79" s="30"/>
      <c r="E79" s="30"/>
      <c r="F79" s="31"/>
      <c r="G79" s="30"/>
      <c r="H79" s="48"/>
      <c r="I79" s="40"/>
      <c r="J79" s="14"/>
      <c r="K79" s="40"/>
      <c r="L79" s="48"/>
      <c r="M79" s="40"/>
      <c r="N79" s="14"/>
    </row>
    <row r="80" spans="1:14" ht="21.75" customHeight="1" x14ac:dyDescent="0.4">
      <c r="A80" s="22" t="s">
        <v>53</v>
      </c>
      <c r="B80" s="30"/>
      <c r="C80" s="30"/>
      <c r="D80" s="30"/>
      <c r="E80" s="30"/>
      <c r="F80" s="31"/>
      <c r="G80" s="30"/>
      <c r="H80" s="1">
        <f>SUM(H69,H78)</f>
        <v>1127145949</v>
      </c>
      <c r="I80" s="40"/>
      <c r="J80" s="55">
        <f>SUM(J69,J78)</f>
        <v>1122690095</v>
      </c>
      <c r="K80" s="40"/>
      <c r="L80" s="1">
        <f>SUM(L69,L78)</f>
        <v>1127145949</v>
      </c>
      <c r="M80" s="40"/>
      <c r="N80" s="55">
        <f>SUM(N69,N78)</f>
        <v>1122689775</v>
      </c>
    </row>
    <row r="81" spans="1:14" ht="21.75" customHeight="1" x14ac:dyDescent="0.4">
      <c r="A81" s="22"/>
      <c r="B81" s="30"/>
      <c r="C81" s="30"/>
      <c r="D81" s="30"/>
      <c r="E81" s="30"/>
      <c r="F81" s="31"/>
      <c r="G81" s="30"/>
      <c r="H81" s="32"/>
      <c r="I81" s="30"/>
      <c r="J81" s="32"/>
      <c r="K81" s="30"/>
      <c r="L81" s="32"/>
      <c r="M81" s="30"/>
      <c r="N81" s="32"/>
    </row>
    <row r="82" spans="1:14" ht="21.75" customHeight="1" x14ac:dyDescent="0.4">
      <c r="A82" s="22"/>
      <c r="B82" s="30"/>
      <c r="C82" s="30"/>
      <c r="D82" s="30"/>
      <c r="E82" s="30"/>
      <c r="F82" s="31"/>
      <c r="G82" s="30"/>
      <c r="H82" s="32"/>
      <c r="I82" s="30"/>
      <c r="J82" s="32"/>
      <c r="K82" s="30"/>
      <c r="L82" s="32"/>
      <c r="M82" s="30"/>
      <c r="N82" s="32"/>
    </row>
    <row r="83" spans="1:14" ht="21.75" customHeight="1" x14ac:dyDescent="0.4">
      <c r="A83" s="22"/>
      <c r="B83" s="30"/>
      <c r="C83" s="30"/>
      <c r="D83" s="30"/>
      <c r="E83" s="30"/>
      <c r="F83" s="31"/>
      <c r="G83" s="30"/>
      <c r="H83" s="32"/>
      <c r="I83" s="30"/>
      <c r="J83" s="32"/>
      <c r="K83" s="30"/>
      <c r="L83" s="32"/>
      <c r="M83" s="30"/>
      <c r="N83" s="32"/>
    </row>
    <row r="84" spans="1:14" ht="21.75" customHeight="1" x14ac:dyDescent="0.4">
      <c r="A84" s="22"/>
      <c r="B84" s="30"/>
      <c r="C84" s="30"/>
      <c r="D84" s="30"/>
      <c r="E84" s="30"/>
      <c r="F84" s="31"/>
      <c r="G84" s="30"/>
      <c r="H84" s="32"/>
      <c r="I84" s="30"/>
      <c r="J84" s="32"/>
      <c r="K84" s="30"/>
      <c r="L84" s="32"/>
      <c r="M84" s="30"/>
      <c r="N84" s="32"/>
    </row>
    <row r="85" spans="1:14" ht="21.75" customHeight="1" x14ac:dyDescent="0.4">
      <c r="A85" s="22"/>
      <c r="B85" s="30"/>
      <c r="C85" s="30"/>
      <c r="D85" s="30"/>
      <c r="E85" s="30"/>
      <c r="F85" s="31"/>
      <c r="G85" s="30"/>
      <c r="H85" s="32"/>
      <c r="I85" s="30"/>
      <c r="J85" s="32"/>
      <c r="K85" s="30"/>
      <c r="L85" s="32"/>
      <c r="M85" s="30"/>
      <c r="N85" s="32"/>
    </row>
    <row r="86" spans="1:14" ht="21.75" customHeight="1" x14ac:dyDescent="0.4">
      <c r="A86" s="22"/>
      <c r="B86" s="30"/>
      <c r="C86" s="30"/>
      <c r="D86" s="30"/>
      <c r="E86" s="30"/>
      <c r="F86" s="31"/>
      <c r="G86" s="30"/>
      <c r="H86" s="32"/>
      <c r="I86" s="30"/>
      <c r="J86" s="32"/>
      <c r="K86" s="30"/>
      <c r="L86" s="32"/>
      <c r="M86" s="30"/>
      <c r="N86" s="32"/>
    </row>
    <row r="87" spans="1:14" ht="21.75" customHeight="1" x14ac:dyDescent="0.4">
      <c r="A87" s="22"/>
      <c r="B87" s="30"/>
      <c r="C87" s="30"/>
      <c r="D87" s="30"/>
      <c r="E87" s="30"/>
      <c r="F87" s="31"/>
      <c r="G87" s="30"/>
      <c r="H87" s="32"/>
      <c r="I87" s="30"/>
      <c r="J87" s="32"/>
      <c r="K87" s="30"/>
      <c r="L87" s="32"/>
      <c r="M87" s="30"/>
      <c r="N87" s="32"/>
    </row>
    <row r="88" spans="1:14" ht="21.75" customHeight="1" x14ac:dyDescent="0.4">
      <c r="A88" s="22"/>
      <c r="B88" s="30"/>
      <c r="C88" s="30"/>
      <c r="D88" s="30"/>
      <c r="E88" s="30"/>
      <c r="F88" s="31"/>
      <c r="G88" s="30"/>
      <c r="H88" s="32"/>
      <c r="I88" s="30"/>
      <c r="J88" s="32"/>
      <c r="K88" s="30"/>
      <c r="L88" s="32"/>
      <c r="M88" s="30"/>
      <c r="N88" s="32"/>
    </row>
    <row r="89" spans="1:14" ht="7.5" customHeight="1" x14ac:dyDescent="0.4">
      <c r="A89" s="22"/>
      <c r="B89" s="30"/>
      <c r="C89" s="30"/>
      <c r="D89" s="30"/>
      <c r="E89" s="30"/>
      <c r="F89" s="31"/>
      <c r="G89" s="30"/>
      <c r="H89" s="32"/>
      <c r="I89" s="30"/>
      <c r="J89" s="32"/>
      <c r="K89" s="30"/>
      <c r="L89" s="32"/>
      <c r="M89" s="30"/>
      <c r="N89" s="32"/>
    </row>
    <row r="90" spans="1:14" ht="21.95" customHeight="1" x14ac:dyDescent="0.4">
      <c r="A90" s="107" t="str">
        <f>+A45</f>
        <v>หมายเหตุประกอบข้อมูลทางการเงินเป็นส่วนหนึ่งของข้อมูลทางการเงินระหว่างกาลนี้</v>
      </c>
      <c r="B90" s="106"/>
      <c r="C90" s="106"/>
      <c r="D90" s="106"/>
      <c r="E90" s="106"/>
      <c r="F90" s="106"/>
      <c r="G90" s="106"/>
      <c r="H90" s="106"/>
      <c r="I90" s="106"/>
      <c r="J90" s="106"/>
      <c r="K90" s="60"/>
      <c r="L90" s="62"/>
      <c r="M90" s="60"/>
      <c r="N90" s="62"/>
    </row>
    <row r="91" spans="1:14" ht="21.75" customHeight="1" x14ac:dyDescent="0.4">
      <c r="A91" s="22" t="str">
        <f>+A1</f>
        <v>บริษัท ยูโร ครีเอชั่นส์ จำกัด (มหาชน)</v>
      </c>
      <c r="B91" s="30"/>
      <c r="C91" s="30"/>
      <c r="D91" s="30"/>
      <c r="E91" s="30"/>
      <c r="F91" s="31"/>
      <c r="G91" s="30"/>
      <c r="H91" s="32"/>
      <c r="I91" s="30"/>
      <c r="J91" s="32"/>
      <c r="K91" s="30"/>
      <c r="L91" s="32"/>
      <c r="M91" s="30"/>
      <c r="N91" s="32"/>
    </row>
    <row r="92" spans="1:14" ht="21.75" customHeight="1" x14ac:dyDescent="0.4">
      <c r="A92" s="22" t="s">
        <v>1</v>
      </c>
      <c r="B92" s="30"/>
      <c r="C92" s="30"/>
      <c r="D92" s="30"/>
      <c r="E92" s="30"/>
      <c r="F92" s="31"/>
      <c r="G92" s="30"/>
      <c r="H92" s="32"/>
      <c r="I92" s="30"/>
      <c r="J92" s="32"/>
      <c r="K92" s="30"/>
      <c r="L92" s="32"/>
      <c r="M92" s="30"/>
      <c r="N92" s="32"/>
    </row>
    <row r="93" spans="1:14" ht="21.75" customHeight="1" x14ac:dyDescent="0.4">
      <c r="A93" s="34" t="str">
        <f>+A3</f>
        <v>ณ วันที่ 30 มิถุนายน พ.ศ. 2568</v>
      </c>
      <c r="B93" s="60"/>
      <c r="C93" s="60"/>
      <c r="D93" s="60"/>
      <c r="E93" s="60"/>
      <c r="F93" s="61"/>
      <c r="G93" s="60"/>
      <c r="H93" s="62"/>
      <c r="I93" s="60"/>
      <c r="J93" s="62"/>
      <c r="K93" s="60"/>
      <c r="L93" s="62"/>
      <c r="M93" s="63"/>
      <c r="N93" s="63"/>
    </row>
    <row r="94" spans="1:14" ht="21.75" customHeight="1" x14ac:dyDescent="0.4">
      <c r="A94" s="22"/>
      <c r="B94" s="30"/>
      <c r="C94" s="30"/>
      <c r="D94" s="30"/>
      <c r="E94" s="30"/>
      <c r="F94" s="31"/>
      <c r="G94" s="30"/>
      <c r="H94" s="32"/>
      <c r="I94" s="30"/>
      <c r="J94" s="32"/>
      <c r="K94" s="30"/>
      <c r="L94" s="32"/>
      <c r="M94" s="30"/>
      <c r="N94" s="32"/>
    </row>
    <row r="95" spans="1:14" ht="21.75" customHeight="1" x14ac:dyDescent="0.4">
      <c r="A95" s="30"/>
      <c r="B95" s="30"/>
      <c r="C95" s="30"/>
      <c r="D95" s="30"/>
      <c r="E95" s="30"/>
      <c r="F95" s="31"/>
      <c r="G95" s="30"/>
      <c r="H95" s="105" t="s">
        <v>3</v>
      </c>
      <c r="I95" s="106"/>
      <c r="J95" s="106"/>
      <c r="K95" s="35"/>
      <c r="L95" s="105" t="s">
        <v>4</v>
      </c>
      <c r="M95" s="106"/>
      <c r="N95" s="106"/>
    </row>
    <row r="96" spans="1:14" ht="21.75" customHeight="1" x14ac:dyDescent="0.4">
      <c r="A96" s="22"/>
      <c r="B96" s="30"/>
      <c r="C96" s="30"/>
      <c r="D96" s="30"/>
      <c r="E96" s="30"/>
      <c r="F96" s="31"/>
      <c r="G96" s="30"/>
      <c r="H96" s="36" t="s">
        <v>5</v>
      </c>
      <c r="I96" s="30"/>
      <c r="J96" s="36" t="s">
        <v>6</v>
      </c>
      <c r="K96" s="22"/>
      <c r="L96" s="36" t="s">
        <v>5</v>
      </c>
      <c r="M96" s="30"/>
      <c r="N96" s="36" t="s">
        <v>6</v>
      </c>
    </row>
    <row r="97" spans="1:14" ht="21.75" customHeight="1" x14ac:dyDescent="0.4">
      <c r="A97" s="22"/>
      <c r="B97" s="30"/>
      <c r="C97" s="30"/>
      <c r="D97" s="30"/>
      <c r="E97" s="30"/>
      <c r="F97" s="31"/>
      <c r="G97" s="30"/>
      <c r="H97" s="36" t="s">
        <v>7</v>
      </c>
      <c r="I97" s="30"/>
      <c r="J97" s="36" t="s">
        <v>8</v>
      </c>
      <c r="K97" s="30"/>
      <c r="L97" s="36" t="s">
        <v>7</v>
      </c>
      <c r="M97" s="30"/>
      <c r="N97" s="36" t="s">
        <v>8</v>
      </c>
    </row>
    <row r="98" spans="1:14" ht="21.75" customHeight="1" x14ac:dyDescent="0.4">
      <c r="A98" s="30"/>
      <c r="B98" s="22"/>
      <c r="C98" s="30"/>
      <c r="D98" s="30"/>
      <c r="E98" s="30"/>
      <c r="F98" s="31"/>
      <c r="G98" s="22"/>
      <c r="H98" s="37" t="s">
        <v>9</v>
      </c>
      <c r="I98" s="22"/>
      <c r="J98" s="37" t="s">
        <v>10</v>
      </c>
      <c r="K98" s="22"/>
      <c r="L98" s="37" t="s">
        <v>9</v>
      </c>
      <c r="M98" s="22"/>
      <c r="N98" s="37" t="s">
        <v>10</v>
      </c>
    </row>
    <row r="99" spans="1:14" ht="21.75" customHeight="1" x14ac:dyDescent="0.4">
      <c r="A99" s="30"/>
      <c r="B99" s="22"/>
      <c r="C99" s="30"/>
      <c r="D99" s="30"/>
      <c r="E99" s="30"/>
      <c r="F99" s="58"/>
      <c r="G99" s="22"/>
      <c r="H99" s="65" t="s">
        <v>12</v>
      </c>
      <c r="I99" s="22"/>
      <c r="J99" s="65" t="s">
        <v>12</v>
      </c>
      <c r="K99" s="22"/>
      <c r="L99" s="65" t="s">
        <v>12</v>
      </c>
      <c r="M99" s="22"/>
      <c r="N99" s="65" t="s">
        <v>12</v>
      </c>
    </row>
    <row r="100" spans="1:14" ht="6" customHeight="1" x14ac:dyDescent="0.4">
      <c r="A100" s="30"/>
      <c r="B100" s="22"/>
      <c r="C100" s="30"/>
      <c r="D100" s="30"/>
      <c r="E100" s="30"/>
      <c r="F100" s="50"/>
      <c r="G100" s="22"/>
      <c r="H100" s="51"/>
      <c r="I100" s="22"/>
      <c r="J100" s="36"/>
      <c r="K100" s="22"/>
      <c r="L100" s="51"/>
      <c r="M100" s="22"/>
      <c r="N100" s="36"/>
    </row>
    <row r="101" spans="1:14" ht="21.75" customHeight="1" x14ac:dyDescent="0.4">
      <c r="A101" s="22" t="s">
        <v>54</v>
      </c>
      <c r="B101" s="30"/>
      <c r="C101" s="30"/>
      <c r="D101" s="30"/>
      <c r="E101" s="30"/>
      <c r="F101" s="31"/>
      <c r="G101" s="30"/>
      <c r="H101" s="44"/>
      <c r="I101" s="30"/>
      <c r="J101" s="32"/>
      <c r="K101" s="30"/>
      <c r="L101" s="44"/>
      <c r="M101" s="30"/>
      <c r="N101" s="32"/>
    </row>
    <row r="102" spans="1:14" ht="6" customHeight="1" x14ac:dyDescent="0.4">
      <c r="A102" s="22"/>
      <c r="B102" s="30"/>
      <c r="C102" s="30"/>
      <c r="D102" s="30"/>
      <c r="E102" s="30"/>
      <c r="F102" s="31"/>
      <c r="G102" s="30"/>
      <c r="H102" s="44"/>
      <c r="I102" s="30"/>
      <c r="J102" s="32"/>
      <c r="K102" s="30"/>
      <c r="L102" s="44"/>
      <c r="M102" s="30"/>
      <c r="N102" s="32"/>
    </row>
    <row r="103" spans="1:14" ht="21.75" customHeight="1" x14ac:dyDescent="0.4">
      <c r="A103" s="30" t="s">
        <v>55</v>
      </c>
      <c r="B103" s="30"/>
      <c r="C103" s="30"/>
      <c r="D103" s="30"/>
      <c r="E103" s="30"/>
      <c r="F103" s="31"/>
      <c r="G103" s="30"/>
      <c r="H103" s="44"/>
      <c r="I103" s="30"/>
      <c r="J103" s="32"/>
      <c r="K103" s="30"/>
      <c r="L103" s="44"/>
      <c r="M103" s="30"/>
      <c r="N103" s="32"/>
    </row>
    <row r="104" spans="1:14" ht="21.75" customHeight="1" x14ac:dyDescent="0.4">
      <c r="A104" s="30"/>
      <c r="B104" s="30" t="s">
        <v>56</v>
      </c>
      <c r="C104" s="30"/>
      <c r="D104" s="30"/>
      <c r="E104" s="30"/>
      <c r="F104" s="31"/>
      <c r="G104" s="30"/>
      <c r="H104" s="44"/>
      <c r="I104" s="30"/>
      <c r="J104" s="30"/>
      <c r="K104" s="30"/>
      <c r="L104" s="44"/>
      <c r="M104" s="30"/>
      <c r="N104" s="30"/>
    </row>
    <row r="105" spans="1:14" ht="21.75" customHeight="1" x14ac:dyDescent="0.4">
      <c r="A105" s="30"/>
      <c r="B105" s="30"/>
      <c r="C105" s="30" t="s">
        <v>57</v>
      </c>
      <c r="D105" s="30"/>
      <c r="E105" s="30"/>
      <c r="F105" s="31"/>
      <c r="G105" s="30"/>
      <c r="H105" s="44"/>
      <c r="I105" s="30"/>
      <c r="J105" s="30"/>
      <c r="K105" s="30"/>
      <c r="L105" s="44"/>
      <c r="M105" s="30"/>
      <c r="N105" s="30"/>
    </row>
    <row r="106" spans="1:14" ht="21.75" customHeight="1" x14ac:dyDescent="0.4">
      <c r="A106" s="30"/>
      <c r="B106" s="30"/>
      <c r="C106" s="42"/>
      <c r="D106" s="30" t="s">
        <v>58</v>
      </c>
      <c r="E106" s="42"/>
      <c r="F106" s="31"/>
      <c r="G106" s="30"/>
      <c r="H106" s="67">
        <v>152500000</v>
      </c>
      <c r="I106" s="40"/>
      <c r="J106" s="49">
        <v>152500000</v>
      </c>
      <c r="K106" s="40"/>
      <c r="L106" s="67">
        <v>152500000</v>
      </c>
      <c r="M106" s="40"/>
      <c r="N106" s="49">
        <v>152500000</v>
      </c>
    </row>
    <row r="107" spans="1:14" ht="6" customHeight="1" x14ac:dyDescent="0.4">
      <c r="A107" s="30"/>
      <c r="B107" s="30"/>
      <c r="C107" s="30"/>
      <c r="D107" s="30"/>
      <c r="E107" s="30"/>
      <c r="F107" s="31"/>
      <c r="G107" s="30"/>
      <c r="H107" s="48"/>
      <c r="I107" s="40"/>
      <c r="J107" s="14"/>
      <c r="K107" s="40"/>
      <c r="L107" s="48"/>
      <c r="M107" s="40"/>
      <c r="N107" s="14"/>
    </row>
    <row r="108" spans="1:14" ht="21.75" customHeight="1" x14ac:dyDescent="0.4">
      <c r="A108" s="30"/>
      <c r="B108" s="30" t="s">
        <v>59</v>
      </c>
      <c r="C108" s="30"/>
      <c r="D108" s="30"/>
      <c r="E108" s="30"/>
      <c r="F108" s="31"/>
      <c r="G108" s="30"/>
      <c r="H108" s="39"/>
      <c r="I108" s="40"/>
      <c r="J108" s="40"/>
      <c r="K108" s="40"/>
      <c r="L108" s="39"/>
      <c r="M108" s="40"/>
      <c r="N108" s="40"/>
    </row>
    <row r="109" spans="1:14" ht="21.75" customHeight="1" x14ac:dyDescent="0.4">
      <c r="A109" s="30"/>
      <c r="B109" s="30"/>
      <c r="C109" s="30" t="s">
        <v>57</v>
      </c>
      <c r="D109" s="30"/>
      <c r="E109" s="42"/>
      <c r="F109" s="31"/>
      <c r="G109" s="30"/>
      <c r="H109" s="48"/>
      <c r="I109" s="40"/>
      <c r="J109" s="14"/>
      <c r="K109" s="40"/>
      <c r="L109" s="48"/>
      <c r="M109" s="40"/>
      <c r="N109" s="14"/>
    </row>
    <row r="110" spans="1:14" ht="21.75" customHeight="1" x14ac:dyDescent="0.4">
      <c r="A110" s="30"/>
      <c r="B110" s="30"/>
      <c r="C110" s="30"/>
      <c r="D110" s="30" t="s">
        <v>176</v>
      </c>
      <c r="E110" s="42"/>
      <c r="F110" s="31"/>
      <c r="G110" s="30"/>
      <c r="H110" s="39">
        <v>152500000</v>
      </c>
      <c r="I110" s="40"/>
      <c r="J110" s="40">
        <v>152500000</v>
      </c>
      <c r="K110" s="40"/>
      <c r="L110" s="39">
        <v>152500000</v>
      </c>
      <c r="M110" s="40"/>
      <c r="N110" s="40">
        <v>152500000</v>
      </c>
    </row>
    <row r="111" spans="1:14" ht="21.75" customHeight="1" x14ac:dyDescent="0.4">
      <c r="A111" s="30" t="s">
        <v>60</v>
      </c>
      <c r="B111" s="30"/>
      <c r="C111" s="30"/>
      <c r="D111" s="30"/>
      <c r="E111" s="30"/>
      <c r="F111" s="31"/>
      <c r="G111" s="30"/>
      <c r="H111" s="39">
        <v>574128795</v>
      </c>
      <c r="I111" s="40"/>
      <c r="J111" s="40">
        <v>574128795</v>
      </c>
      <c r="K111" s="40"/>
      <c r="L111" s="39">
        <v>574128795</v>
      </c>
      <c r="M111" s="40"/>
      <c r="N111" s="40">
        <v>574128795</v>
      </c>
    </row>
    <row r="112" spans="1:14" ht="21.75" customHeight="1" x14ac:dyDescent="0.4">
      <c r="A112" s="30" t="s">
        <v>61</v>
      </c>
      <c r="B112" s="30"/>
      <c r="C112" s="30"/>
      <c r="D112" s="30"/>
      <c r="E112" s="30"/>
      <c r="F112" s="31"/>
      <c r="G112" s="30"/>
      <c r="I112" s="40"/>
      <c r="J112" s="14"/>
      <c r="K112" s="40"/>
      <c r="L112" s="39"/>
      <c r="M112" s="40"/>
      <c r="N112" s="14"/>
    </row>
    <row r="113" spans="1:14" ht="21.75" customHeight="1" x14ac:dyDescent="0.4">
      <c r="A113" s="30"/>
      <c r="B113" s="41" t="s">
        <v>62</v>
      </c>
      <c r="C113" s="41"/>
      <c r="D113" s="30"/>
      <c r="E113" s="30"/>
      <c r="F113" s="31"/>
      <c r="G113" s="30"/>
      <c r="H113" s="39">
        <v>15250000</v>
      </c>
      <c r="I113" s="40"/>
      <c r="J113" s="40">
        <v>15250000</v>
      </c>
      <c r="K113" s="40"/>
      <c r="L113" s="39">
        <v>15250000</v>
      </c>
      <c r="M113" s="40"/>
      <c r="N113" s="40">
        <v>15250000</v>
      </c>
    </row>
    <row r="114" spans="1:14" ht="21.75" customHeight="1" x14ac:dyDescent="0.4">
      <c r="A114" s="30"/>
      <c r="B114" s="41" t="s">
        <v>63</v>
      </c>
      <c r="C114" s="41"/>
      <c r="D114" s="30"/>
      <c r="E114" s="30"/>
      <c r="F114" s="31"/>
      <c r="G114" s="30"/>
      <c r="H114" s="39">
        <v>147944384</v>
      </c>
      <c r="I114" s="40"/>
      <c r="J114" s="40">
        <v>146100989</v>
      </c>
      <c r="K114" s="40"/>
      <c r="L114" s="39">
        <v>156335239</v>
      </c>
      <c r="M114" s="40"/>
      <c r="N114" s="40">
        <v>154496415</v>
      </c>
    </row>
    <row r="115" spans="1:14" ht="21.75" customHeight="1" x14ac:dyDescent="0.4">
      <c r="A115" s="30" t="s">
        <v>64</v>
      </c>
      <c r="B115" s="30"/>
      <c r="C115" s="30"/>
      <c r="D115" s="30"/>
      <c r="E115" s="30"/>
      <c r="F115" s="31"/>
      <c r="G115" s="30"/>
      <c r="H115" s="54">
        <v>-8573468</v>
      </c>
      <c r="I115" s="40"/>
      <c r="J115" s="55">
        <v>-8573468</v>
      </c>
      <c r="K115" s="40"/>
      <c r="L115" s="43">
        <v>-17193522</v>
      </c>
      <c r="M115" s="40"/>
      <c r="N115" s="55">
        <v>-17193522</v>
      </c>
    </row>
    <row r="116" spans="1:14" ht="6" customHeight="1" x14ac:dyDescent="0.4">
      <c r="A116" s="30"/>
      <c r="B116" s="22"/>
      <c r="C116" s="30"/>
      <c r="D116" s="30"/>
      <c r="E116" s="30"/>
      <c r="F116" s="31"/>
      <c r="G116" s="30"/>
      <c r="H116" s="48"/>
      <c r="I116" s="40"/>
      <c r="J116" s="14"/>
      <c r="K116" s="40"/>
      <c r="L116" s="48"/>
      <c r="M116" s="40"/>
      <c r="N116" s="14"/>
    </row>
    <row r="117" spans="1:14" ht="21.75" customHeight="1" x14ac:dyDescent="0.4">
      <c r="A117" s="22" t="s">
        <v>65</v>
      </c>
      <c r="B117" s="22"/>
      <c r="C117" s="30"/>
      <c r="D117" s="30"/>
      <c r="E117" s="30"/>
      <c r="F117" s="31"/>
      <c r="G117" s="30"/>
      <c r="H117" s="24">
        <f>SUM(H110:H115)</f>
        <v>881249711</v>
      </c>
      <c r="I117" s="40"/>
      <c r="J117" s="14">
        <f>SUM(J110:J115)</f>
        <v>879406316</v>
      </c>
      <c r="K117" s="40"/>
      <c r="L117" s="24">
        <f>SUM(L110:L115)</f>
        <v>881020512</v>
      </c>
      <c r="M117" s="40"/>
      <c r="N117" s="14">
        <f>SUM(N110:N115)</f>
        <v>879181688</v>
      </c>
    </row>
    <row r="118" spans="1:14" ht="6" customHeight="1" x14ac:dyDescent="0.4">
      <c r="A118" s="30"/>
      <c r="B118" s="22"/>
      <c r="C118" s="30"/>
      <c r="D118" s="30"/>
      <c r="E118" s="30"/>
      <c r="F118" s="31"/>
      <c r="G118" s="30"/>
      <c r="H118" s="48"/>
      <c r="I118" s="40"/>
      <c r="J118" s="14"/>
      <c r="K118" s="40"/>
      <c r="L118" s="48"/>
      <c r="M118" s="40"/>
      <c r="N118" s="14"/>
    </row>
    <row r="119" spans="1:14" ht="21.75" customHeight="1" x14ac:dyDescent="0.4">
      <c r="A119" s="30" t="s">
        <v>66</v>
      </c>
      <c r="B119" s="22"/>
      <c r="C119" s="30"/>
      <c r="D119" s="30"/>
      <c r="E119" s="30"/>
      <c r="F119" s="31"/>
      <c r="G119" s="30"/>
      <c r="H119" s="55">
        <v>2729202</v>
      </c>
      <c r="I119" s="40"/>
      <c r="J119" s="55">
        <v>2724631</v>
      </c>
      <c r="K119" s="40"/>
      <c r="L119" s="57">
        <v>0</v>
      </c>
      <c r="M119" s="40"/>
      <c r="N119" s="54">
        <v>0</v>
      </c>
    </row>
    <row r="120" spans="1:14" ht="6" customHeight="1" x14ac:dyDescent="0.4">
      <c r="A120" s="30"/>
      <c r="B120" s="22"/>
      <c r="C120" s="30"/>
      <c r="D120" s="30"/>
      <c r="E120" s="30"/>
      <c r="F120" s="31"/>
      <c r="G120" s="30"/>
      <c r="H120" s="48"/>
      <c r="I120" s="40"/>
      <c r="J120" s="14"/>
      <c r="K120" s="40"/>
      <c r="L120" s="48"/>
      <c r="M120" s="40"/>
      <c r="N120" s="14"/>
    </row>
    <row r="121" spans="1:14" ht="21.75" customHeight="1" x14ac:dyDescent="0.4">
      <c r="A121" s="22" t="s">
        <v>67</v>
      </c>
      <c r="B121" s="30"/>
      <c r="C121" s="30"/>
      <c r="D121" s="30"/>
      <c r="E121" s="30"/>
      <c r="F121" s="31"/>
      <c r="G121" s="30"/>
      <c r="H121" s="25">
        <f>SUM(H117:H119)</f>
        <v>883978913</v>
      </c>
      <c r="I121" s="40"/>
      <c r="J121" s="55">
        <f>SUM(J117:J119)</f>
        <v>882130947</v>
      </c>
      <c r="K121" s="40"/>
      <c r="L121" s="25">
        <f>SUM(L117:L119)</f>
        <v>881020512</v>
      </c>
      <c r="M121" s="40"/>
      <c r="N121" s="55">
        <f>SUM(N117:N119)</f>
        <v>879181688</v>
      </c>
    </row>
    <row r="122" spans="1:14" ht="6" customHeight="1" x14ac:dyDescent="0.4">
      <c r="A122" s="22"/>
      <c r="B122" s="22"/>
      <c r="C122" s="30"/>
      <c r="D122" s="30"/>
      <c r="E122" s="30"/>
      <c r="F122" s="31"/>
      <c r="G122" s="30"/>
      <c r="H122" s="48"/>
      <c r="I122" s="40"/>
      <c r="J122" s="14"/>
      <c r="K122" s="40"/>
      <c r="L122" s="48"/>
      <c r="M122" s="40"/>
      <c r="N122" s="14"/>
    </row>
    <row r="123" spans="1:14" ht="21.75" customHeight="1" x14ac:dyDescent="0.4">
      <c r="A123" s="22" t="s">
        <v>68</v>
      </c>
      <c r="B123" s="30"/>
      <c r="C123" s="30"/>
      <c r="D123" s="30"/>
      <c r="E123" s="30"/>
      <c r="F123" s="31"/>
      <c r="G123" s="30"/>
      <c r="H123" s="26">
        <f>SUM(H80+H121)</f>
        <v>2011124862</v>
      </c>
      <c r="I123" s="40"/>
      <c r="J123" s="49">
        <f>SUM(J80+J121)</f>
        <v>2004821042</v>
      </c>
      <c r="K123" s="40"/>
      <c r="L123" s="26">
        <f>SUM(L80+L121)</f>
        <v>2008166461</v>
      </c>
      <c r="M123" s="40"/>
      <c r="N123" s="49">
        <f>SUM(N80+N121)</f>
        <v>2001871463</v>
      </c>
    </row>
    <row r="124" spans="1:14" ht="21.75" customHeight="1" x14ac:dyDescent="0.4">
      <c r="A124" s="22"/>
      <c r="B124" s="30"/>
      <c r="C124" s="30"/>
      <c r="D124" s="30"/>
      <c r="E124" s="30"/>
      <c r="F124" s="31"/>
      <c r="G124" s="30"/>
      <c r="H124" s="56"/>
      <c r="I124" s="30"/>
      <c r="J124" s="32"/>
      <c r="K124" s="30"/>
      <c r="L124" s="56"/>
      <c r="M124" s="30"/>
      <c r="N124" s="32"/>
    </row>
    <row r="125" spans="1:14" ht="21.75" customHeight="1" x14ac:dyDescent="0.4">
      <c r="A125" s="22"/>
      <c r="B125" s="30"/>
      <c r="C125" s="30"/>
      <c r="D125" s="30"/>
      <c r="E125" s="30"/>
      <c r="F125" s="31"/>
      <c r="G125" s="30"/>
      <c r="H125" s="56"/>
      <c r="I125" s="30"/>
      <c r="J125" s="32"/>
      <c r="K125" s="30"/>
      <c r="L125" s="56"/>
      <c r="M125" s="30"/>
      <c r="N125" s="32"/>
    </row>
    <row r="126" spans="1:14" ht="21.75" customHeight="1" x14ac:dyDescent="0.4">
      <c r="A126" s="22"/>
      <c r="B126" s="30"/>
      <c r="C126" s="30"/>
      <c r="D126" s="30"/>
      <c r="E126" s="30"/>
      <c r="F126" s="31"/>
      <c r="G126" s="30"/>
      <c r="H126" s="56"/>
      <c r="I126" s="30"/>
      <c r="J126" s="32"/>
      <c r="K126" s="30"/>
      <c r="L126" s="56"/>
      <c r="M126" s="30"/>
      <c r="N126" s="32"/>
    </row>
    <row r="127" spans="1:14" ht="21.75" customHeight="1" x14ac:dyDescent="0.4">
      <c r="A127" s="22"/>
      <c r="B127" s="30"/>
      <c r="C127" s="30"/>
      <c r="D127" s="30"/>
      <c r="E127" s="30"/>
      <c r="F127" s="31"/>
      <c r="G127" s="30"/>
      <c r="H127" s="56"/>
      <c r="I127" s="30"/>
      <c r="J127" s="32"/>
      <c r="K127" s="30"/>
      <c r="L127" s="56"/>
      <c r="M127" s="30"/>
      <c r="N127" s="32"/>
    </row>
    <row r="128" spans="1:14" ht="21.75" customHeight="1" x14ac:dyDescent="0.4">
      <c r="A128" s="22"/>
      <c r="B128" s="30"/>
      <c r="C128" s="30"/>
      <c r="D128" s="30"/>
      <c r="E128" s="30"/>
      <c r="F128" s="31"/>
      <c r="G128" s="30"/>
      <c r="H128" s="56"/>
      <c r="I128" s="30"/>
      <c r="J128" s="32"/>
      <c r="K128" s="30"/>
      <c r="L128" s="56"/>
      <c r="M128" s="30"/>
      <c r="N128" s="32"/>
    </row>
    <row r="129" spans="1:14" ht="21.75" customHeight="1" x14ac:dyDescent="0.4">
      <c r="A129" s="22"/>
      <c r="B129" s="30"/>
      <c r="C129" s="30"/>
      <c r="D129" s="30"/>
      <c r="E129" s="30"/>
      <c r="F129" s="31"/>
      <c r="G129" s="30"/>
      <c r="H129" s="56"/>
      <c r="I129" s="30"/>
      <c r="J129" s="32"/>
      <c r="K129" s="30"/>
      <c r="L129" s="56"/>
      <c r="M129" s="30"/>
      <c r="N129" s="32"/>
    </row>
    <row r="130" spans="1:14" ht="21.75" customHeight="1" x14ac:dyDescent="0.4">
      <c r="A130" s="22"/>
      <c r="B130" s="30"/>
      <c r="C130" s="30"/>
      <c r="D130" s="30"/>
      <c r="E130" s="30"/>
      <c r="F130" s="31"/>
      <c r="G130" s="30"/>
      <c r="H130" s="56"/>
      <c r="I130" s="30"/>
      <c r="J130" s="32"/>
      <c r="K130" s="30"/>
      <c r="L130" s="56"/>
      <c r="M130" s="30"/>
      <c r="N130" s="32"/>
    </row>
    <row r="131" spans="1:14" ht="21.75" customHeight="1" x14ac:dyDescent="0.4">
      <c r="A131" s="22"/>
      <c r="B131" s="30"/>
      <c r="C131" s="30"/>
      <c r="D131" s="30"/>
      <c r="E131" s="30"/>
      <c r="F131" s="31"/>
      <c r="G131" s="30"/>
      <c r="H131" s="56"/>
      <c r="I131" s="30"/>
      <c r="J131" s="32"/>
      <c r="K131" s="30"/>
      <c r="L131" s="56"/>
      <c r="M131" s="30"/>
      <c r="N131" s="32"/>
    </row>
    <row r="132" spans="1:14" ht="21.75" customHeight="1" x14ac:dyDescent="0.4">
      <c r="A132" s="22"/>
      <c r="B132" s="30"/>
      <c r="C132" s="30"/>
      <c r="D132" s="30"/>
      <c r="E132" s="30"/>
      <c r="F132" s="31"/>
      <c r="G132" s="30"/>
      <c r="H132" s="56"/>
      <c r="I132" s="30"/>
      <c r="J132" s="32"/>
      <c r="K132" s="30"/>
      <c r="L132" s="56"/>
      <c r="M132" s="30"/>
      <c r="N132" s="32"/>
    </row>
    <row r="133" spans="1:14" ht="21.75" customHeight="1" x14ac:dyDescent="0.4">
      <c r="A133" s="22"/>
      <c r="B133" s="30"/>
      <c r="C133" s="30"/>
      <c r="D133" s="30"/>
      <c r="E133" s="30"/>
      <c r="F133" s="31"/>
      <c r="G133" s="30"/>
      <c r="H133" s="32"/>
      <c r="I133" s="30"/>
      <c r="J133" s="32"/>
      <c r="K133" s="30"/>
      <c r="L133" s="32"/>
      <c r="M133" s="30"/>
      <c r="N133" s="32"/>
    </row>
    <row r="134" spans="1:14" ht="6.75" customHeight="1" x14ac:dyDescent="0.4">
      <c r="A134" s="22"/>
      <c r="B134" s="30"/>
      <c r="C134" s="30"/>
      <c r="D134" s="30"/>
      <c r="E134" s="30"/>
      <c r="F134" s="31"/>
      <c r="G134" s="30"/>
      <c r="H134" s="32"/>
      <c r="I134" s="30"/>
      <c r="J134" s="32"/>
      <c r="K134" s="30"/>
      <c r="L134" s="32"/>
      <c r="M134" s="30"/>
      <c r="N134" s="32"/>
    </row>
    <row r="135" spans="1:14" ht="21.95" customHeight="1" x14ac:dyDescent="0.4">
      <c r="A135" s="107" t="str">
        <f>A90</f>
        <v>หมายเหตุประกอบข้อมูลทางการเงินเป็นส่วนหนึ่งของข้อมูลทางการเงินระหว่างกาลนี้</v>
      </c>
      <c r="B135" s="106"/>
      <c r="C135" s="106"/>
      <c r="D135" s="106"/>
      <c r="E135" s="106"/>
      <c r="F135" s="106"/>
      <c r="G135" s="106"/>
      <c r="H135" s="106"/>
      <c r="I135" s="106"/>
      <c r="J135" s="106"/>
      <c r="K135" s="60"/>
      <c r="L135" s="62"/>
      <c r="M135" s="60"/>
      <c r="N135" s="62"/>
    </row>
  </sheetData>
  <mergeCells count="9">
    <mergeCell ref="H95:J95"/>
    <mergeCell ref="A135:J135"/>
    <mergeCell ref="H5:J5"/>
    <mergeCell ref="L5:N5"/>
    <mergeCell ref="A45:J45"/>
    <mergeCell ref="H50:J50"/>
    <mergeCell ref="L50:N50"/>
    <mergeCell ref="A90:J90"/>
    <mergeCell ref="L95:N95"/>
  </mergeCells>
  <pageMargins left="0.8" right="0.5" top="0.5" bottom="0.6" header="0.49" footer="0.4"/>
  <pageSetup paperSize="9" scale="95" firstPageNumber="2" fitToHeight="3" orientation="portrait" useFirstPageNumber="1" horizontalDpi="1200" verticalDpi="1200" r:id="rId1"/>
  <headerFooter>
    <oddFooter>&amp;R&amp;"Browallia New,Regular"&amp;13&amp;P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9113A-6112-4718-89EE-B488696CA1A0}">
  <dimension ref="A1:N47"/>
  <sheetViews>
    <sheetView topLeftCell="A28" zoomScaleNormal="100" workbookViewId="0">
      <selection activeCell="N47" sqref="N47"/>
    </sheetView>
  </sheetViews>
  <sheetFormatPr defaultColWidth="10.140625" defaultRowHeight="21.75" customHeight="1" x14ac:dyDescent="0.4"/>
  <cols>
    <col min="1" max="4" width="1.7109375" style="33" customWidth="1"/>
    <col min="5" max="5" width="33" style="33" customWidth="1"/>
    <col min="6" max="6" width="9.140625" style="33" customWidth="1"/>
    <col min="7" max="7" width="0.85546875" style="33" customWidth="1"/>
    <col min="8" max="8" width="12.7109375" style="33" customWidth="1"/>
    <col min="9" max="9" width="0.85546875" style="33" customWidth="1"/>
    <col min="10" max="10" width="12.7109375" style="33" customWidth="1"/>
    <col min="11" max="11" width="0.85546875" style="33" customWidth="1"/>
    <col min="12" max="12" width="12.7109375" style="33" customWidth="1"/>
    <col min="13" max="13" width="0.85546875" style="33" customWidth="1"/>
    <col min="14" max="14" width="12.7109375" style="33" customWidth="1"/>
    <col min="15" max="16384" width="10.140625" style="33"/>
  </cols>
  <sheetData>
    <row r="1" spans="1:14" ht="21.75" customHeight="1" x14ac:dyDescent="0.4">
      <c r="A1" s="22" t="s">
        <v>0</v>
      </c>
      <c r="B1" s="30"/>
      <c r="C1" s="30"/>
      <c r="D1" s="30"/>
      <c r="E1" s="30"/>
      <c r="F1" s="31"/>
      <c r="G1" s="30"/>
      <c r="H1" s="32"/>
      <c r="I1" s="30"/>
      <c r="J1" s="32"/>
      <c r="K1" s="30"/>
      <c r="L1" s="32"/>
      <c r="M1" s="30"/>
      <c r="N1" s="32"/>
    </row>
    <row r="2" spans="1:14" ht="21.75" customHeight="1" x14ac:dyDescent="0.4">
      <c r="A2" s="22" t="s">
        <v>69</v>
      </c>
      <c r="B2" s="30"/>
      <c r="C2" s="30"/>
      <c r="D2" s="30"/>
      <c r="E2" s="30"/>
      <c r="F2" s="31"/>
      <c r="G2" s="30"/>
      <c r="H2" s="32"/>
      <c r="I2" s="30"/>
      <c r="J2" s="32"/>
      <c r="K2" s="30"/>
      <c r="L2" s="32"/>
      <c r="M2" s="30"/>
      <c r="N2" s="32"/>
    </row>
    <row r="3" spans="1:14" ht="21.75" customHeight="1" x14ac:dyDescent="0.4">
      <c r="A3" s="34" t="s">
        <v>70</v>
      </c>
      <c r="B3" s="60"/>
      <c r="C3" s="60"/>
      <c r="D3" s="60"/>
      <c r="E3" s="60"/>
      <c r="F3" s="61"/>
      <c r="G3" s="60"/>
      <c r="H3" s="62"/>
      <c r="I3" s="60"/>
      <c r="J3" s="62"/>
      <c r="K3" s="60"/>
      <c r="L3" s="62"/>
      <c r="M3" s="60"/>
      <c r="N3" s="62"/>
    </row>
    <row r="4" spans="1:14" ht="21.75" customHeight="1" x14ac:dyDescent="0.4">
      <c r="A4" s="22"/>
      <c r="B4" s="30"/>
      <c r="C4" s="30"/>
      <c r="D4" s="30"/>
      <c r="E4" s="30"/>
      <c r="F4" s="31"/>
      <c r="G4" s="30"/>
      <c r="H4" s="36"/>
      <c r="I4" s="22"/>
      <c r="J4" s="36"/>
      <c r="K4" s="30"/>
      <c r="L4" s="36"/>
      <c r="M4" s="22"/>
      <c r="N4" s="36"/>
    </row>
    <row r="5" spans="1:14" ht="21.75" customHeight="1" x14ac:dyDescent="0.4">
      <c r="A5" s="22"/>
      <c r="B5" s="30"/>
      <c r="C5" s="30"/>
      <c r="D5" s="30"/>
      <c r="E5" s="30"/>
      <c r="F5" s="31"/>
      <c r="G5" s="30"/>
      <c r="H5" s="108" t="s">
        <v>3</v>
      </c>
      <c r="I5" s="106"/>
      <c r="J5" s="106"/>
      <c r="K5" s="30"/>
      <c r="L5" s="108" t="s">
        <v>4</v>
      </c>
      <c r="M5" s="106"/>
      <c r="N5" s="106"/>
    </row>
    <row r="6" spans="1:14" ht="21.75" customHeight="1" x14ac:dyDescent="0.4">
      <c r="A6" s="30"/>
      <c r="B6" s="22"/>
      <c r="C6" s="30"/>
      <c r="D6" s="30"/>
      <c r="E6" s="30"/>
      <c r="F6" s="99"/>
      <c r="G6" s="22"/>
      <c r="H6" s="37" t="s">
        <v>9</v>
      </c>
      <c r="I6" s="22"/>
      <c r="J6" s="37" t="s">
        <v>10</v>
      </c>
      <c r="K6" s="22"/>
      <c r="L6" s="37" t="s">
        <v>9</v>
      </c>
      <c r="M6" s="22"/>
      <c r="N6" s="37" t="s">
        <v>10</v>
      </c>
    </row>
    <row r="7" spans="1:14" ht="21.75" customHeight="1" x14ac:dyDescent="0.4">
      <c r="A7" s="30"/>
      <c r="B7" s="22"/>
      <c r="C7" s="30"/>
      <c r="D7" s="30"/>
      <c r="E7" s="30"/>
      <c r="F7" s="58"/>
      <c r="G7" s="22"/>
      <c r="H7" s="65" t="s">
        <v>12</v>
      </c>
      <c r="I7" s="22"/>
      <c r="J7" s="65" t="s">
        <v>12</v>
      </c>
      <c r="K7" s="22"/>
      <c r="L7" s="65" t="s">
        <v>12</v>
      </c>
      <c r="M7" s="22"/>
      <c r="N7" s="65" t="s">
        <v>12</v>
      </c>
    </row>
    <row r="8" spans="1:14" ht="6" customHeight="1" x14ac:dyDescent="0.4">
      <c r="A8" s="30"/>
      <c r="B8" s="22"/>
      <c r="C8" s="30"/>
      <c r="D8" s="30"/>
      <c r="E8" s="30"/>
      <c r="F8" s="99"/>
      <c r="G8" s="22"/>
      <c r="H8" s="51"/>
      <c r="I8" s="22"/>
      <c r="J8" s="36"/>
      <c r="K8" s="22"/>
      <c r="L8" s="51"/>
      <c r="M8" s="22"/>
      <c r="N8" s="36"/>
    </row>
    <row r="9" spans="1:14" ht="21.75" customHeight="1" x14ac:dyDescent="0.4">
      <c r="A9" s="30" t="s">
        <v>71</v>
      </c>
      <c r="B9" s="22"/>
      <c r="C9" s="30"/>
      <c r="D9" s="30"/>
      <c r="E9" s="30"/>
      <c r="F9" s="99"/>
      <c r="G9" s="22"/>
      <c r="H9" s="48">
        <v>354101045</v>
      </c>
      <c r="I9" s="70"/>
      <c r="J9" s="32">
        <v>259945287</v>
      </c>
      <c r="K9" s="22"/>
      <c r="L9" s="38">
        <v>354101045</v>
      </c>
      <c r="M9" s="22"/>
      <c r="N9" s="32">
        <v>259945287</v>
      </c>
    </row>
    <row r="10" spans="1:14" ht="21.75" customHeight="1" x14ac:dyDescent="0.4">
      <c r="A10" s="30" t="s">
        <v>72</v>
      </c>
      <c r="B10" s="22"/>
      <c r="C10" s="30"/>
      <c r="D10" s="30"/>
      <c r="E10" s="30"/>
      <c r="F10" s="99"/>
      <c r="G10" s="22"/>
      <c r="H10" s="55">
        <v>-182585168</v>
      </c>
      <c r="I10" s="70"/>
      <c r="J10" s="62">
        <v>-136166332</v>
      </c>
      <c r="K10" s="22"/>
      <c r="L10" s="62">
        <v>-182585168</v>
      </c>
      <c r="M10" s="22"/>
      <c r="N10" s="62">
        <v>-136166332</v>
      </c>
    </row>
    <row r="11" spans="1:14" ht="6" customHeight="1" x14ac:dyDescent="0.4">
      <c r="A11" s="30"/>
      <c r="B11" s="22"/>
      <c r="C11" s="30"/>
      <c r="D11" s="30"/>
      <c r="E11" s="30"/>
      <c r="F11" s="99"/>
      <c r="G11" s="22"/>
      <c r="H11" s="71"/>
      <c r="I11" s="70"/>
      <c r="J11" s="72"/>
      <c r="K11" s="70"/>
      <c r="L11" s="71"/>
      <c r="M11" s="70"/>
      <c r="N11" s="72"/>
    </row>
    <row r="12" spans="1:14" ht="21.75" customHeight="1" x14ac:dyDescent="0.4">
      <c r="A12" s="22" t="s">
        <v>73</v>
      </c>
      <c r="B12" s="22"/>
      <c r="C12" s="30"/>
      <c r="D12" s="30"/>
      <c r="E12" s="30"/>
      <c r="F12" s="99"/>
      <c r="G12" s="22"/>
      <c r="H12" s="48">
        <f>SUM(H9:H10)</f>
        <v>171515877</v>
      </c>
      <c r="I12" s="70"/>
      <c r="J12" s="14">
        <f>SUM(J9:J10)</f>
        <v>123778955</v>
      </c>
      <c r="K12" s="70"/>
      <c r="L12" s="48">
        <f>SUM(L9:L10)</f>
        <v>171515877</v>
      </c>
      <c r="M12" s="70"/>
      <c r="N12" s="14">
        <f>SUM(N9:N10)</f>
        <v>123778955</v>
      </c>
    </row>
    <row r="13" spans="1:14" ht="21.75" customHeight="1" x14ac:dyDescent="0.4">
      <c r="A13" s="30" t="s">
        <v>74</v>
      </c>
      <c r="B13" s="22"/>
      <c r="C13" s="30"/>
      <c r="D13" s="30"/>
      <c r="E13" s="30"/>
      <c r="F13" s="99"/>
      <c r="G13" s="22"/>
      <c r="H13" s="48">
        <v>2919883</v>
      </c>
      <c r="I13" s="40"/>
      <c r="J13" s="32">
        <v>3004669</v>
      </c>
      <c r="K13" s="30"/>
      <c r="L13" s="38">
        <v>2910521</v>
      </c>
      <c r="M13" s="30"/>
      <c r="N13" s="30">
        <v>2989090</v>
      </c>
    </row>
    <row r="14" spans="1:14" ht="21.75" customHeight="1" x14ac:dyDescent="0.4">
      <c r="A14" s="73" t="s">
        <v>177</v>
      </c>
      <c r="B14" s="74"/>
      <c r="C14" s="44"/>
      <c r="D14" s="44"/>
      <c r="E14" s="44"/>
      <c r="F14" s="99"/>
      <c r="G14" s="22"/>
      <c r="H14" s="48">
        <v>-2241431</v>
      </c>
      <c r="I14" s="40"/>
      <c r="J14" s="32">
        <v>585440</v>
      </c>
      <c r="K14" s="30"/>
      <c r="L14" s="38">
        <v>-2241431</v>
      </c>
      <c r="M14" s="30"/>
      <c r="N14" s="32">
        <v>585440</v>
      </c>
    </row>
    <row r="15" spans="1:14" ht="21.75" customHeight="1" x14ac:dyDescent="0.4">
      <c r="A15" s="30" t="s">
        <v>75</v>
      </c>
      <c r="B15" s="22"/>
      <c r="C15" s="30"/>
      <c r="D15" s="30"/>
      <c r="E15" s="30"/>
      <c r="F15" s="99"/>
      <c r="G15" s="22"/>
      <c r="H15" s="48">
        <v>-87442885</v>
      </c>
      <c r="I15" s="40"/>
      <c r="J15" s="32">
        <v>-74345979</v>
      </c>
      <c r="K15" s="30"/>
      <c r="L15" s="38">
        <v>-87442885</v>
      </c>
      <c r="M15" s="30"/>
      <c r="N15" s="30">
        <v>-74345979</v>
      </c>
    </row>
    <row r="16" spans="1:14" ht="21.75" customHeight="1" x14ac:dyDescent="0.4">
      <c r="A16" s="30" t="s">
        <v>76</v>
      </c>
      <c r="B16" s="22"/>
      <c r="C16" s="30"/>
      <c r="D16" s="30"/>
      <c r="E16" s="30"/>
      <c r="F16" s="99"/>
      <c r="G16" s="22"/>
      <c r="H16" s="48">
        <v>-35932991</v>
      </c>
      <c r="I16" s="40"/>
      <c r="J16" s="32">
        <v>-31221990</v>
      </c>
      <c r="K16" s="30"/>
      <c r="L16" s="38">
        <v>-35932971</v>
      </c>
      <c r="M16" s="30"/>
      <c r="N16" s="30">
        <v>-31221978</v>
      </c>
    </row>
    <row r="17" spans="1:14" ht="21.75" customHeight="1" x14ac:dyDescent="0.4">
      <c r="A17" s="30" t="s">
        <v>77</v>
      </c>
      <c r="B17" s="30"/>
      <c r="C17" s="30"/>
      <c r="D17" s="30"/>
      <c r="E17" s="30"/>
      <c r="F17" s="99"/>
      <c r="G17" s="30"/>
      <c r="H17" s="55">
        <v>-3982280</v>
      </c>
      <c r="I17" s="40"/>
      <c r="J17" s="62">
        <v>-4000182</v>
      </c>
      <c r="K17" s="30"/>
      <c r="L17" s="75">
        <v>-3982280</v>
      </c>
      <c r="M17" s="30"/>
      <c r="N17" s="62">
        <v>-4000182</v>
      </c>
    </row>
    <row r="18" spans="1:14" ht="6" customHeight="1" x14ac:dyDescent="0.4">
      <c r="A18" s="22"/>
      <c r="B18" s="30"/>
      <c r="C18" s="30"/>
      <c r="D18" s="30"/>
      <c r="E18" s="30"/>
      <c r="F18" s="99"/>
      <c r="G18" s="30"/>
      <c r="H18" s="48"/>
      <c r="I18" s="40"/>
      <c r="J18" s="14"/>
      <c r="K18" s="40"/>
      <c r="L18" s="48"/>
      <c r="M18" s="40"/>
      <c r="N18" s="14"/>
    </row>
    <row r="19" spans="1:14" ht="21.75" customHeight="1" x14ac:dyDescent="0.4">
      <c r="A19" s="22" t="s">
        <v>78</v>
      </c>
      <c r="B19" s="30"/>
      <c r="C19" s="30"/>
      <c r="D19" s="30"/>
      <c r="E19" s="30"/>
      <c r="F19" s="99"/>
      <c r="G19" s="30"/>
      <c r="H19" s="48">
        <f>SUM(H12:H17)</f>
        <v>44836173</v>
      </c>
      <c r="I19" s="40"/>
      <c r="J19" s="14">
        <f>SUM(J12:J17)</f>
        <v>17800913</v>
      </c>
      <c r="K19" s="40"/>
      <c r="L19" s="48">
        <f>SUM(L12:L17)</f>
        <v>44826831</v>
      </c>
      <c r="M19" s="40"/>
      <c r="N19" s="14">
        <f>SUM(N12:N17)</f>
        <v>17785346</v>
      </c>
    </row>
    <row r="20" spans="1:14" ht="6" customHeight="1" x14ac:dyDescent="0.4">
      <c r="A20" s="22"/>
      <c r="B20" s="30"/>
      <c r="C20" s="30"/>
      <c r="D20" s="30"/>
      <c r="E20" s="30"/>
      <c r="F20" s="99"/>
      <c r="G20" s="30"/>
      <c r="H20" s="48"/>
      <c r="I20" s="40"/>
      <c r="J20" s="14"/>
      <c r="K20" s="40"/>
      <c r="L20" s="48"/>
      <c r="M20" s="40"/>
      <c r="N20" s="14"/>
    </row>
    <row r="21" spans="1:14" ht="21.75" customHeight="1" x14ac:dyDescent="0.4">
      <c r="A21" s="30" t="s">
        <v>79</v>
      </c>
      <c r="B21" s="41"/>
      <c r="C21" s="30"/>
      <c r="D21" s="30"/>
      <c r="E21" s="30"/>
      <c r="F21" s="99"/>
      <c r="G21" s="30"/>
      <c r="H21" s="55">
        <v>-9391326</v>
      </c>
      <c r="I21" s="40"/>
      <c r="J21" s="62">
        <v>-3995614</v>
      </c>
      <c r="K21" s="30"/>
      <c r="L21" s="75">
        <v>-9391326</v>
      </c>
      <c r="M21" s="30"/>
      <c r="N21" s="62">
        <v>-3995614</v>
      </c>
    </row>
    <row r="22" spans="1:14" ht="6" customHeight="1" x14ac:dyDescent="0.4">
      <c r="A22" s="30"/>
      <c r="B22" s="30"/>
      <c r="C22" s="30"/>
      <c r="D22" s="30"/>
      <c r="E22" s="30"/>
      <c r="F22" s="99"/>
      <c r="G22" s="30"/>
      <c r="H22" s="48"/>
      <c r="I22" s="40"/>
      <c r="J22" s="14"/>
      <c r="K22" s="40"/>
      <c r="L22" s="48"/>
      <c r="M22" s="40"/>
      <c r="N22" s="14"/>
    </row>
    <row r="23" spans="1:14" ht="21.75" customHeight="1" x14ac:dyDescent="0.4">
      <c r="A23" s="22" t="s">
        <v>80</v>
      </c>
      <c r="B23" s="30"/>
      <c r="C23" s="30"/>
      <c r="D23" s="30"/>
      <c r="E23" s="30"/>
      <c r="F23" s="99"/>
      <c r="G23" s="30"/>
      <c r="H23" s="55">
        <f>SUM(H19:H21)</f>
        <v>35444847</v>
      </c>
      <c r="I23" s="40"/>
      <c r="J23" s="55">
        <f>SUM(J19:J21)</f>
        <v>13805299</v>
      </c>
      <c r="K23" s="40"/>
      <c r="L23" s="55">
        <f>SUM(L19:L21)</f>
        <v>35435505</v>
      </c>
      <c r="M23" s="40"/>
      <c r="N23" s="55">
        <f>SUM(N19:N21)</f>
        <v>13789732</v>
      </c>
    </row>
    <row r="24" spans="1:14" ht="12" customHeight="1" x14ac:dyDescent="0.4">
      <c r="A24" s="22"/>
      <c r="B24" s="30"/>
      <c r="C24" s="30"/>
      <c r="D24" s="30"/>
      <c r="E24" s="30"/>
      <c r="F24" s="99"/>
      <c r="G24" s="30"/>
      <c r="H24" s="48"/>
      <c r="I24" s="40"/>
      <c r="J24" s="14"/>
      <c r="K24" s="40"/>
      <c r="L24" s="48"/>
      <c r="M24" s="40"/>
      <c r="N24" s="14"/>
    </row>
    <row r="25" spans="1:14" ht="21.75" customHeight="1" x14ac:dyDescent="0.4">
      <c r="A25" s="76" t="s">
        <v>81</v>
      </c>
      <c r="B25" s="22"/>
      <c r="C25" s="30"/>
      <c r="D25" s="30"/>
      <c r="E25" s="30"/>
      <c r="F25" s="100"/>
      <c r="G25" s="22"/>
      <c r="H25" s="43">
        <v>0</v>
      </c>
      <c r="I25" s="40"/>
      <c r="J25" s="43">
        <v>0</v>
      </c>
      <c r="K25" s="40"/>
      <c r="L25" s="43">
        <v>0</v>
      </c>
      <c r="M25" s="40"/>
      <c r="N25" s="43">
        <v>0</v>
      </c>
    </row>
    <row r="26" spans="1:14" ht="6" customHeight="1" x14ac:dyDescent="0.4">
      <c r="A26" s="22"/>
      <c r="B26" s="30"/>
      <c r="C26" s="30"/>
      <c r="D26" s="30"/>
      <c r="E26" s="30"/>
      <c r="F26" s="99"/>
      <c r="G26" s="30"/>
      <c r="H26" s="77"/>
      <c r="I26" s="40"/>
      <c r="J26" s="78"/>
      <c r="K26" s="40"/>
      <c r="L26" s="77"/>
      <c r="M26" s="40"/>
      <c r="N26" s="78"/>
    </row>
    <row r="27" spans="1:14" ht="21.75" customHeight="1" thickBot="1" x14ac:dyDescent="0.45">
      <c r="A27" s="22" t="s">
        <v>82</v>
      </c>
      <c r="B27" s="30"/>
      <c r="C27" s="30"/>
      <c r="D27" s="30"/>
      <c r="E27" s="30"/>
      <c r="F27" s="99"/>
      <c r="G27" s="30"/>
      <c r="H27" s="49">
        <f>H23+H25</f>
        <v>35444847</v>
      </c>
      <c r="I27" s="40"/>
      <c r="J27" s="49">
        <f>J23+J25</f>
        <v>13805299</v>
      </c>
      <c r="K27" s="40"/>
      <c r="L27" s="49">
        <f>L23+L25</f>
        <v>35435505</v>
      </c>
      <c r="M27" s="40"/>
      <c r="N27" s="49">
        <f>N23+N25</f>
        <v>13789732</v>
      </c>
    </row>
    <row r="28" spans="1:14" ht="12" customHeight="1" thickTop="1" x14ac:dyDescent="0.4">
      <c r="A28" s="22"/>
      <c r="B28" s="30"/>
      <c r="C28" s="30"/>
      <c r="D28" s="30"/>
      <c r="E28" s="30"/>
      <c r="F28" s="99"/>
      <c r="G28" s="30"/>
      <c r="H28" s="48"/>
      <c r="I28" s="40"/>
      <c r="J28" s="14"/>
      <c r="K28" s="40"/>
      <c r="L28" s="48"/>
      <c r="M28" s="40"/>
      <c r="N28" s="14"/>
    </row>
    <row r="29" spans="1:14" ht="21.75" customHeight="1" x14ac:dyDescent="0.4">
      <c r="A29" s="22" t="s">
        <v>172</v>
      </c>
      <c r="B29" s="30"/>
      <c r="C29" s="30"/>
      <c r="D29" s="30"/>
      <c r="E29" s="30"/>
      <c r="F29" s="99"/>
      <c r="G29" s="30"/>
      <c r="H29" s="48"/>
      <c r="I29" s="40"/>
      <c r="J29" s="14"/>
      <c r="K29" s="40"/>
      <c r="L29" s="48"/>
      <c r="M29" s="40"/>
      <c r="N29" s="14"/>
    </row>
    <row r="30" spans="1:14" ht="21.75" customHeight="1" x14ac:dyDescent="0.4">
      <c r="A30" s="30" t="s">
        <v>83</v>
      </c>
      <c r="B30" s="30"/>
      <c r="C30" s="30"/>
      <c r="D30" s="30"/>
      <c r="E30" s="30"/>
      <c r="F30" s="99"/>
      <c r="G30" s="30"/>
      <c r="H30" s="48">
        <v>35440176</v>
      </c>
      <c r="I30" s="40"/>
      <c r="J30" s="32">
        <v>13797515</v>
      </c>
      <c r="K30" s="30"/>
      <c r="L30" s="48">
        <v>35435505</v>
      </c>
      <c r="M30" s="30"/>
      <c r="N30" s="32">
        <v>13789732</v>
      </c>
    </row>
    <row r="31" spans="1:14" ht="21.75" customHeight="1" x14ac:dyDescent="0.4">
      <c r="A31" s="30" t="s">
        <v>84</v>
      </c>
      <c r="B31" s="30"/>
      <c r="C31" s="30"/>
      <c r="D31" s="30"/>
      <c r="E31" s="30"/>
      <c r="F31" s="99"/>
      <c r="G31" s="30"/>
      <c r="H31" s="43">
        <v>4671</v>
      </c>
      <c r="I31" s="40"/>
      <c r="J31" s="79">
        <v>7784</v>
      </c>
      <c r="K31" s="30"/>
      <c r="L31" s="79">
        <v>0</v>
      </c>
      <c r="M31" s="30"/>
      <c r="N31" s="79">
        <v>0</v>
      </c>
    </row>
    <row r="32" spans="1:14" ht="6" customHeight="1" x14ac:dyDescent="0.4">
      <c r="A32" s="22"/>
      <c r="B32" s="30"/>
      <c r="C32" s="30"/>
      <c r="D32" s="30"/>
      <c r="E32" s="30"/>
      <c r="F32" s="99"/>
      <c r="G32" s="30"/>
      <c r="H32" s="48"/>
      <c r="I32" s="40"/>
      <c r="J32" s="14"/>
      <c r="K32" s="40"/>
      <c r="L32" s="48"/>
      <c r="M32" s="40"/>
      <c r="N32" s="14"/>
    </row>
    <row r="33" spans="1:14" ht="21.75" customHeight="1" thickBot="1" x14ac:dyDescent="0.45">
      <c r="A33" s="22"/>
      <c r="B33" s="30"/>
      <c r="C33" s="30"/>
      <c r="D33" s="30"/>
      <c r="E33" s="30"/>
      <c r="F33" s="99"/>
      <c r="G33" s="30"/>
      <c r="H33" s="49">
        <f>SUM(H30:H32)</f>
        <v>35444847</v>
      </c>
      <c r="I33" s="40"/>
      <c r="J33" s="49">
        <f>SUM(J30:J32)</f>
        <v>13805299</v>
      </c>
      <c r="K33" s="40"/>
      <c r="L33" s="49">
        <f>SUM(L30:L32)</f>
        <v>35435505</v>
      </c>
      <c r="M33" s="40"/>
      <c r="N33" s="49">
        <f>SUM(N30:N32)</f>
        <v>13789732</v>
      </c>
    </row>
    <row r="34" spans="1:14" ht="12" customHeight="1" thickTop="1" x14ac:dyDescent="0.4">
      <c r="A34" s="22"/>
      <c r="B34" s="30"/>
      <c r="C34" s="30"/>
      <c r="D34" s="30"/>
      <c r="E34" s="30"/>
      <c r="F34" s="99"/>
      <c r="G34" s="30"/>
      <c r="H34" s="48"/>
      <c r="I34" s="40"/>
      <c r="J34" s="14"/>
      <c r="K34" s="40"/>
      <c r="L34" s="48"/>
      <c r="M34" s="40"/>
      <c r="N34" s="14"/>
    </row>
    <row r="35" spans="1:14" ht="21.75" customHeight="1" x14ac:dyDescent="0.4">
      <c r="A35" s="22" t="s">
        <v>173</v>
      </c>
      <c r="B35" s="30"/>
      <c r="C35" s="30"/>
      <c r="D35" s="30"/>
      <c r="E35" s="30"/>
      <c r="F35" s="99"/>
      <c r="G35" s="30"/>
      <c r="H35" s="48"/>
      <c r="I35" s="40"/>
      <c r="J35" s="14"/>
      <c r="K35" s="40"/>
      <c r="L35" s="48"/>
      <c r="M35" s="40"/>
      <c r="N35" s="14"/>
    </row>
    <row r="36" spans="1:14" ht="21.75" customHeight="1" x14ac:dyDescent="0.4">
      <c r="A36" s="30" t="s">
        <v>83</v>
      </c>
      <c r="B36" s="30"/>
      <c r="C36" s="30"/>
      <c r="D36" s="30"/>
      <c r="E36" s="30"/>
      <c r="F36" s="99"/>
      <c r="G36" s="30"/>
      <c r="H36" s="48">
        <v>35440176</v>
      </c>
      <c r="I36" s="40"/>
      <c r="J36" s="32">
        <v>13797515</v>
      </c>
      <c r="K36" s="30"/>
      <c r="L36" s="48">
        <v>35435505</v>
      </c>
      <c r="M36" s="30"/>
      <c r="N36" s="32">
        <v>13789732</v>
      </c>
    </row>
    <row r="37" spans="1:14" ht="21.75" customHeight="1" x14ac:dyDescent="0.4">
      <c r="A37" s="30" t="s">
        <v>84</v>
      </c>
      <c r="B37" s="30"/>
      <c r="C37" s="30"/>
      <c r="D37" s="30"/>
      <c r="E37" s="30"/>
      <c r="F37" s="99"/>
      <c r="G37" s="30"/>
      <c r="H37" s="43">
        <v>4671</v>
      </c>
      <c r="I37" s="40"/>
      <c r="J37" s="79">
        <v>7784</v>
      </c>
      <c r="K37" s="30"/>
      <c r="L37" s="79">
        <v>0</v>
      </c>
      <c r="M37" s="30"/>
      <c r="N37" s="79">
        <v>0</v>
      </c>
    </row>
    <row r="38" spans="1:14" ht="6" customHeight="1" x14ac:dyDescent="0.4">
      <c r="A38" s="22"/>
      <c r="B38" s="30"/>
      <c r="C38" s="30"/>
      <c r="D38" s="30"/>
      <c r="E38" s="30"/>
      <c r="F38" s="99"/>
      <c r="G38" s="30"/>
      <c r="H38" s="48"/>
      <c r="I38" s="40"/>
      <c r="J38" s="14"/>
      <c r="K38" s="40"/>
      <c r="L38" s="48"/>
      <c r="M38" s="40"/>
      <c r="N38" s="14"/>
    </row>
    <row r="39" spans="1:14" ht="21.75" customHeight="1" thickBot="1" x14ac:dyDescent="0.45">
      <c r="A39" s="22"/>
      <c r="B39" s="30"/>
      <c r="C39" s="30"/>
      <c r="D39" s="30"/>
      <c r="E39" s="30"/>
      <c r="F39" s="99"/>
      <c r="G39" s="30"/>
      <c r="H39" s="49">
        <f>SUM(H36:H38)</f>
        <v>35444847</v>
      </c>
      <c r="I39" s="40"/>
      <c r="J39" s="49">
        <f>SUM(J36:J38)</f>
        <v>13805299</v>
      </c>
      <c r="K39" s="40"/>
      <c r="L39" s="49">
        <f>SUM(L36:L38)</f>
        <v>35435505</v>
      </c>
      <c r="M39" s="40"/>
      <c r="N39" s="49">
        <f>SUM(N36:N38)</f>
        <v>13789732</v>
      </c>
    </row>
    <row r="40" spans="1:14" ht="12" customHeight="1" thickTop="1" x14ac:dyDescent="0.4">
      <c r="A40" s="22"/>
      <c r="B40" s="30"/>
      <c r="C40" s="30"/>
      <c r="D40" s="30"/>
      <c r="E40" s="30"/>
      <c r="F40" s="99"/>
      <c r="G40" s="30"/>
      <c r="H40" s="38"/>
      <c r="I40" s="30"/>
      <c r="J40" s="32"/>
      <c r="K40" s="30"/>
      <c r="L40" s="38"/>
      <c r="M40" s="30"/>
      <c r="N40" s="32"/>
    </row>
    <row r="41" spans="1:14" ht="21.75" customHeight="1" x14ac:dyDescent="0.4">
      <c r="A41" s="22" t="s">
        <v>85</v>
      </c>
      <c r="B41" s="22"/>
      <c r="C41" s="30"/>
      <c r="D41" s="30"/>
      <c r="E41" s="30"/>
      <c r="F41" s="99"/>
      <c r="G41" s="30"/>
      <c r="H41" s="38"/>
      <c r="I41" s="30"/>
      <c r="J41" s="32"/>
      <c r="K41" s="30"/>
      <c r="L41" s="38"/>
      <c r="M41" s="30"/>
      <c r="N41" s="32"/>
    </row>
    <row r="42" spans="1:14" ht="21.75" customHeight="1" x14ac:dyDescent="0.4">
      <c r="A42" s="30" t="s">
        <v>86</v>
      </c>
      <c r="B42" s="30"/>
      <c r="C42" s="30"/>
      <c r="D42" s="30"/>
      <c r="E42" s="30"/>
      <c r="F42" s="99"/>
      <c r="G42" s="30"/>
      <c r="H42" s="80">
        <v>0.12</v>
      </c>
      <c r="I42" s="81"/>
      <c r="J42" s="82">
        <v>0.05</v>
      </c>
      <c r="K42" s="81"/>
      <c r="L42" s="80">
        <v>0.12</v>
      </c>
      <c r="M42" s="81"/>
      <c r="N42" s="82">
        <v>0.05</v>
      </c>
    </row>
    <row r="43" spans="1:14" ht="21.75" customHeight="1" x14ac:dyDescent="0.4">
      <c r="A43" s="22"/>
      <c r="B43" s="30"/>
      <c r="C43" s="30"/>
      <c r="D43" s="30"/>
      <c r="E43" s="30"/>
      <c r="F43" s="99"/>
      <c r="G43" s="30"/>
      <c r="H43" s="32"/>
      <c r="I43" s="30"/>
      <c r="J43" s="32"/>
      <c r="K43" s="30"/>
      <c r="L43" s="32"/>
      <c r="M43" s="30"/>
      <c r="N43" s="32"/>
    </row>
    <row r="44" spans="1:14" ht="39" customHeight="1" x14ac:dyDescent="0.4">
      <c r="A44" s="22"/>
      <c r="B44" s="30"/>
      <c r="C44" s="30"/>
      <c r="D44" s="30"/>
      <c r="E44" s="30"/>
      <c r="F44" s="99"/>
      <c r="G44" s="30"/>
      <c r="H44" s="32"/>
      <c r="I44" s="30"/>
      <c r="J44" s="32"/>
      <c r="K44" s="30"/>
      <c r="L44" s="32"/>
      <c r="M44" s="30"/>
      <c r="N44" s="32"/>
    </row>
    <row r="45" spans="1:14" ht="21.75" customHeight="1" x14ac:dyDescent="0.4">
      <c r="A45" s="22"/>
      <c r="B45" s="30"/>
      <c r="C45" s="30"/>
      <c r="D45" s="30"/>
      <c r="E45" s="30"/>
      <c r="F45" s="31"/>
      <c r="G45" s="30"/>
      <c r="H45" s="32"/>
      <c r="I45" s="30"/>
      <c r="J45" s="32"/>
      <c r="K45" s="30"/>
      <c r="L45" s="32"/>
      <c r="M45" s="30"/>
      <c r="N45" s="32"/>
    </row>
    <row r="46" spans="1:14" ht="2.1" customHeight="1" x14ac:dyDescent="0.4">
      <c r="A46" s="22"/>
      <c r="B46" s="30"/>
      <c r="C46" s="30"/>
      <c r="D46" s="30"/>
      <c r="E46" s="30"/>
      <c r="F46" s="31"/>
      <c r="G46" s="30"/>
      <c r="H46" s="32"/>
      <c r="I46" s="30"/>
      <c r="J46" s="32"/>
      <c r="K46" s="30"/>
      <c r="L46" s="32"/>
      <c r="M46" s="30"/>
      <c r="N46" s="32"/>
    </row>
    <row r="47" spans="1:14" ht="22.15" customHeight="1" x14ac:dyDescent="0.4">
      <c r="A47" s="107" t="s">
        <v>36</v>
      </c>
      <c r="B47" s="106"/>
      <c r="C47" s="106"/>
      <c r="D47" s="106"/>
      <c r="E47" s="106"/>
      <c r="F47" s="106"/>
      <c r="G47" s="106"/>
      <c r="H47" s="106"/>
      <c r="I47" s="106"/>
      <c r="J47" s="106"/>
      <c r="K47" s="66"/>
      <c r="L47" s="66"/>
      <c r="M47" s="60"/>
      <c r="N47" s="66"/>
    </row>
  </sheetData>
  <mergeCells count="3">
    <mergeCell ref="H5:J5"/>
    <mergeCell ref="L5:N5"/>
    <mergeCell ref="A47:J4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9"/>
  <sheetViews>
    <sheetView topLeftCell="A30" zoomScaleNormal="100" workbookViewId="0">
      <selection activeCell="N49" sqref="N49"/>
    </sheetView>
  </sheetViews>
  <sheetFormatPr defaultColWidth="10.140625" defaultRowHeight="21.75" customHeight="1" x14ac:dyDescent="0.4"/>
  <cols>
    <col min="1" max="4" width="1.7109375" style="33" customWidth="1"/>
    <col min="5" max="5" width="37.5703125" style="33" customWidth="1"/>
    <col min="6" max="6" width="7.7109375" style="33" customWidth="1"/>
    <col min="7" max="7" width="0.85546875" style="33" customWidth="1"/>
    <col min="8" max="8" width="12.7109375" style="33" customWidth="1"/>
    <col min="9" max="9" width="0.85546875" style="33" customWidth="1"/>
    <col min="10" max="10" width="12.7109375" style="33" customWidth="1"/>
    <col min="11" max="11" width="0.85546875" style="33" customWidth="1"/>
    <col min="12" max="12" width="12.7109375" style="33" customWidth="1"/>
    <col min="13" max="13" width="0.85546875" style="33" customWidth="1"/>
    <col min="14" max="14" width="12.7109375" style="33" customWidth="1"/>
    <col min="15" max="16384" width="10.140625" style="33"/>
  </cols>
  <sheetData>
    <row r="1" spans="1:14" ht="21.75" customHeight="1" x14ac:dyDescent="0.4">
      <c r="A1" s="22" t="s">
        <v>0</v>
      </c>
      <c r="B1" s="30"/>
      <c r="C1" s="30"/>
      <c r="D1" s="30"/>
      <c r="E1" s="30"/>
      <c r="F1" s="31"/>
      <c r="G1" s="30"/>
      <c r="H1" s="32"/>
      <c r="I1" s="30"/>
      <c r="J1" s="32"/>
      <c r="K1" s="30"/>
      <c r="L1" s="32"/>
      <c r="M1" s="30"/>
      <c r="N1" s="32"/>
    </row>
    <row r="2" spans="1:14" ht="21.75" customHeight="1" x14ac:dyDescent="0.4">
      <c r="A2" s="22" t="s">
        <v>69</v>
      </c>
      <c r="B2" s="30"/>
      <c r="C2" s="30"/>
      <c r="D2" s="30"/>
      <c r="E2" s="30"/>
      <c r="F2" s="31"/>
      <c r="G2" s="30"/>
      <c r="H2" s="32"/>
      <c r="I2" s="30"/>
      <c r="J2" s="32"/>
      <c r="K2" s="30"/>
      <c r="L2" s="32"/>
      <c r="M2" s="30"/>
      <c r="N2" s="32"/>
    </row>
    <row r="3" spans="1:14" ht="21.75" customHeight="1" x14ac:dyDescent="0.4">
      <c r="A3" s="34" t="s">
        <v>87</v>
      </c>
      <c r="B3" s="60"/>
      <c r="C3" s="60"/>
      <c r="D3" s="60"/>
      <c r="E3" s="60"/>
      <c r="F3" s="61"/>
      <c r="G3" s="60"/>
      <c r="H3" s="62"/>
      <c r="I3" s="60"/>
      <c r="J3" s="62"/>
      <c r="K3" s="60"/>
      <c r="L3" s="62"/>
      <c r="M3" s="60"/>
      <c r="N3" s="62"/>
    </row>
    <row r="4" spans="1:14" ht="21.75" customHeight="1" x14ac:dyDescent="0.4">
      <c r="A4" s="22"/>
      <c r="B4" s="30"/>
      <c r="C4" s="30"/>
      <c r="D4" s="30"/>
      <c r="E4" s="30"/>
      <c r="F4" s="31"/>
      <c r="G4" s="30"/>
      <c r="H4" s="36"/>
      <c r="I4" s="22"/>
      <c r="J4" s="36"/>
      <c r="K4" s="30"/>
      <c r="L4" s="36"/>
      <c r="M4" s="22"/>
      <c r="N4" s="36"/>
    </row>
    <row r="5" spans="1:14" ht="21.75" customHeight="1" x14ac:dyDescent="0.4">
      <c r="A5" s="22"/>
      <c r="B5" s="30"/>
      <c r="C5" s="30"/>
      <c r="D5" s="30"/>
      <c r="E5" s="30"/>
      <c r="F5" s="31"/>
      <c r="G5" s="30"/>
      <c r="H5" s="108" t="s">
        <v>3</v>
      </c>
      <c r="I5" s="106"/>
      <c r="J5" s="106"/>
      <c r="K5" s="30"/>
      <c r="L5" s="108" t="s">
        <v>4</v>
      </c>
      <c r="M5" s="106"/>
      <c r="N5" s="106"/>
    </row>
    <row r="6" spans="1:14" ht="21.75" customHeight="1" x14ac:dyDescent="0.4">
      <c r="A6" s="30"/>
      <c r="B6" s="22"/>
      <c r="C6" s="30"/>
      <c r="D6" s="30"/>
      <c r="E6" s="30"/>
      <c r="F6" s="31"/>
      <c r="G6" s="22"/>
      <c r="H6" s="37" t="s">
        <v>9</v>
      </c>
      <c r="I6" s="22"/>
      <c r="J6" s="37" t="s">
        <v>10</v>
      </c>
      <c r="K6" s="22"/>
      <c r="L6" s="37" t="s">
        <v>9</v>
      </c>
      <c r="M6" s="22"/>
      <c r="N6" s="37" t="s">
        <v>10</v>
      </c>
    </row>
    <row r="7" spans="1:14" ht="21.75" customHeight="1" x14ac:dyDescent="0.4">
      <c r="A7" s="30"/>
      <c r="B7" s="22"/>
      <c r="C7" s="30"/>
      <c r="D7" s="30"/>
      <c r="E7" s="30"/>
      <c r="F7" s="64" t="s">
        <v>11</v>
      </c>
      <c r="G7" s="22"/>
      <c r="H7" s="65" t="s">
        <v>12</v>
      </c>
      <c r="I7" s="22"/>
      <c r="J7" s="65" t="s">
        <v>12</v>
      </c>
      <c r="K7" s="22"/>
      <c r="L7" s="65" t="s">
        <v>12</v>
      </c>
      <c r="M7" s="22"/>
      <c r="N7" s="65" t="s">
        <v>12</v>
      </c>
    </row>
    <row r="8" spans="1:14" ht="6" customHeight="1" x14ac:dyDescent="0.4">
      <c r="A8" s="30"/>
      <c r="B8" s="22"/>
      <c r="C8" s="30"/>
      <c r="D8" s="30"/>
      <c r="E8" s="30"/>
      <c r="F8" s="31"/>
      <c r="G8" s="22"/>
      <c r="H8" s="51"/>
      <c r="I8" s="22"/>
      <c r="J8" s="36"/>
      <c r="K8" s="22"/>
      <c r="L8" s="51"/>
      <c r="M8" s="22"/>
      <c r="N8" s="36"/>
    </row>
    <row r="9" spans="1:14" ht="21.75" customHeight="1" x14ac:dyDescent="0.4">
      <c r="A9" s="30" t="s">
        <v>71</v>
      </c>
      <c r="B9" s="22"/>
      <c r="C9" s="30"/>
      <c r="D9" s="30"/>
      <c r="E9" s="30"/>
      <c r="F9" s="31"/>
      <c r="G9" s="22"/>
      <c r="H9" s="48">
        <v>665420480</v>
      </c>
      <c r="I9" s="70"/>
      <c r="J9" s="32">
        <v>566640203</v>
      </c>
      <c r="K9" s="22"/>
      <c r="L9" s="38">
        <v>665420480</v>
      </c>
      <c r="M9" s="22"/>
      <c r="N9" s="32">
        <v>566640203</v>
      </c>
    </row>
    <row r="10" spans="1:14" ht="21.75" customHeight="1" x14ac:dyDescent="0.4">
      <c r="A10" s="30" t="s">
        <v>72</v>
      </c>
      <c r="B10" s="22"/>
      <c r="C10" s="30"/>
      <c r="D10" s="30"/>
      <c r="E10" s="30"/>
      <c r="F10" s="31"/>
      <c r="G10" s="22"/>
      <c r="H10" s="55">
        <v>-341971738</v>
      </c>
      <c r="I10" s="70"/>
      <c r="J10" s="62">
        <v>-290435148</v>
      </c>
      <c r="K10" s="22"/>
      <c r="L10" s="62">
        <v>-341971738</v>
      </c>
      <c r="M10" s="22"/>
      <c r="N10" s="62">
        <v>-290435148</v>
      </c>
    </row>
    <row r="11" spans="1:14" ht="6" customHeight="1" x14ac:dyDescent="0.4">
      <c r="A11" s="30"/>
      <c r="B11" s="22"/>
      <c r="C11" s="30"/>
      <c r="D11" s="30"/>
      <c r="E11" s="30"/>
      <c r="F11" s="31"/>
      <c r="G11" s="22"/>
      <c r="H11" s="71"/>
      <c r="I11" s="70"/>
      <c r="J11" s="72"/>
      <c r="K11" s="70"/>
      <c r="L11" s="71"/>
      <c r="M11" s="70"/>
      <c r="N11" s="72"/>
    </row>
    <row r="12" spans="1:14" ht="21.75" customHeight="1" x14ac:dyDescent="0.4">
      <c r="A12" s="22" t="s">
        <v>73</v>
      </c>
      <c r="B12" s="22"/>
      <c r="C12" s="30"/>
      <c r="D12" s="30"/>
      <c r="E12" s="30"/>
      <c r="F12" s="31"/>
      <c r="G12" s="22"/>
      <c r="H12" s="48">
        <f>SUM(H9:H10)</f>
        <v>323448742</v>
      </c>
      <c r="I12" s="70"/>
      <c r="J12" s="14">
        <f>SUM(J9:J10)</f>
        <v>276205055</v>
      </c>
      <c r="K12" s="70"/>
      <c r="L12" s="48">
        <f>SUM(L9:L10)</f>
        <v>323448742</v>
      </c>
      <c r="M12" s="70"/>
      <c r="N12" s="14">
        <f>SUM(N9:N10)</f>
        <v>276205055</v>
      </c>
    </row>
    <row r="13" spans="1:14" ht="21.75" customHeight="1" x14ac:dyDescent="0.4">
      <c r="A13" s="30" t="s">
        <v>74</v>
      </c>
      <c r="B13" s="22"/>
      <c r="C13" s="30"/>
      <c r="D13" s="30"/>
      <c r="E13" s="30"/>
      <c r="F13" s="31"/>
      <c r="G13" s="22"/>
      <c r="H13" s="48">
        <v>5688065</v>
      </c>
      <c r="I13" s="40"/>
      <c r="J13" s="32">
        <v>5434199</v>
      </c>
      <c r="K13" s="30"/>
      <c r="L13" s="38">
        <v>5678703</v>
      </c>
      <c r="M13" s="30"/>
      <c r="N13" s="30">
        <v>5418620</v>
      </c>
    </row>
    <row r="14" spans="1:14" ht="21.75" customHeight="1" x14ac:dyDescent="0.4">
      <c r="A14" s="73" t="s">
        <v>177</v>
      </c>
      <c r="B14" s="74"/>
      <c r="C14" s="44"/>
      <c r="D14" s="44"/>
      <c r="E14" s="44"/>
      <c r="F14" s="31"/>
      <c r="G14" s="22"/>
      <c r="H14" s="48">
        <v>-2288700</v>
      </c>
      <c r="I14" s="40"/>
      <c r="J14" s="32">
        <v>134879</v>
      </c>
      <c r="K14" s="30"/>
      <c r="L14" s="38">
        <v>-2288700</v>
      </c>
      <c r="M14" s="30"/>
      <c r="N14" s="32">
        <v>134879</v>
      </c>
    </row>
    <row r="15" spans="1:14" ht="21.75" customHeight="1" x14ac:dyDescent="0.4">
      <c r="A15" s="30" t="s">
        <v>75</v>
      </c>
      <c r="B15" s="22"/>
      <c r="C15" s="30"/>
      <c r="D15" s="30"/>
      <c r="E15" s="30"/>
      <c r="F15" s="31"/>
      <c r="G15" s="22"/>
      <c r="H15" s="48">
        <v>-164470975</v>
      </c>
      <c r="I15" s="40"/>
      <c r="J15" s="32">
        <v>-140087617</v>
      </c>
      <c r="K15" s="30"/>
      <c r="L15" s="38">
        <v>-164470975</v>
      </c>
      <c r="M15" s="30"/>
      <c r="N15" s="30">
        <v>-140087617</v>
      </c>
    </row>
    <row r="16" spans="1:14" ht="21.75" customHeight="1" x14ac:dyDescent="0.4">
      <c r="A16" s="30" t="s">
        <v>76</v>
      </c>
      <c r="B16" s="22"/>
      <c r="C16" s="30"/>
      <c r="D16" s="30"/>
      <c r="E16" s="30"/>
      <c r="F16" s="31"/>
      <c r="G16" s="22"/>
      <c r="H16" s="48">
        <v>-67794998</v>
      </c>
      <c r="I16" s="40"/>
      <c r="J16" s="32">
        <v>-62821445</v>
      </c>
      <c r="K16" s="30"/>
      <c r="L16" s="38">
        <v>-67794778</v>
      </c>
      <c r="M16" s="30"/>
      <c r="N16" s="30">
        <v>-62821033</v>
      </c>
    </row>
    <row r="17" spans="1:14" ht="21.75" customHeight="1" x14ac:dyDescent="0.4">
      <c r="A17" s="30" t="s">
        <v>77</v>
      </c>
      <c r="B17" s="30"/>
      <c r="C17" s="30"/>
      <c r="D17" s="30"/>
      <c r="E17" s="30"/>
      <c r="F17" s="31"/>
      <c r="G17" s="30"/>
      <c r="H17" s="55">
        <v>-7705957</v>
      </c>
      <c r="I17" s="40"/>
      <c r="J17" s="62">
        <v>-9174979</v>
      </c>
      <c r="K17" s="30"/>
      <c r="L17" s="75">
        <v>-7705957</v>
      </c>
      <c r="M17" s="30"/>
      <c r="N17" s="62">
        <v>-9174979</v>
      </c>
    </row>
    <row r="18" spans="1:14" ht="6" customHeight="1" x14ac:dyDescent="0.4">
      <c r="A18" s="22"/>
      <c r="B18" s="30"/>
      <c r="C18" s="30"/>
      <c r="D18" s="30"/>
      <c r="E18" s="30"/>
      <c r="F18" s="31"/>
      <c r="G18" s="30"/>
      <c r="H18" s="48"/>
      <c r="I18" s="40"/>
      <c r="J18" s="14"/>
      <c r="K18" s="40"/>
      <c r="L18" s="48"/>
      <c r="M18" s="40"/>
      <c r="N18" s="14"/>
    </row>
    <row r="19" spans="1:14" ht="21.75" customHeight="1" x14ac:dyDescent="0.4">
      <c r="A19" s="22" t="s">
        <v>78</v>
      </c>
      <c r="B19" s="30"/>
      <c r="C19" s="30"/>
      <c r="D19" s="30"/>
      <c r="E19" s="30"/>
      <c r="F19" s="31"/>
      <c r="G19" s="30"/>
      <c r="H19" s="48">
        <f>SUM(H12:H17)</f>
        <v>86876177</v>
      </c>
      <c r="I19" s="40"/>
      <c r="J19" s="14">
        <f>SUM(J12:J17)</f>
        <v>69690092</v>
      </c>
      <c r="K19" s="40"/>
      <c r="L19" s="48">
        <f>SUM(L12:L17)</f>
        <v>86867035</v>
      </c>
      <c r="M19" s="40"/>
      <c r="N19" s="14">
        <f>SUM(N12:N17)</f>
        <v>69674925</v>
      </c>
    </row>
    <row r="20" spans="1:14" ht="6" customHeight="1" x14ac:dyDescent="0.4">
      <c r="A20" s="22"/>
      <c r="B20" s="30"/>
      <c r="C20" s="30"/>
      <c r="D20" s="30"/>
      <c r="E20" s="30"/>
      <c r="F20" s="31"/>
      <c r="G20" s="30"/>
      <c r="H20" s="48"/>
      <c r="I20" s="40"/>
      <c r="J20" s="14"/>
      <c r="K20" s="40"/>
      <c r="L20" s="48"/>
      <c r="M20" s="40"/>
      <c r="N20" s="14"/>
    </row>
    <row r="21" spans="1:14" ht="21.75" customHeight="1" x14ac:dyDescent="0.4">
      <c r="A21" s="30" t="s">
        <v>79</v>
      </c>
      <c r="B21" s="41"/>
      <c r="C21" s="30"/>
      <c r="D21" s="30"/>
      <c r="E21" s="30"/>
      <c r="F21" s="31">
        <v>17</v>
      </c>
      <c r="G21" s="30"/>
      <c r="H21" s="55">
        <v>-17928211</v>
      </c>
      <c r="I21" s="40"/>
      <c r="J21" s="62">
        <v>-14457366</v>
      </c>
      <c r="K21" s="30"/>
      <c r="L21" s="75">
        <v>-17928211</v>
      </c>
      <c r="M21" s="30"/>
      <c r="N21" s="62">
        <v>-14457366</v>
      </c>
    </row>
    <row r="22" spans="1:14" ht="6" customHeight="1" x14ac:dyDescent="0.4">
      <c r="A22" s="30"/>
      <c r="B22" s="30"/>
      <c r="C22" s="30"/>
      <c r="D22" s="30"/>
      <c r="E22" s="30"/>
      <c r="F22" s="31"/>
      <c r="G22" s="30"/>
      <c r="H22" s="48"/>
      <c r="I22" s="40"/>
      <c r="J22" s="14"/>
      <c r="K22" s="40"/>
      <c r="L22" s="48"/>
      <c r="M22" s="40"/>
      <c r="N22" s="14"/>
    </row>
    <row r="23" spans="1:14" ht="21.75" customHeight="1" x14ac:dyDescent="0.4">
      <c r="A23" s="22" t="s">
        <v>80</v>
      </c>
      <c r="B23" s="30"/>
      <c r="C23" s="30"/>
      <c r="D23" s="30"/>
      <c r="E23" s="30"/>
      <c r="F23" s="31"/>
      <c r="G23" s="30"/>
      <c r="H23" s="55">
        <f>SUM(H19:H21)</f>
        <v>68947966</v>
      </c>
      <c r="I23" s="40"/>
      <c r="J23" s="55">
        <f>SUM(J19:J21)</f>
        <v>55232726</v>
      </c>
      <c r="K23" s="40"/>
      <c r="L23" s="55">
        <f>SUM(L19:L21)</f>
        <v>68938824</v>
      </c>
      <c r="M23" s="40"/>
      <c r="N23" s="55">
        <f>SUM(N19:N21)</f>
        <v>55217559</v>
      </c>
    </row>
    <row r="24" spans="1:14" ht="12" customHeight="1" x14ac:dyDescent="0.4">
      <c r="A24" s="22"/>
      <c r="B24" s="30"/>
      <c r="C24" s="30"/>
      <c r="D24" s="30"/>
      <c r="E24" s="30"/>
      <c r="F24" s="31"/>
      <c r="G24" s="30"/>
      <c r="H24" s="48"/>
      <c r="I24" s="40"/>
      <c r="J24" s="14"/>
      <c r="K24" s="40"/>
      <c r="L24" s="48"/>
      <c r="M24" s="40"/>
      <c r="N24" s="14"/>
    </row>
    <row r="25" spans="1:14" ht="21.75" customHeight="1" x14ac:dyDescent="0.4">
      <c r="A25" s="76" t="s">
        <v>81</v>
      </c>
      <c r="B25" s="22"/>
      <c r="C25" s="30"/>
      <c r="D25" s="30"/>
      <c r="E25" s="30"/>
      <c r="F25" s="76"/>
      <c r="G25" s="22"/>
      <c r="H25" s="43">
        <v>0</v>
      </c>
      <c r="I25" s="40"/>
      <c r="J25" s="43">
        <v>0</v>
      </c>
      <c r="K25" s="40"/>
      <c r="L25" s="43">
        <v>0</v>
      </c>
      <c r="M25" s="40"/>
      <c r="N25" s="43">
        <v>0</v>
      </c>
    </row>
    <row r="26" spans="1:14" ht="6" customHeight="1" x14ac:dyDescent="0.4">
      <c r="A26" s="22"/>
      <c r="B26" s="30"/>
      <c r="C26" s="30"/>
      <c r="D26" s="30"/>
      <c r="E26" s="30"/>
      <c r="F26" s="31"/>
      <c r="G26" s="30"/>
      <c r="H26" s="77"/>
      <c r="I26" s="40"/>
      <c r="J26" s="78"/>
      <c r="K26" s="40"/>
      <c r="L26" s="77"/>
      <c r="M26" s="40"/>
      <c r="N26" s="78"/>
    </row>
    <row r="27" spans="1:14" ht="21.75" customHeight="1" thickBot="1" x14ac:dyDescent="0.45">
      <c r="A27" s="22" t="s">
        <v>82</v>
      </c>
      <c r="B27" s="30"/>
      <c r="C27" s="30"/>
      <c r="D27" s="30"/>
      <c r="E27" s="30"/>
      <c r="F27" s="31"/>
      <c r="G27" s="30"/>
      <c r="H27" s="49">
        <f>H23+H25</f>
        <v>68947966</v>
      </c>
      <c r="I27" s="40"/>
      <c r="J27" s="49">
        <f>J23+J25</f>
        <v>55232726</v>
      </c>
      <c r="K27" s="40"/>
      <c r="L27" s="49">
        <f>L23+L25</f>
        <v>68938824</v>
      </c>
      <c r="M27" s="40"/>
      <c r="N27" s="49">
        <f>N23+N25</f>
        <v>55217559</v>
      </c>
    </row>
    <row r="28" spans="1:14" ht="12" customHeight="1" thickTop="1" x14ac:dyDescent="0.4">
      <c r="A28" s="22"/>
      <c r="B28" s="30"/>
      <c r="C28" s="30"/>
      <c r="D28" s="30"/>
      <c r="E28" s="30"/>
      <c r="F28" s="31"/>
      <c r="G28" s="30"/>
      <c r="H28" s="48"/>
      <c r="I28" s="40"/>
      <c r="J28" s="14"/>
      <c r="K28" s="40"/>
      <c r="L28" s="48"/>
      <c r="M28" s="40"/>
      <c r="N28" s="14"/>
    </row>
    <row r="29" spans="1:14" ht="21.75" customHeight="1" x14ac:dyDescent="0.4">
      <c r="A29" s="22" t="s">
        <v>172</v>
      </c>
      <c r="B29" s="30"/>
      <c r="C29" s="30"/>
      <c r="D29" s="30"/>
      <c r="E29" s="30"/>
      <c r="F29" s="31"/>
      <c r="G29" s="30"/>
      <c r="H29" s="48"/>
      <c r="I29" s="40"/>
      <c r="J29" s="14"/>
      <c r="K29" s="40"/>
      <c r="L29" s="48"/>
      <c r="M29" s="40"/>
      <c r="N29" s="14"/>
    </row>
    <row r="30" spans="1:14" ht="21.75" customHeight="1" x14ac:dyDescent="0.4">
      <c r="A30" s="30" t="s">
        <v>83</v>
      </c>
      <c r="B30" s="30"/>
      <c r="C30" s="30"/>
      <c r="D30" s="30"/>
      <c r="E30" s="30"/>
      <c r="F30" s="31"/>
      <c r="G30" s="30"/>
      <c r="H30" s="48">
        <v>68943395</v>
      </c>
      <c r="I30" s="40"/>
      <c r="J30" s="32">
        <v>55225142</v>
      </c>
      <c r="K30" s="30"/>
      <c r="L30" s="48">
        <v>68938824</v>
      </c>
      <c r="M30" s="30"/>
      <c r="N30" s="32">
        <v>55217559</v>
      </c>
    </row>
    <row r="31" spans="1:14" ht="21.75" customHeight="1" x14ac:dyDescent="0.4">
      <c r="A31" s="30" t="s">
        <v>84</v>
      </c>
      <c r="B31" s="30"/>
      <c r="C31" s="30"/>
      <c r="D31" s="30"/>
      <c r="E31" s="30"/>
      <c r="F31" s="31"/>
      <c r="G31" s="30"/>
      <c r="H31" s="43">
        <v>4571</v>
      </c>
      <c r="I31" s="40"/>
      <c r="J31" s="79">
        <v>7584</v>
      </c>
      <c r="K31" s="30"/>
      <c r="L31" s="79">
        <v>0</v>
      </c>
      <c r="M31" s="30"/>
      <c r="N31" s="79">
        <v>0</v>
      </c>
    </row>
    <row r="32" spans="1:14" ht="6" customHeight="1" x14ac:dyDescent="0.4">
      <c r="A32" s="22"/>
      <c r="B32" s="30"/>
      <c r="C32" s="30"/>
      <c r="D32" s="30"/>
      <c r="E32" s="30"/>
      <c r="F32" s="31"/>
      <c r="G32" s="30"/>
      <c r="H32" s="48"/>
      <c r="I32" s="40"/>
      <c r="J32" s="14"/>
      <c r="K32" s="40"/>
      <c r="L32" s="48"/>
      <c r="M32" s="40"/>
      <c r="N32" s="14"/>
    </row>
    <row r="33" spans="1:14" ht="21.75" customHeight="1" thickBot="1" x14ac:dyDescent="0.45">
      <c r="A33" s="22"/>
      <c r="B33" s="30"/>
      <c r="C33" s="30"/>
      <c r="D33" s="30"/>
      <c r="E33" s="30"/>
      <c r="F33" s="31"/>
      <c r="G33" s="30"/>
      <c r="H33" s="49">
        <f>SUM(H30:H32)</f>
        <v>68947966</v>
      </c>
      <c r="I33" s="40"/>
      <c r="J33" s="49">
        <f>SUM(J30:J32)</f>
        <v>55232726</v>
      </c>
      <c r="K33" s="40"/>
      <c r="L33" s="49">
        <f>SUM(L30:L32)</f>
        <v>68938824</v>
      </c>
      <c r="M33" s="40"/>
      <c r="N33" s="49">
        <f>SUM(N30:N32)</f>
        <v>55217559</v>
      </c>
    </row>
    <row r="34" spans="1:14" ht="12" customHeight="1" thickTop="1" x14ac:dyDescent="0.4">
      <c r="A34" s="22"/>
      <c r="B34" s="30"/>
      <c r="C34" s="30"/>
      <c r="D34" s="30"/>
      <c r="E34" s="30"/>
      <c r="F34" s="31"/>
      <c r="G34" s="30"/>
      <c r="H34" s="48"/>
      <c r="I34" s="40"/>
      <c r="J34" s="14"/>
      <c r="K34" s="40"/>
      <c r="L34" s="48"/>
      <c r="M34" s="40"/>
      <c r="N34" s="14"/>
    </row>
    <row r="35" spans="1:14" ht="21.75" customHeight="1" x14ac:dyDescent="0.4">
      <c r="A35" s="22" t="s">
        <v>173</v>
      </c>
      <c r="B35" s="30"/>
      <c r="C35" s="30"/>
      <c r="D35" s="30"/>
      <c r="E35" s="30"/>
      <c r="F35" s="31"/>
      <c r="G35" s="30"/>
      <c r="H35" s="48"/>
      <c r="I35" s="40"/>
      <c r="J35" s="14"/>
      <c r="K35" s="40"/>
      <c r="L35" s="48"/>
      <c r="M35" s="40"/>
      <c r="N35" s="14"/>
    </row>
    <row r="36" spans="1:14" ht="21.75" customHeight="1" x14ac:dyDescent="0.4">
      <c r="A36" s="30" t="s">
        <v>83</v>
      </c>
      <c r="B36" s="30"/>
      <c r="C36" s="30"/>
      <c r="D36" s="30"/>
      <c r="E36" s="30"/>
      <c r="F36" s="31"/>
      <c r="G36" s="30"/>
      <c r="H36" s="48">
        <v>68943395</v>
      </c>
      <c r="I36" s="40"/>
      <c r="J36" s="32">
        <v>55225142</v>
      </c>
      <c r="K36" s="30"/>
      <c r="L36" s="48">
        <v>68938824</v>
      </c>
      <c r="M36" s="30"/>
      <c r="N36" s="32">
        <v>55217559</v>
      </c>
    </row>
    <row r="37" spans="1:14" ht="21.75" customHeight="1" x14ac:dyDescent="0.4">
      <c r="A37" s="30" t="s">
        <v>84</v>
      </c>
      <c r="B37" s="30"/>
      <c r="C37" s="30"/>
      <c r="D37" s="30"/>
      <c r="E37" s="30"/>
      <c r="F37" s="31"/>
      <c r="G37" s="30"/>
      <c r="H37" s="43">
        <v>4571</v>
      </c>
      <c r="I37" s="40"/>
      <c r="J37" s="79">
        <v>7584</v>
      </c>
      <c r="K37" s="30"/>
      <c r="L37" s="79">
        <v>0</v>
      </c>
      <c r="M37" s="30"/>
      <c r="N37" s="79">
        <v>0</v>
      </c>
    </row>
    <row r="38" spans="1:14" ht="6" customHeight="1" x14ac:dyDescent="0.4">
      <c r="A38" s="22"/>
      <c r="B38" s="30"/>
      <c r="C38" s="30"/>
      <c r="D38" s="30"/>
      <c r="E38" s="30"/>
      <c r="F38" s="31"/>
      <c r="G38" s="30"/>
      <c r="H38" s="48"/>
      <c r="I38" s="40"/>
      <c r="J38" s="14"/>
      <c r="K38" s="40"/>
      <c r="L38" s="48"/>
      <c r="M38" s="40"/>
      <c r="N38" s="14"/>
    </row>
    <row r="39" spans="1:14" ht="21.75" customHeight="1" thickBot="1" x14ac:dyDescent="0.45">
      <c r="A39" s="22"/>
      <c r="B39" s="30"/>
      <c r="C39" s="30"/>
      <c r="D39" s="30"/>
      <c r="E39" s="30"/>
      <c r="F39" s="31"/>
      <c r="G39" s="30"/>
      <c r="H39" s="49">
        <f>SUM(H36:H38)</f>
        <v>68947966</v>
      </c>
      <c r="I39" s="40"/>
      <c r="J39" s="49">
        <f>SUM(J36:J38)</f>
        <v>55232726</v>
      </c>
      <c r="K39" s="40"/>
      <c r="L39" s="49">
        <f>SUM(L36:L38)</f>
        <v>68938824</v>
      </c>
      <c r="M39" s="40"/>
      <c r="N39" s="49">
        <f>SUM(N36:N38)</f>
        <v>55217559</v>
      </c>
    </row>
    <row r="40" spans="1:14" ht="12" customHeight="1" thickTop="1" x14ac:dyDescent="0.4">
      <c r="A40" s="22"/>
      <c r="B40" s="30"/>
      <c r="C40" s="30"/>
      <c r="D40" s="30"/>
      <c r="E40" s="30"/>
      <c r="F40" s="31"/>
      <c r="G40" s="30"/>
      <c r="H40" s="38"/>
      <c r="I40" s="30"/>
      <c r="J40" s="32"/>
      <c r="K40" s="30"/>
      <c r="L40" s="38"/>
      <c r="M40" s="30"/>
      <c r="N40" s="32"/>
    </row>
    <row r="41" spans="1:14" ht="21.75" customHeight="1" x14ac:dyDescent="0.4">
      <c r="A41" s="22" t="s">
        <v>85</v>
      </c>
      <c r="B41" s="22"/>
      <c r="C41" s="30"/>
      <c r="D41" s="30"/>
      <c r="E41" s="30"/>
      <c r="F41" s="31"/>
      <c r="G41" s="30"/>
      <c r="H41" s="38"/>
      <c r="I41" s="30"/>
      <c r="J41" s="32"/>
      <c r="K41" s="30"/>
      <c r="L41" s="38"/>
      <c r="M41" s="30"/>
      <c r="N41" s="32"/>
    </row>
    <row r="42" spans="1:14" ht="21.75" customHeight="1" x14ac:dyDescent="0.4">
      <c r="A42" s="30" t="s">
        <v>86</v>
      </c>
      <c r="B42" s="30"/>
      <c r="C42" s="30"/>
      <c r="D42" s="30"/>
      <c r="E42" s="30"/>
      <c r="F42" s="31">
        <v>18</v>
      </c>
      <c r="G42" s="30"/>
      <c r="H42" s="80">
        <v>0.23</v>
      </c>
      <c r="I42" s="81"/>
      <c r="J42" s="82">
        <v>0.19</v>
      </c>
      <c r="K42" s="81"/>
      <c r="L42" s="80">
        <v>0.23</v>
      </c>
      <c r="M42" s="81"/>
      <c r="N42" s="82">
        <v>0.19</v>
      </c>
    </row>
    <row r="43" spans="1:14" ht="21.75" customHeight="1" x14ac:dyDescent="0.4">
      <c r="A43" s="22"/>
      <c r="B43" s="30"/>
      <c r="C43" s="30"/>
      <c r="D43" s="30"/>
      <c r="E43" s="30"/>
      <c r="F43" s="31"/>
      <c r="G43" s="30"/>
      <c r="H43" s="32"/>
      <c r="I43" s="30"/>
      <c r="J43" s="32"/>
      <c r="K43" s="30"/>
      <c r="L43" s="32"/>
      <c r="M43" s="30"/>
      <c r="N43" s="32"/>
    </row>
    <row r="44" spans="1:14" ht="21.75" customHeight="1" x14ac:dyDescent="0.4">
      <c r="A44" s="22"/>
      <c r="B44" s="30"/>
      <c r="C44" s="30"/>
      <c r="D44" s="30"/>
      <c r="E44" s="30"/>
      <c r="F44" s="31"/>
      <c r="G44" s="30"/>
      <c r="H44" s="32"/>
      <c r="I44" s="30"/>
      <c r="J44" s="32"/>
      <c r="K44" s="30"/>
      <c r="L44" s="32"/>
      <c r="M44" s="30"/>
      <c r="N44" s="32"/>
    </row>
    <row r="45" spans="1:14" ht="21.75" customHeight="1" x14ac:dyDescent="0.4">
      <c r="A45" s="22"/>
      <c r="B45" s="30"/>
      <c r="C45" s="30"/>
      <c r="D45" s="30"/>
      <c r="E45" s="30"/>
      <c r="F45" s="31"/>
      <c r="G45" s="30"/>
      <c r="H45" s="32"/>
      <c r="I45" s="30"/>
      <c r="J45" s="32"/>
      <c r="K45" s="30"/>
      <c r="L45" s="32"/>
      <c r="M45" s="30"/>
      <c r="N45" s="32"/>
    </row>
    <row r="46" spans="1:14" ht="21.75" customHeight="1" x14ac:dyDescent="0.4">
      <c r="A46" s="22"/>
      <c r="B46" s="30"/>
      <c r="C46" s="30"/>
      <c r="D46" s="30"/>
      <c r="E46" s="30"/>
      <c r="F46" s="31"/>
      <c r="G46" s="30"/>
      <c r="H46" s="32"/>
      <c r="I46" s="30"/>
      <c r="J46" s="32"/>
      <c r="K46" s="30"/>
      <c r="L46" s="32"/>
      <c r="M46" s="30"/>
      <c r="N46" s="32"/>
    </row>
    <row r="47" spans="1:14" ht="21.75" customHeight="1" x14ac:dyDescent="0.4">
      <c r="A47" s="22"/>
      <c r="B47" s="30"/>
      <c r="C47" s="30"/>
      <c r="D47" s="30"/>
      <c r="E47" s="30"/>
      <c r="F47" s="31"/>
      <c r="G47" s="30"/>
      <c r="H47" s="32"/>
      <c r="I47" s="30"/>
      <c r="J47" s="32"/>
      <c r="K47" s="30"/>
      <c r="L47" s="32"/>
      <c r="M47" s="30"/>
      <c r="N47" s="32"/>
    </row>
    <row r="48" spans="1:14" ht="2.1" customHeight="1" x14ac:dyDescent="0.4">
      <c r="A48" s="22"/>
      <c r="B48" s="30"/>
      <c r="C48" s="30"/>
      <c r="D48" s="30"/>
      <c r="E48" s="30"/>
      <c r="F48" s="31"/>
      <c r="G48" s="30"/>
      <c r="H48" s="32"/>
      <c r="I48" s="30"/>
      <c r="J48" s="32"/>
      <c r="K48" s="30"/>
      <c r="L48" s="32"/>
      <c r="M48" s="30"/>
      <c r="N48" s="32"/>
    </row>
    <row r="49" spans="1:14" ht="21.75" customHeight="1" x14ac:dyDescent="0.4">
      <c r="A49" s="107" t="s">
        <v>36</v>
      </c>
      <c r="B49" s="106"/>
      <c r="C49" s="106"/>
      <c r="D49" s="106"/>
      <c r="E49" s="106"/>
      <c r="F49" s="106"/>
      <c r="G49" s="106"/>
      <c r="H49" s="106"/>
      <c r="I49" s="106"/>
      <c r="J49" s="106"/>
      <c r="K49" s="66"/>
      <c r="L49" s="66"/>
      <c r="M49" s="60"/>
      <c r="N49" s="66"/>
    </row>
  </sheetData>
  <mergeCells count="3">
    <mergeCell ref="H5:J5"/>
    <mergeCell ref="L5:N5"/>
    <mergeCell ref="A49:J49"/>
  </mergeCells>
  <pageMargins left="0.8" right="0.5" top="0.5" bottom="0.6" header="0.49" footer="0.4"/>
  <pageSetup paperSize="9" scale="92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6"/>
  <sheetViews>
    <sheetView tabSelected="1" topLeftCell="A4" zoomScale="91" zoomScaleNormal="91" workbookViewId="0">
      <selection activeCell="J13" sqref="J1:J1048576"/>
    </sheetView>
  </sheetViews>
  <sheetFormatPr defaultColWidth="10.140625" defaultRowHeight="15" customHeight="1" x14ac:dyDescent="0.5"/>
  <cols>
    <col min="1" max="4" width="1.42578125" style="83" customWidth="1"/>
    <col min="5" max="5" width="40.28515625" style="83" customWidth="1"/>
    <col min="6" max="6" width="7.85546875" style="83" customWidth="1"/>
    <col min="7" max="7" width="0.7109375" style="83" customWidth="1"/>
    <col min="8" max="8" width="10.7109375" style="83" customWidth="1"/>
    <col min="9" max="9" width="0.7109375" style="83" customWidth="1"/>
    <col min="10" max="10" width="10.5703125" style="83" bestFit="1" customWidth="1"/>
    <col min="11" max="11" width="0.7109375" style="83" customWidth="1"/>
    <col min="12" max="12" width="15" style="83" customWidth="1"/>
    <col min="13" max="13" width="0.7109375" style="83" customWidth="1"/>
    <col min="14" max="14" width="11.7109375" style="83" customWidth="1"/>
    <col min="15" max="15" width="0.7109375" style="83" customWidth="1"/>
    <col min="16" max="16" width="19.85546875" style="83" customWidth="1"/>
    <col min="17" max="17" width="0.7109375" style="83" customWidth="1"/>
    <col min="18" max="18" width="13" style="83" customWidth="1"/>
    <col min="19" max="19" width="0.7109375" style="83" customWidth="1"/>
    <col min="20" max="20" width="16" style="83" customWidth="1"/>
    <col min="21" max="21" width="0.7109375" style="83" customWidth="1"/>
    <col min="22" max="22" width="11.42578125" style="83" customWidth="1"/>
    <col min="23" max="23" width="0.7109375" style="83" customWidth="1"/>
    <col min="24" max="24" width="12.5703125" style="83" customWidth="1"/>
    <col min="25" max="25" width="0.7109375" style="83" customWidth="1"/>
    <col min="26" max="26" width="12.28515625" style="83" customWidth="1"/>
    <col min="27" max="16384" width="10.140625" style="83"/>
  </cols>
  <sheetData>
    <row r="1" spans="1:26" ht="21.75" customHeight="1" x14ac:dyDescent="0.5">
      <c r="A1" s="22" t="s">
        <v>0</v>
      </c>
      <c r="B1" s="30"/>
      <c r="C1" s="30"/>
      <c r="D1" s="30"/>
      <c r="E1" s="30"/>
      <c r="F1" s="30"/>
      <c r="G1" s="30"/>
      <c r="H1" s="14"/>
      <c r="I1" s="40"/>
      <c r="J1" s="14"/>
      <c r="K1" s="40"/>
      <c r="L1" s="14"/>
      <c r="M1" s="40"/>
      <c r="N1" s="14"/>
      <c r="O1" s="40"/>
      <c r="P1" s="14"/>
      <c r="Q1" s="40"/>
      <c r="R1" s="14"/>
      <c r="S1" s="40"/>
      <c r="T1" s="14"/>
      <c r="U1" s="40"/>
      <c r="V1" s="14"/>
      <c r="W1" s="40"/>
      <c r="X1" s="14"/>
      <c r="Y1" s="40"/>
      <c r="Z1" s="14"/>
    </row>
    <row r="2" spans="1:26" ht="21.75" customHeight="1" x14ac:dyDescent="0.5">
      <c r="A2" s="22" t="s">
        <v>88</v>
      </c>
      <c r="B2" s="30"/>
      <c r="C2" s="30"/>
      <c r="D2" s="30"/>
      <c r="E2" s="30"/>
      <c r="F2" s="30"/>
      <c r="G2" s="30"/>
      <c r="H2" s="14"/>
      <c r="I2" s="40"/>
      <c r="J2" s="14"/>
      <c r="K2" s="40"/>
      <c r="L2" s="14"/>
      <c r="M2" s="40"/>
      <c r="N2" s="14"/>
      <c r="O2" s="40"/>
      <c r="P2" s="14"/>
      <c r="Q2" s="40"/>
      <c r="R2" s="14"/>
      <c r="S2" s="40"/>
      <c r="T2" s="14"/>
      <c r="U2" s="40"/>
      <c r="V2" s="14"/>
      <c r="W2" s="40"/>
      <c r="X2" s="14"/>
      <c r="Y2" s="40"/>
      <c r="Z2" s="14"/>
    </row>
    <row r="3" spans="1:26" ht="21.75" customHeight="1" x14ac:dyDescent="0.5">
      <c r="A3" s="34" t="str">
        <f>'Thai 6 (6M)'!A3</f>
        <v>สำหรับรอบระยะเวลาหกเดือนสิ้นสุดวันที่ 30 มิถุนายน พ.ศ. 2568</v>
      </c>
      <c r="B3" s="60"/>
      <c r="C3" s="60"/>
      <c r="D3" s="60"/>
      <c r="E3" s="60"/>
      <c r="F3" s="60"/>
      <c r="G3" s="60"/>
      <c r="H3" s="55"/>
      <c r="I3" s="43"/>
      <c r="J3" s="55"/>
      <c r="K3" s="43"/>
      <c r="L3" s="55"/>
      <c r="M3" s="43"/>
      <c r="N3" s="55"/>
      <c r="O3" s="43"/>
      <c r="P3" s="55"/>
      <c r="Q3" s="43"/>
      <c r="R3" s="55"/>
      <c r="S3" s="43"/>
      <c r="T3" s="55"/>
      <c r="U3" s="43"/>
      <c r="V3" s="55"/>
      <c r="W3" s="43"/>
      <c r="X3" s="55"/>
      <c r="Y3" s="43"/>
      <c r="Z3" s="55"/>
    </row>
    <row r="4" spans="1:26" ht="21.75" customHeight="1" x14ac:dyDescent="0.5">
      <c r="A4" s="22"/>
      <c r="B4" s="30"/>
      <c r="C4" s="30"/>
      <c r="D4" s="30"/>
      <c r="E4" s="30"/>
      <c r="F4" s="30"/>
      <c r="G4" s="30"/>
      <c r="H4" s="14"/>
      <c r="I4" s="40"/>
      <c r="J4" s="14"/>
      <c r="K4" s="40"/>
      <c r="L4" s="14"/>
      <c r="M4" s="40"/>
      <c r="N4" s="14"/>
      <c r="O4" s="40"/>
      <c r="P4" s="14"/>
      <c r="Q4" s="40"/>
      <c r="R4" s="14"/>
      <c r="S4" s="40"/>
      <c r="T4" s="14"/>
      <c r="U4" s="40"/>
      <c r="V4" s="14"/>
      <c r="W4" s="40"/>
      <c r="X4" s="14"/>
      <c r="Y4" s="40"/>
      <c r="Z4" s="14"/>
    </row>
    <row r="5" spans="1:26" ht="21.75" customHeight="1" x14ac:dyDescent="0.5">
      <c r="A5" s="22"/>
      <c r="B5" s="30"/>
      <c r="C5" s="30"/>
      <c r="D5" s="30"/>
      <c r="E5" s="30"/>
      <c r="F5" s="30"/>
      <c r="G5" s="30"/>
      <c r="H5" s="109" t="s">
        <v>3</v>
      </c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</row>
    <row r="6" spans="1:26" ht="21.75" customHeight="1" x14ac:dyDescent="0.5">
      <c r="A6" s="22"/>
      <c r="B6" s="30"/>
      <c r="C6" s="30"/>
      <c r="D6" s="30"/>
      <c r="E6" s="30"/>
      <c r="F6" s="30"/>
      <c r="G6" s="30"/>
      <c r="H6" s="111" t="s">
        <v>83</v>
      </c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40"/>
      <c r="X6" s="72"/>
      <c r="Y6" s="40"/>
      <c r="Z6" s="14"/>
    </row>
    <row r="7" spans="1:26" ht="21.75" customHeight="1" x14ac:dyDescent="0.5">
      <c r="A7" s="22"/>
      <c r="B7" s="30"/>
      <c r="C7" s="30"/>
      <c r="D7" s="30"/>
      <c r="E7" s="30"/>
      <c r="F7" s="30"/>
      <c r="G7" s="30"/>
      <c r="H7" s="85"/>
      <c r="I7" s="85"/>
      <c r="J7" s="85"/>
      <c r="K7" s="85"/>
      <c r="L7" s="85"/>
      <c r="M7" s="85"/>
      <c r="N7" s="85"/>
      <c r="O7" s="85"/>
      <c r="P7" s="113" t="s">
        <v>64</v>
      </c>
      <c r="Q7" s="114"/>
      <c r="R7" s="114"/>
      <c r="S7" s="114"/>
      <c r="T7" s="114"/>
      <c r="U7" s="85"/>
      <c r="V7" s="85"/>
      <c r="W7" s="40"/>
      <c r="X7" s="72"/>
      <c r="Y7" s="40"/>
      <c r="Z7" s="14"/>
    </row>
    <row r="8" spans="1:26" ht="21.75" customHeight="1" x14ac:dyDescent="0.5">
      <c r="A8" s="30"/>
      <c r="B8" s="22"/>
      <c r="C8" s="30"/>
      <c r="D8" s="30"/>
      <c r="E8" s="30"/>
      <c r="G8" s="30"/>
      <c r="H8" s="115" t="s">
        <v>89</v>
      </c>
      <c r="I8" s="115"/>
      <c r="J8" s="115"/>
      <c r="K8" s="72"/>
      <c r="L8" s="109" t="s">
        <v>61</v>
      </c>
      <c r="M8" s="110"/>
      <c r="N8" s="110"/>
      <c r="O8" s="72"/>
      <c r="P8" s="84" t="s">
        <v>90</v>
      </c>
      <c r="Q8" s="86"/>
      <c r="R8" s="72"/>
      <c r="S8" s="70"/>
      <c r="T8" s="72"/>
      <c r="U8" s="70"/>
      <c r="V8" s="72"/>
      <c r="W8" s="40"/>
      <c r="X8" s="72"/>
      <c r="Y8" s="40"/>
      <c r="Z8" s="72"/>
    </row>
    <row r="9" spans="1:26" ht="21.75" customHeight="1" x14ac:dyDescent="0.5">
      <c r="A9" s="30"/>
      <c r="B9" s="22"/>
      <c r="C9" s="30"/>
      <c r="D9" s="30"/>
      <c r="E9" s="30"/>
      <c r="F9" s="30"/>
      <c r="G9" s="30"/>
      <c r="H9" s="72"/>
      <c r="I9" s="72"/>
      <c r="J9" s="72"/>
      <c r="K9" s="72"/>
      <c r="L9" s="85"/>
      <c r="M9" s="85"/>
      <c r="N9" s="85"/>
      <c r="O9" s="72"/>
      <c r="P9" s="72" t="s">
        <v>91</v>
      </c>
      <c r="Q9" s="70"/>
      <c r="R9" s="14"/>
      <c r="S9" s="70"/>
      <c r="T9" s="72"/>
      <c r="U9" s="70"/>
      <c r="V9" s="72"/>
      <c r="W9" s="40"/>
      <c r="X9" s="72"/>
      <c r="Y9" s="40"/>
      <c r="Z9" s="72"/>
    </row>
    <row r="10" spans="1:26" ht="21.75" customHeight="1" x14ac:dyDescent="0.5">
      <c r="A10" s="30"/>
      <c r="B10" s="22"/>
      <c r="C10" s="30"/>
      <c r="D10" s="30"/>
      <c r="E10" s="30"/>
      <c r="F10" s="30"/>
      <c r="G10" s="30"/>
      <c r="H10" s="72"/>
      <c r="I10" s="72"/>
      <c r="J10" s="72"/>
      <c r="K10" s="72"/>
      <c r="L10" s="85"/>
      <c r="M10" s="85"/>
      <c r="N10" s="85"/>
      <c r="O10" s="72"/>
      <c r="P10" s="72" t="s">
        <v>92</v>
      </c>
      <c r="Q10" s="70"/>
      <c r="R10" s="72" t="s">
        <v>93</v>
      </c>
      <c r="S10" s="70"/>
      <c r="T10" s="72"/>
      <c r="U10" s="70"/>
      <c r="V10" s="72"/>
      <c r="W10" s="40"/>
      <c r="X10" s="72"/>
      <c r="Y10" s="40"/>
      <c r="Z10" s="72"/>
    </row>
    <row r="11" spans="1:26" ht="21.75" customHeight="1" x14ac:dyDescent="0.5">
      <c r="A11" s="30"/>
      <c r="B11" s="22"/>
      <c r="C11" s="30"/>
      <c r="D11" s="30"/>
      <c r="E11" s="30"/>
      <c r="F11" s="30"/>
      <c r="G11" s="30"/>
      <c r="H11" s="72"/>
      <c r="I11" s="72"/>
      <c r="J11" s="72"/>
      <c r="K11" s="72"/>
      <c r="L11" s="85"/>
      <c r="M11" s="85"/>
      <c r="N11" s="85"/>
      <c r="O11" s="72"/>
      <c r="P11" s="72" t="s">
        <v>94</v>
      </c>
      <c r="Q11" s="70"/>
      <c r="R11" s="72" t="s">
        <v>95</v>
      </c>
      <c r="S11" s="70"/>
      <c r="T11" s="14"/>
      <c r="U11" s="70"/>
      <c r="V11" s="72" t="s">
        <v>96</v>
      </c>
      <c r="W11" s="40"/>
      <c r="X11" s="72"/>
      <c r="Y11" s="40"/>
      <c r="Z11" s="72"/>
    </row>
    <row r="12" spans="1:26" ht="21.75" customHeight="1" x14ac:dyDescent="0.5">
      <c r="A12" s="30"/>
      <c r="B12" s="22"/>
      <c r="C12" s="30"/>
      <c r="D12" s="30"/>
      <c r="E12" s="30"/>
      <c r="F12" s="30"/>
      <c r="G12" s="30"/>
      <c r="H12" s="72" t="s">
        <v>97</v>
      </c>
      <c r="I12" s="72"/>
      <c r="J12" s="72" t="s">
        <v>98</v>
      </c>
      <c r="K12" s="72"/>
      <c r="L12" s="72" t="s">
        <v>99</v>
      </c>
      <c r="M12" s="72"/>
      <c r="N12" s="72"/>
      <c r="O12" s="72"/>
      <c r="P12" s="72" t="s">
        <v>100</v>
      </c>
      <c r="Q12" s="72"/>
      <c r="R12" s="72" t="s">
        <v>101</v>
      </c>
      <c r="S12" s="72"/>
      <c r="T12" s="72" t="s">
        <v>102</v>
      </c>
      <c r="U12" s="72"/>
      <c r="V12" s="72" t="s">
        <v>103</v>
      </c>
      <c r="W12" s="40"/>
      <c r="X12" s="72" t="s">
        <v>104</v>
      </c>
      <c r="Y12" s="40"/>
      <c r="Z12" s="72" t="s">
        <v>105</v>
      </c>
    </row>
    <row r="13" spans="1:26" ht="21.75" customHeight="1" x14ac:dyDescent="0.5">
      <c r="A13" s="30"/>
      <c r="B13" s="22"/>
      <c r="C13" s="30"/>
      <c r="D13" s="30"/>
      <c r="E13" s="30"/>
      <c r="F13" s="30"/>
      <c r="G13" s="30"/>
      <c r="H13" s="72" t="s">
        <v>106</v>
      </c>
      <c r="I13" s="72"/>
      <c r="J13" s="72" t="s">
        <v>107</v>
      </c>
      <c r="K13" s="72"/>
      <c r="L13" s="72" t="s">
        <v>108</v>
      </c>
      <c r="M13" s="72"/>
      <c r="N13" s="72" t="s">
        <v>63</v>
      </c>
      <c r="O13" s="72"/>
      <c r="P13" s="72" t="s">
        <v>109</v>
      </c>
      <c r="Q13" s="72"/>
      <c r="R13" s="72" t="s">
        <v>110</v>
      </c>
      <c r="S13" s="72"/>
      <c r="T13" s="72" t="s">
        <v>111</v>
      </c>
      <c r="U13" s="72"/>
      <c r="V13" s="72" t="s">
        <v>101</v>
      </c>
      <c r="W13" s="40"/>
      <c r="X13" s="72" t="s">
        <v>112</v>
      </c>
      <c r="Y13" s="40"/>
      <c r="Z13" s="72" t="s">
        <v>54</v>
      </c>
    </row>
    <row r="14" spans="1:26" ht="21.75" customHeight="1" x14ac:dyDescent="0.5">
      <c r="A14" s="22"/>
      <c r="B14" s="30"/>
      <c r="C14" s="30"/>
      <c r="D14" s="30"/>
      <c r="E14" s="30"/>
      <c r="F14" s="64" t="s">
        <v>11</v>
      </c>
      <c r="G14" s="30"/>
      <c r="H14" s="87" t="s">
        <v>12</v>
      </c>
      <c r="I14" s="72"/>
      <c r="J14" s="87" t="s">
        <v>12</v>
      </c>
      <c r="K14" s="72"/>
      <c r="L14" s="87" t="s">
        <v>12</v>
      </c>
      <c r="M14" s="72"/>
      <c r="N14" s="87" t="s">
        <v>12</v>
      </c>
      <c r="O14" s="72"/>
      <c r="P14" s="87" t="s">
        <v>12</v>
      </c>
      <c r="Q14" s="72"/>
      <c r="R14" s="87" t="s">
        <v>12</v>
      </c>
      <c r="S14" s="72"/>
      <c r="T14" s="87" t="s">
        <v>12</v>
      </c>
      <c r="U14" s="72"/>
      <c r="V14" s="87" t="s">
        <v>12</v>
      </c>
      <c r="W14" s="40"/>
      <c r="X14" s="87" t="s">
        <v>12</v>
      </c>
      <c r="Y14" s="40"/>
      <c r="Z14" s="87" t="s">
        <v>12</v>
      </c>
    </row>
    <row r="15" spans="1:26" ht="6" customHeight="1" x14ac:dyDescent="0.5">
      <c r="A15" s="30"/>
      <c r="B15" s="30"/>
      <c r="C15" s="30"/>
      <c r="D15" s="30"/>
      <c r="E15" s="30"/>
      <c r="F15" s="44"/>
      <c r="G15" s="30"/>
      <c r="H15" s="14"/>
      <c r="I15" s="40"/>
      <c r="J15" s="14"/>
      <c r="K15" s="40"/>
      <c r="L15" s="14"/>
      <c r="M15" s="40"/>
      <c r="N15" s="14"/>
      <c r="O15" s="40"/>
      <c r="P15" s="14"/>
      <c r="Q15" s="40"/>
      <c r="R15" s="14"/>
      <c r="S15" s="40"/>
      <c r="T15" s="14"/>
      <c r="U15" s="40"/>
      <c r="V15" s="14"/>
      <c r="W15" s="40"/>
      <c r="X15" s="14"/>
      <c r="Y15" s="40"/>
      <c r="Z15" s="14"/>
    </row>
    <row r="16" spans="1:26" ht="21.75" customHeight="1" x14ac:dyDescent="0.5">
      <c r="A16" s="22" t="s">
        <v>113</v>
      </c>
      <c r="B16" s="22"/>
      <c r="C16" s="22"/>
      <c r="D16" s="30"/>
      <c r="E16" s="30"/>
      <c r="F16" s="30"/>
      <c r="G16" s="30"/>
      <c r="H16" s="14">
        <v>125000000</v>
      </c>
      <c r="I16" s="40"/>
      <c r="J16" s="14">
        <v>32500000</v>
      </c>
      <c r="K16" s="40"/>
      <c r="L16" s="14">
        <v>15250000</v>
      </c>
      <c r="M16" s="40"/>
      <c r="N16" s="14">
        <v>20580994</v>
      </c>
      <c r="O16" s="40"/>
      <c r="P16" s="14">
        <v>-11368</v>
      </c>
      <c r="Q16" s="40"/>
      <c r="R16" s="14">
        <v>-8562100</v>
      </c>
      <c r="S16" s="40"/>
      <c r="T16" s="48">
        <f>SUM(P16,R16)</f>
        <v>-8573468</v>
      </c>
      <c r="U16" s="40"/>
      <c r="V16" s="14">
        <f>SUM(T16,N16,L16,J16,H16)</f>
        <v>184757526</v>
      </c>
      <c r="W16" s="40"/>
      <c r="X16" s="14">
        <v>2721024</v>
      </c>
      <c r="Y16" s="40"/>
      <c r="Z16" s="14">
        <f>SUM(X16,V16)</f>
        <v>187478550</v>
      </c>
    </row>
    <row r="17" spans="1:26" ht="6" customHeight="1" x14ac:dyDescent="0.5">
      <c r="A17" s="30"/>
      <c r="B17" s="22"/>
      <c r="C17" s="22"/>
      <c r="D17" s="30"/>
      <c r="E17" s="30"/>
      <c r="F17" s="30"/>
      <c r="G17" s="30"/>
      <c r="H17" s="14"/>
      <c r="I17" s="40"/>
      <c r="J17" s="14"/>
      <c r="K17" s="40"/>
      <c r="L17" s="14"/>
      <c r="M17" s="40"/>
      <c r="N17" s="14"/>
      <c r="O17" s="40"/>
      <c r="P17" s="14"/>
      <c r="Q17" s="40"/>
      <c r="R17" s="14"/>
      <c r="S17" s="40"/>
      <c r="T17" s="14"/>
      <c r="U17" s="40"/>
      <c r="V17" s="14"/>
      <c r="W17" s="40"/>
      <c r="X17" s="14"/>
      <c r="Y17" s="40"/>
      <c r="Z17" s="14"/>
    </row>
    <row r="18" spans="1:26" ht="21.75" customHeight="1" x14ac:dyDescent="0.5">
      <c r="A18" s="22" t="s">
        <v>114</v>
      </c>
      <c r="B18" s="22"/>
      <c r="C18" s="22"/>
      <c r="D18" s="30"/>
      <c r="E18" s="30"/>
      <c r="F18" s="30"/>
      <c r="G18" s="30"/>
      <c r="H18" s="14"/>
      <c r="I18" s="40"/>
      <c r="J18" s="14"/>
      <c r="K18" s="40"/>
      <c r="L18" s="14"/>
      <c r="M18" s="40"/>
      <c r="N18" s="14"/>
      <c r="O18" s="40"/>
      <c r="P18" s="14"/>
      <c r="Q18" s="40"/>
      <c r="R18" s="14"/>
      <c r="S18" s="40"/>
      <c r="T18" s="14"/>
      <c r="U18" s="40"/>
      <c r="V18" s="14"/>
      <c r="W18" s="40"/>
      <c r="X18" s="14"/>
      <c r="Y18" s="40"/>
      <c r="Z18" s="14"/>
    </row>
    <row r="19" spans="1:26" ht="21.75" customHeight="1" x14ac:dyDescent="0.5">
      <c r="A19" s="30" t="s">
        <v>115</v>
      </c>
      <c r="B19" s="74"/>
      <c r="C19" s="74"/>
      <c r="D19" s="44"/>
      <c r="E19" s="44"/>
      <c r="F19" s="30"/>
      <c r="G19" s="30"/>
      <c r="H19" s="14">
        <v>27500000</v>
      </c>
      <c r="I19" s="40"/>
      <c r="J19" s="14">
        <v>541628795</v>
      </c>
      <c r="K19" s="40"/>
      <c r="L19" s="14">
        <v>0</v>
      </c>
      <c r="M19" s="40"/>
      <c r="N19" s="14">
        <v>0</v>
      </c>
      <c r="O19" s="40"/>
      <c r="P19" s="14">
        <v>0</v>
      </c>
      <c r="Q19" s="40"/>
      <c r="R19" s="14">
        <v>0</v>
      </c>
      <c r="S19" s="40"/>
      <c r="T19" s="48">
        <f>SUM(P19:R19)</f>
        <v>0</v>
      </c>
      <c r="U19" s="40"/>
      <c r="V19" s="14">
        <f>SUM(T19,N19,L19,J19,H19)</f>
        <v>569128795</v>
      </c>
      <c r="W19" s="40"/>
      <c r="X19" s="14">
        <v>0</v>
      </c>
      <c r="Y19" s="40"/>
      <c r="Z19" s="14">
        <f>SUM(X19,V19)</f>
        <v>569128795</v>
      </c>
    </row>
    <row r="20" spans="1:26" ht="21.75" customHeight="1" x14ac:dyDescent="0.5">
      <c r="A20" s="30" t="s">
        <v>82</v>
      </c>
      <c r="B20" s="22"/>
      <c r="C20" s="22"/>
      <c r="D20" s="30"/>
      <c r="E20" s="30"/>
      <c r="F20" s="31"/>
      <c r="G20" s="30"/>
      <c r="H20" s="55">
        <v>0</v>
      </c>
      <c r="I20" s="40"/>
      <c r="J20" s="55">
        <v>0</v>
      </c>
      <c r="K20" s="40"/>
      <c r="L20" s="55">
        <v>0</v>
      </c>
      <c r="M20" s="40"/>
      <c r="N20" s="55">
        <v>55225142</v>
      </c>
      <c r="O20" s="40"/>
      <c r="P20" s="55">
        <v>0</v>
      </c>
      <c r="Q20" s="40"/>
      <c r="R20" s="55">
        <v>0</v>
      </c>
      <c r="S20" s="40"/>
      <c r="T20" s="57">
        <f>SUM(P20:R20)</f>
        <v>0</v>
      </c>
      <c r="U20" s="40"/>
      <c r="V20" s="57">
        <f>SUM(T20,N20,L20,J20,H20)</f>
        <v>55225142</v>
      </c>
      <c r="W20" s="40"/>
      <c r="X20" s="55">
        <v>7584</v>
      </c>
      <c r="Y20" s="40"/>
      <c r="Z20" s="57">
        <f>SUM(X20,V20)</f>
        <v>55232726</v>
      </c>
    </row>
    <row r="21" spans="1:26" ht="6" customHeight="1" x14ac:dyDescent="0.5">
      <c r="A21" s="30"/>
      <c r="B21" s="22"/>
      <c r="C21" s="22"/>
      <c r="D21" s="30"/>
      <c r="E21" s="30"/>
      <c r="F21" s="30"/>
      <c r="G21" s="30"/>
      <c r="H21" s="14"/>
      <c r="I21" s="40"/>
      <c r="J21" s="14"/>
      <c r="K21" s="40"/>
      <c r="L21" s="14"/>
      <c r="M21" s="40"/>
      <c r="N21" s="14"/>
      <c r="O21" s="40"/>
      <c r="P21" s="14"/>
      <c r="Q21" s="40"/>
      <c r="R21" s="14"/>
      <c r="S21" s="40"/>
      <c r="T21" s="14"/>
      <c r="U21" s="40"/>
      <c r="V21" s="14"/>
      <c r="W21" s="40"/>
      <c r="X21" s="14"/>
      <c r="Y21" s="40"/>
      <c r="Z21" s="14"/>
    </row>
    <row r="22" spans="1:26" ht="21.75" customHeight="1" x14ac:dyDescent="0.5">
      <c r="A22" s="22" t="s">
        <v>116</v>
      </c>
      <c r="B22" s="22"/>
      <c r="C22" s="30"/>
      <c r="D22" s="30"/>
      <c r="E22" s="30"/>
      <c r="F22" s="30"/>
      <c r="G22" s="30"/>
      <c r="H22" s="49">
        <f>SUM(H16:H20)</f>
        <v>152500000</v>
      </c>
      <c r="I22" s="40"/>
      <c r="J22" s="49">
        <f>SUM(J16:J20)</f>
        <v>574128795</v>
      </c>
      <c r="K22" s="40"/>
      <c r="L22" s="49">
        <f>SUM(L16:L20)</f>
        <v>15250000</v>
      </c>
      <c r="M22" s="40"/>
      <c r="N22" s="49">
        <f>SUM(N16:N20)</f>
        <v>75806136</v>
      </c>
      <c r="O22" s="40"/>
      <c r="P22" s="49">
        <f>SUM(P16:P20)</f>
        <v>-11368</v>
      </c>
      <c r="Q22" s="40"/>
      <c r="R22" s="49">
        <f>SUM(R16:R20)</f>
        <v>-8562100</v>
      </c>
      <c r="S22" s="40"/>
      <c r="T22" s="49">
        <f>SUM(T16:T20)</f>
        <v>-8573468</v>
      </c>
      <c r="U22" s="40"/>
      <c r="V22" s="49">
        <f>SUM(V16:V20)</f>
        <v>809111463</v>
      </c>
      <c r="W22" s="40"/>
      <c r="X22" s="49">
        <f>SUM(X16:X20)</f>
        <v>2728608</v>
      </c>
      <c r="Y22" s="40"/>
      <c r="Z22" s="49">
        <f>SUM(Z16:Z20)</f>
        <v>811840071</v>
      </c>
    </row>
    <row r="23" spans="1:26" ht="21.75" customHeight="1" x14ac:dyDescent="0.5">
      <c r="A23" s="22"/>
      <c r="B23" s="22"/>
      <c r="C23" s="30"/>
      <c r="D23" s="30"/>
      <c r="E23" s="30"/>
      <c r="F23" s="30"/>
      <c r="G23" s="30"/>
      <c r="H23" s="14"/>
      <c r="I23" s="40"/>
      <c r="J23" s="14"/>
      <c r="K23" s="40"/>
      <c r="L23" s="14"/>
      <c r="M23" s="40"/>
      <c r="N23" s="14"/>
      <c r="O23" s="40"/>
      <c r="P23" s="14"/>
      <c r="Q23" s="40"/>
      <c r="R23" s="14"/>
      <c r="S23" s="40"/>
      <c r="T23" s="14"/>
      <c r="U23" s="40"/>
      <c r="V23" s="14"/>
      <c r="W23" s="40"/>
      <c r="X23" s="14"/>
      <c r="Y23" s="40"/>
      <c r="Z23" s="14"/>
    </row>
    <row r="24" spans="1:26" ht="21.75" customHeight="1" x14ac:dyDescent="0.5">
      <c r="A24" s="22" t="s">
        <v>117</v>
      </c>
      <c r="B24" s="22"/>
      <c r="C24" s="22"/>
      <c r="D24" s="30"/>
      <c r="E24" s="30"/>
      <c r="F24" s="30"/>
      <c r="G24" s="30"/>
      <c r="H24" s="48">
        <v>152500000</v>
      </c>
      <c r="I24" s="40"/>
      <c r="J24" s="48">
        <v>574128795</v>
      </c>
      <c r="K24" s="40"/>
      <c r="L24" s="48">
        <v>15250000</v>
      </c>
      <c r="M24" s="40"/>
      <c r="N24" s="48">
        <v>146100989</v>
      </c>
      <c r="O24" s="40"/>
      <c r="P24" s="48">
        <v>-11368</v>
      </c>
      <c r="Q24" s="40"/>
      <c r="R24" s="48">
        <v>-8562100</v>
      </c>
      <c r="S24" s="40"/>
      <c r="T24" s="48">
        <f>SUM(P24,R24)</f>
        <v>-8573468</v>
      </c>
      <c r="U24" s="40"/>
      <c r="V24" s="48">
        <f>SUM(T24,N24,L24,J24,H24)</f>
        <v>879406316</v>
      </c>
      <c r="W24" s="40"/>
      <c r="X24" s="48">
        <v>2724631</v>
      </c>
      <c r="Y24" s="40"/>
      <c r="Z24" s="48">
        <f>SUM(X24,V24)</f>
        <v>882130947</v>
      </c>
    </row>
    <row r="25" spans="1:26" ht="6" customHeight="1" x14ac:dyDescent="0.5">
      <c r="A25" s="30"/>
      <c r="B25" s="22"/>
      <c r="C25" s="22"/>
      <c r="D25" s="30"/>
      <c r="E25" s="30"/>
      <c r="F25" s="30"/>
      <c r="G25" s="30"/>
      <c r="H25" s="48"/>
      <c r="I25" s="40"/>
      <c r="J25" s="48"/>
      <c r="K25" s="40"/>
      <c r="L25" s="48"/>
      <c r="M25" s="40"/>
      <c r="N25" s="48"/>
      <c r="O25" s="40"/>
      <c r="P25" s="48"/>
      <c r="Q25" s="40"/>
      <c r="R25" s="48"/>
      <c r="S25" s="40"/>
      <c r="T25" s="48"/>
      <c r="U25" s="40"/>
      <c r="V25" s="48"/>
      <c r="W25" s="40"/>
      <c r="X25" s="48"/>
      <c r="Y25" s="40"/>
      <c r="Z25" s="48"/>
    </row>
    <row r="26" spans="1:26" ht="21.75" customHeight="1" x14ac:dyDescent="0.5">
      <c r="A26" s="22" t="s">
        <v>114</v>
      </c>
      <c r="B26" s="22"/>
      <c r="C26" s="22"/>
      <c r="D26" s="30"/>
      <c r="E26" s="30"/>
      <c r="F26" s="30"/>
      <c r="G26" s="30"/>
      <c r="H26" s="48"/>
      <c r="I26" s="40"/>
      <c r="J26" s="48"/>
      <c r="K26" s="40"/>
      <c r="L26" s="48"/>
      <c r="M26" s="40"/>
      <c r="N26" s="48"/>
      <c r="O26" s="40"/>
      <c r="P26" s="48"/>
      <c r="Q26" s="40"/>
      <c r="R26" s="48"/>
      <c r="S26" s="40"/>
      <c r="T26" s="48"/>
      <c r="U26" s="40"/>
      <c r="V26" s="48"/>
      <c r="W26" s="40"/>
      <c r="X26" s="48"/>
      <c r="Y26" s="40"/>
      <c r="Z26" s="48"/>
    </row>
    <row r="27" spans="1:26" ht="21.75" customHeight="1" x14ac:dyDescent="0.5">
      <c r="A27" s="30" t="s">
        <v>118</v>
      </c>
      <c r="B27" s="22"/>
      <c r="C27" s="22"/>
      <c r="D27" s="30"/>
      <c r="E27" s="30"/>
      <c r="F27" s="31">
        <v>19</v>
      </c>
      <c r="G27" s="30"/>
      <c r="H27" s="48">
        <v>0</v>
      </c>
      <c r="I27" s="39"/>
      <c r="J27" s="48">
        <v>0</v>
      </c>
      <c r="K27" s="39"/>
      <c r="L27" s="48">
        <v>0</v>
      </c>
      <c r="M27" s="39"/>
      <c r="N27" s="48">
        <v>-67100000</v>
      </c>
      <c r="O27" s="39"/>
      <c r="P27" s="48">
        <v>0</v>
      </c>
      <c r="Q27" s="39"/>
      <c r="R27" s="48">
        <v>0</v>
      </c>
      <c r="S27" s="48"/>
      <c r="T27" s="48">
        <f>SUM(P27:R27)</f>
        <v>0</v>
      </c>
      <c r="U27" s="39"/>
      <c r="V27" s="48">
        <f>SUM(H27,J27,L27,N27,T27)</f>
        <v>-67100000</v>
      </c>
      <c r="W27" s="39"/>
      <c r="X27" s="48">
        <v>0</v>
      </c>
      <c r="Y27" s="39"/>
      <c r="Z27" s="48">
        <f t="shared" ref="Z27" si="0">V27+X27</f>
        <v>-67100000</v>
      </c>
    </row>
    <row r="28" spans="1:26" ht="21.75" customHeight="1" x14ac:dyDescent="0.5">
      <c r="A28" s="30" t="s">
        <v>82</v>
      </c>
      <c r="B28" s="22"/>
      <c r="C28" s="22"/>
      <c r="D28" s="30"/>
      <c r="E28" s="30"/>
      <c r="F28" s="30"/>
      <c r="G28" s="30"/>
      <c r="H28" s="57">
        <v>0</v>
      </c>
      <c r="I28" s="39"/>
      <c r="J28" s="57">
        <v>0</v>
      </c>
      <c r="K28" s="39"/>
      <c r="L28" s="57">
        <v>0</v>
      </c>
      <c r="M28" s="39"/>
      <c r="N28" s="57">
        <v>68943395</v>
      </c>
      <c r="O28" s="39"/>
      <c r="P28" s="57">
        <v>0</v>
      </c>
      <c r="Q28" s="39"/>
      <c r="R28" s="57">
        <v>0</v>
      </c>
      <c r="S28" s="48"/>
      <c r="T28" s="57">
        <f>SUM(P28:R28)</f>
        <v>0</v>
      </c>
      <c r="U28" s="39"/>
      <c r="V28" s="57">
        <f>SUM(H28,J28,L28,N28,T28)</f>
        <v>68943395</v>
      </c>
      <c r="W28" s="39"/>
      <c r="X28" s="57">
        <v>4571</v>
      </c>
      <c r="Y28" s="39"/>
      <c r="Z28" s="57">
        <f t="shared" ref="Z28" si="1">V28+X28</f>
        <v>68947966</v>
      </c>
    </row>
    <row r="29" spans="1:26" ht="6" customHeight="1" x14ac:dyDescent="0.5">
      <c r="A29" s="30"/>
      <c r="B29" s="22"/>
      <c r="C29" s="22"/>
      <c r="D29" s="30"/>
      <c r="E29" s="30"/>
      <c r="F29" s="30"/>
      <c r="G29" s="30"/>
      <c r="H29" s="48"/>
      <c r="I29" s="40"/>
      <c r="J29" s="48"/>
      <c r="K29" s="40"/>
      <c r="L29" s="48"/>
      <c r="M29" s="40"/>
      <c r="N29" s="48"/>
      <c r="O29" s="40"/>
      <c r="P29" s="48"/>
      <c r="Q29" s="40"/>
      <c r="R29" s="48"/>
      <c r="S29" s="40"/>
      <c r="T29" s="48"/>
      <c r="U29" s="40"/>
      <c r="V29" s="48"/>
      <c r="W29" s="40"/>
      <c r="X29" s="48"/>
      <c r="Y29" s="40"/>
      <c r="Z29" s="48"/>
    </row>
    <row r="30" spans="1:26" ht="21.75" customHeight="1" x14ac:dyDescent="0.5">
      <c r="A30" s="22" t="s">
        <v>119</v>
      </c>
      <c r="B30" s="22"/>
      <c r="C30" s="30"/>
      <c r="D30" s="30"/>
      <c r="E30" s="30"/>
      <c r="F30" s="30"/>
      <c r="G30" s="30"/>
      <c r="H30" s="49">
        <f>SUM(H24:H28)</f>
        <v>152500000</v>
      </c>
      <c r="I30" s="40"/>
      <c r="J30" s="49">
        <f>SUM(J24:J28)</f>
        <v>574128795</v>
      </c>
      <c r="K30" s="40"/>
      <c r="L30" s="49">
        <f>SUM(L24:L28)</f>
        <v>15250000</v>
      </c>
      <c r="M30" s="40"/>
      <c r="N30" s="49">
        <f>SUM(N24:N28)</f>
        <v>147944384</v>
      </c>
      <c r="O30" s="40"/>
      <c r="P30" s="49">
        <f>SUM(P24:P28)</f>
        <v>-11368</v>
      </c>
      <c r="Q30" s="40"/>
      <c r="R30" s="49">
        <f>SUM(R24:R28)</f>
        <v>-8562100</v>
      </c>
      <c r="S30" s="40"/>
      <c r="T30" s="49">
        <f>SUM(T24:T28)</f>
        <v>-8573468</v>
      </c>
      <c r="U30" s="40"/>
      <c r="V30" s="49">
        <f>SUM(V24:V28)</f>
        <v>881249711</v>
      </c>
      <c r="W30" s="40"/>
      <c r="X30" s="49">
        <f>SUM(X24:X28)</f>
        <v>2729202</v>
      </c>
      <c r="Y30" s="40"/>
      <c r="Z30" s="49">
        <f>SUM(Z24:Z28)</f>
        <v>883978913</v>
      </c>
    </row>
    <row r="31" spans="1:26" ht="21.75" customHeight="1" x14ac:dyDescent="0.5">
      <c r="A31" s="30"/>
      <c r="B31" s="22"/>
      <c r="C31" s="22"/>
      <c r="D31" s="30"/>
      <c r="E31" s="30"/>
      <c r="F31" s="31"/>
      <c r="G31" s="30"/>
      <c r="H31" s="14"/>
      <c r="I31" s="40"/>
      <c r="J31" s="14"/>
      <c r="K31" s="40"/>
      <c r="L31" s="14"/>
      <c r="M31" s="40"/>
      <c r="N31" s="14"/>
      <c r="O31" s="40"/>
      <c r="P31" s="14"/>
      <c r="Q31" s="40"/>
      <c r="R31" s="14"/>
      <c r="S31" s="40"/>
      <c r="T31" s="14"/>
      <c r="U31" s="40"/>
      <c r="V31" s="14"/>
      <c r="W31" s="40"/>
      <c r="X31" s="14"/>
      <c r="Y31" s="40"/>
      <c r="Z31" s="14"/>
    </row>
    <row r="32" spans="1:26" ht="21.75" customHeight="1" x14ac:dyDescent="0.5">
      <c r="A32" s="30"/>
      <c r="B32" s="22"/>
      <c r="C32" s="22"/>
      <c r="D32" s="30"/>
      <c r="E32" s="30"/>
      <c r="F32" s="31"/>
      <c r="G32" s="30"/>
      <c r="H32" s="14"/>
      <c r="I32" s="40"/>
      <c r="J32" s="14"/>
      <c r="K32" s="40"/>
      <c r="L32" s="14"/>
      <c r="M32" s="40"/>
      <c r="N32" s="14"/>
      <c r="O32" s="40"/>
      <c r="P32" s="14"/>
      <c r="Q32" s="40"/>
      <c r="R32" s="14"/>
      <c r="S32" s="40"/>
      <c r="T32" s="14"/>
      <c r="U32" s="40"/>
      <c r="V32" s="14"/>
      <c r="W32" s="40"/>
      <c r="X32" s="14"/>
      <c r="Y32" s="40"/>
      <c r="Z32" s="14"/>
    </row>
    <row r="33" spans="1:26" ht="21.75" customHeight="1" x14ac:dyDescent="0.5">
      <c r="A33" s="30"/>
      <c r="B33" s="22"/>
      <c r="C33" s="22"/>
      <c r="D33" s="30"/>
      <c r="E33" s="30"/>
      <c r="F33" s="31"/>
      <c r="G33" s="30"/>
      <c r="H33" s="14"/>
      <c r="I33" s="40"/>
      <c r="J33" s="14"/>
      <c r="K33" s="40"/>
      <c r="L33" s="14"/>
      <c r="M33" s="40"/>
      <c r="N33" s="14"/>
      <c r="O33" s="40"/>
      <c r="P33" s="14"/>
      <c r="Q33" s="40"/>
      <c r="R33" s="48"/>
      <c r="S33" s="40"/>
      <c r="T33" s="14"/>
      <c r="U33" s="40"/>
      <c r="V33" s="14"/>
      <c r="W33" s="40"/>
      <c r="X33" s="14"/>
      <c r="Y33" s="40"/>
      <c r="Z33" s="14"/>
    </row>
    <row r="34" spans="1:26" ht="18.75" customHeight="1" x14ac:dyDescent="0.5"/>
    <row r="35" spans="1:26" ht="9" customHeight="1" x14ac:dyDescent="0.5">
      <c r="A35" s="30"/>
      <c r="B35" s="30"/>
      <c r="C35" s="30"/>
      <c r="D35" s="30"/>
      <c r="E35" s="30"/>
      <c r="F35" s="30"/>
      <c r="G35" s="30"/>
      <c r="H35" s="14"/>
      <c r="I35" s="40"/>
      <c r="J35" s="14"/>
      <c r="K35" s="40"/>
      <c r="L35" s="14"/>
      <c r="M35" s="40"/>
      <c r="N35" s="14"/>
      <c r="O35" s="40"/>
      <c r="P35" s="14"/>
      <c r="Q35" s="40"/>
      <c r="R35" s="14"/>
      <c r="S35" s="40"/>
      <c r="T35" s="14"/>
      <c r="U35" s="40"/>
      <c r="V35" s="14"/>
      <c r="W35" s="40"/>
      <c r="X35" s="14"/>
      <c r="Y35" s="40"/>
      <c r="Z35" s="14"/>
    </row>
    <row r="36" spans="1:26" ht="21.95" customHeight="1" x14ac:dyDescent="0.4">
      <c r="A36" s="107" t="s">
        <v>36</v>
      </c>
      <c r="B36" s="106"/>
      <c r="C36" s="106"/>
      <c r="D36" s="106"/>
      <c r="E36" s="106"/>
      <c r="F36" s="106"/>
      <c r="G36" s="106"/>
      <c r="H36" s="106"/>
      <c r="I36" s="106"/>
      <c r="J36" s="106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</sheetData>
  <mergeCells count="6">
    <mergeCell ref="A36:J36"/>
    <mergeCell ref="H5:Z5"/>
    <mergeCell ref="H6:V6"/>
    <mergeCell ref="P7:T7"/>
    <mergeCell ref="L8:N8"/>
    <mergeCell ref="H8:J8"/>
  </mergeCells>
  <pageMargins left="0.35" right="0.35" top="0.5" bottom="0.6" header="0.49" footer="0.4"/>
  <pageSetup paperSize="9" scale="80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35"/>
  <sheetViews>
    <sheetView topLeftCell="M32" zoomScaleNormal="100" workbookViewId="0">
      <selection activeCell="X35" sqref="X35"/>
    </sheetView>
  </sheetViews>
  <sheetFormatPr defaultColWidth="10.140625" defaultRowHeight="21.75" customHeight="1" x14ac:dyDescent="0.5"/>
  <cols>
    <col min="1" max="4" width="1.42578125" style="6" customWidth="1"/>
    <col min="5" max="5" width="38.85546875" style="6" customWidth="1"/>
    <col min="6" max="6" width="7.85546875" style="6" customWidth="1"/>
    <col min="7" max="7" width="0.85546875" style="6" customWidth="1"/>
    <col min="8" max="8" width="11.5703125" style="6" customWidth="1"/>
    <col min="9" max="9" width="0.85546875" style="6" customWidth="1"/>
    <col min="10" max="10" width="10.7109375" style="6" customWidth="1"/>
    <col min="11" max="11" width="0.85546875" style="6" customWidth="1"/>
    <col min="12" max="12" width="15" style="6" customWidth="1"/>
    <col min="13" max="13" width="0.85546875" style="6" customWidth="1"/>
    <col min="14" max="14" width="12" style="6" customWidth="1"/>
    <col min="15" max="15" width="0.85546875" style="6" customWidth="1"/>
    <col min="16" max="16" width="15.42578125" style="6" customWidth="1"/>
    <col min="17" max="17" width="0.85546875" style="6" customWidth="1"/>
    <col min="18" max="18" width="16.42578125" style="6" customWidth="1"/>
    <col min="19" max="19" width="0.85546875" style="6" customWidth="1"/>
    <col min="20" max="20" width="15.7109375" style="6" customWidth="1"/>
    <col min="21" max="21" width="0.85546875" style="6" customWidth="1"/>
    <col min="22" max="22" width="11.28515625" style="6" customWidth="1"/>
    <col min="23" max="23" width="0.85546875" style="6" customWidth="1"/>
    <col min="24" max="24" width="12.28515625" style="6" customWidth="1"/>
    <col min="25" max="16384" width="10.140625" style="6"/>
  </cols>
  <sheetData>
    <row r="1" spans="1:24" ht="21.75" customHeight="1" x14ac:dyDescent="0.5">
      <c r="A1" s="2" t="s">
        <v>0</v>
      </c>
      <c r="B1" s="3"/>
      <c r="C1" s="3"/>
      <c r="D1" s="3"/>
      <c r="E1" s="3"/>
      <c r="F1" s="3"/>
      <c r="G1" s="3"/>
      <c r="H1" s="4"/>
      <c r="I1" s="5"/>
      <c r="J1" s="4"/>
      <c r="K1" s="5"/>
      <c r="L1" s="4"/>
      <c r="M1" s="5"/>
      <c r="N1" s="4"/>
      <c r="O1" s="5"/>
      <c r="P1" s="4"/>
      <c r="Q1" s="5"/>
      <c r="R1" s="4"/>
      <c r="S1" s="5"/>
      <c r="T1" s="4"/>
      <c r="U1" s="5"/>
      <c r="V1" s="4"/>
      <c r="W1" s="5"/>
      <c r="X1" s="4"/>
    </row>
    <row r="2" spans="1:24" ht="21.75" customHeight="1" x14ac:dyDescent="0.5">
      <c r="A2" s="2" t="s">
        <v>88</v>
      </c>
      <c r="B2" s="3"/>
      <c r="C2" s="3"/>
      <c r="D2" s="3"/>
      <c r="E2" s="3"/>
      <c r="F2" s="3"/>
      <c r="G2" s="3"/>
      <c r="H2" s="4"/>
      <c r="I2" s="5"/>
      <c r="J2" s="4"/>
      <c r="K2" s="5"/>
      <c r="L2" s="4"/>
      <c r="M2" s="5"/>
      <c r="N2" s="4"/>
      <c r="O2" s="5"/>
      <c r="P2" s="4"/>
      <c r="Q2" s="5"/>
      <c r="R2" s="4"/>
      <c r="S2" s="5"/>
      <c r="T2" s="4"/>
      <c r="U2" s="5"/>
      <c r="V2" s="4"/>
      <c r="W2" s="5"/>
      <c r="X2" s="4"/>
    </row>
    <row r="3" spans="1:24" ht="21.75" customHeight="1" x14ac:dyDescent="0.5">
      <c r="A3" s="20" t="str">
        <f>'Thai 6 (6M)'!A3</f>
        <v>สำหรับรอบระยะเวลาหกเดือนสิ้นสุดวันที่ 30 มิถุนายน พ.ศ. 2568</v>
      </c>
      <c r="B3" s="68"/>
      <c r="C3" s="68"/>
      <c r="D3" s="68"/>
      <c r="E3" s="68"/>
      <c r="F3" s="68"/>
      <c r="G3" s="68"/>
      <c r="H3" s="8"/>
      <c r="I3" s="21"/>
      <c r="J3" s="8"/>
      <c r="K3" s="21"/>
      <c r="L3" s="8"/>
      <c r="M3" s="21"/>
      <c r="N3" s="8"/>
      <c r="O3" s="21"/>
      <c r="P3" s="8"/>
      <c r="Q3" s="21"/>
      <c r="R3" s="8"/>
      <c r="S3" s="21"/>
      <c r="T3" s="8"/>
      <c r="U3" s="21"/>
      <c r="V3" s="8"/>
      <c r="W3" s="21"/>
      <c r="X3" s="8"/>
    </row>
    <row r="4" spans="1:24" ht="21" customHeight="1" x14ac:dyDescent="0.5">
      <c r="A4" s="2"/>
      <c r="B4" s="3"/>
      <c r="C4" s="3"/>
      <c r="D4" s="3"/>
      <c r="E4" s="3"/>
      <c r="F4" s="3"/>
      <c r="G4" s="3"/>
      <c r="H4" s="4"/>
      <c r="I4" s="5"/>
      <c r="J4" s="4"/>
      <c r="K4" s="5"/>
      <c r="L4" s="4"/>
      <c r="M4" s="5"/>
      <c r="N4" s="4"/>
      <c r="O4" s="5"/>
      <c r="P4" s="4"/>
      <c r="Q4" s="5"/>
      <c r="R4" s="4"/>
      <c r="S4" s="5"/>
      <c r="T4" s="4"/>
      <c r="U4" s="5"/>
      <c r="V4" s="4"/>
      <c r="W4" s="5"/>
      <c r="X4" s="4"/>
    </row>
    <row r="5" spans="1:24" ht="21" customHeight="1" x14ac:dyDescent="0.5">
      <c r="A5" s="2"/>
      <c r="B5" s="3"/>
      <c r="C5" s="3"/>
      <c r="D5" s="3"/>
      <c r="E5" s="3"/>
      <c r="F5" s="3"/>
      <c r="G5" s="3"/>
      <c r="H5" s="116" t="s">
        <v>4</v>
      </c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</row>
    <row r="6" spans="1:24" ht="21" customHeight="1" x14ac:dyDescent="0.5">
      <c r="A6" s="2"/>
      <c r="B6" s="3"/>
      <c r="C6" s="3"/>
      <c r="D6" s="3"/>
      <c r="E6" s="3"/>
      <c r="F6" s="3"/>
      <c r="G6" s="3"/>
      <c r="H6" s="117" t="s">
        <v>89</v>
      </c>
      <c r="I6" s="117"/>
      <c r="J6" s="117"/>
      <c r="K6" s="15"/>
      <c r="L6" s="116" t="s">
        <v>61</v>
      </c>
      <c r="M6" s="110"/>
      <c r="N6" s="110"/>
      <c r="O6" s="15"/>
      <c r="P6" s="116" t="s">
        <v>64</v>
      </c>
      <c r="Q6" s="110"/>
      <c r="R6" s="110"/>
      <c r="S6" s="110"/>
      <c r="T6" s="110"/>
      <c r="U6" s="15"/>
      <c r="V6" s="15"/>
      <c r="W6" s="15"/>
      <c r="X6" s="15"/>
    </row>
    <row r="7" spans="1:24" ht="21" customHeight="1" x14ac:dyDescent="0.5">
      <c r="A7" s="2"/>
      <c r="B7" s="3"/>
      <c r="C7" s="3"/>
      <c r="D7" s="3"/>
      <c r="E7" s="3"/>
      <c r="F7" s="3"/>
      <c r="G7" s="3"/>
      <c r="H7" s="15"/>
      <c r="I7" s="15"/>
      <c r="J7" s="15"/>
      <c r="K7" s="15"/>
      <c r="L7" s="27"/>
      <c r="M7" s="27"/>
      <c r="N7" s="27"/>
      <c r="O7" s="15"/>
      <c r="P7" s="15"/>
      <c r="Q7" s="15"/>
      <c r="R7" s="15" t="s">
        <v>91</v>
      </c>
      <c r="S7" s="15"/>
      <c r="T7" s="15"/>
      <c r="U7" s="15"/>
      <c r="V7" s="15"/>
      <c r="W7" s="15"/>
      <c r="X7" s="15"/>
    </row>
    <row r="8" spans="1:24" ht="21" customHeight="1" x14ac:dyDescent="0.5">
      <c r="A8" s="2"/>
      <c r="B8" s="3"/>
      <c r="C8" s="3"/>
      <c r="D8" s="3"/>
      <c r="E8" s="3"/>
      <c r="F8" s="3"/>
      <c r="G8" s="3"/>
      <c r="H8" s="15"/>
      <c r="I8" s="15"/>
      <c r="J8" s="15"/>
      <c r="K8" s="15"/>
      <c r="L8" s="27"/>
      <c r="M8" s="27"/>
      <c r="N8" s="27"/>
      <c r="O8" s="15"/>
      <c r="P8" s="15"/>
      <c r="Q8" s="15"/>
      <c r="R8" s="15" t="s">
        <v>92</v>
      </c>
      <c r="S8" s="15"/>
      <c r="T8" s="15"/>
      <c r="U8" s="15"/>
      <c r="V8" s="15"/>
      <c r="W8" s="15"/>
      <c r="X8" s="15"/>
    </row>
    <row r="9" spans="1:24" ht="21" customHeight="1" x14ac:dyDescent="0.5">
      <c r="A9" s="2"/>
      <c r="B9" s="3"/>
      <c r="C9" s="3"/>
      <c r="D9" s="3"/>
      <c r="E9" s="3"/>
      <c r="F9" s="3"/>
      <c r="G9" s="3"/>
      <c r="H9" s="15"/>
      <c r="I9" s="15"/>
      <c r="J9" s="15"/>
      <c r="K9" s="15"/>
      <c r="L9" s="27"/>
      <c r="M9" s="27"/>
      <c r="N9" s="27"/>
      <c r="O9" s="15"/>
      <c r="P9" s="15" t="s">
        <v>120</v>
      </c>
      <c r="Q9" s="15"/>
      <c r="R9" s="15" t="s">
        <v>94</v>
      </c>
      <c r="S9" s="15"/>
      <c r="T9" s="15"/>
      <c r="U9" s="15"/>
      <c r="V9" s="15" t="s">
        <v>96</v>
      </c>
      <c r="W9" s="15"/>
      <c r="X9" s="15"/>
    </row>
    <row r="10" spans="1:24" ht="21" customHeight="1" x14ac:dyDescent="0.5">
      <c r="A10" s="3"/>
      <c r="B10" s="2"/>
      <c r="C10" s="3"/>
      <c r="D10" s="3"/>
      <c r="E10" s="3"/>
      <c r="F10" s="3"/>
      <c r="G10" s="3"/>
      <c r="H10" s="15" t="s">
        <v>97</v>
      </c>
      <c r="I10" s="15"/>
      <c r="J10" s="15" t="s">
        <v>98</v>
      </c>
      <c r="K10" s="15"/>
      <c r="L10" s="15" t="s">
        <v>99</v>
      </c>
      <c r="M10" s="15"/>
      <c r="N10" s="15"/>
      <c r="O10" s="15"/>
      <c r="P10" s="15" t="s">
        <v>121</v>
      </c>
      <c r="Q10" s="15"/>
      <c r="R10" s="15" t="s">
        <v>100</v>
      </c>
      <c r="S10" s="15"/>
      <c r="T10" s="15" t="s">
        <v>102</v>
      </c>
      <c r="U10" s="15"/>
      <c r="V10" s="15" t="s">
        <v>103</v>
      </c>
      <c r="W10" s="15"/>
      <c r="X10" s="15" t="s">
        <v>105</v>
      </c>
    </row>
    <row r="11" spans="1:24" ht="21" customHeight="1" x14ac:dyDescent="0.5">
      <c r="A11" s="3"/>
      <c r="B11" s="2"/>
      <c r="C11" s="3"/>
      <c r="D11" s="3"/>
      <c r="E11" s="3"/>
      <c r="F11" s="3"/>
      <c r="G11" s="3"/>
      <c r="H11" s="15" t="s">
        <v>106</v>
      </c>
      <c r="I11" s="15"/>
      <c r="J11" s="15" t="s">
        <v>107</v>
      </c>
      <c r="K11" s="15"/>
      <c r="L11" s="15" t="s">
        <v>108</v>
      </c>
      <c r="M11" s="15"/>
      <c r="N11" s="15" t="s">
        <v>63</v>
      </c>
      <c r="O11" s="15"/>
      <c r="P11" s="15" t="s">
        <v>122</v>
      </c>
      <c r="Q11" s="15"/>
      <c r="R11" s="15" t="s">
        <v>109</v>
      </c>
      <c r="S11" s="15"/>
      <c r="T11" s="15" t="s">
        <v>111</v>
      </c>
      <c r="U11" s="15"/>
      <c r="V11" s="15" t="s">
        <v>101</v>
      </c>
      <c r="W11" s="15"/>
      <c r="X11" s="15" t="s">
        <v>54</v>
      </c>
    </row>
    <row r="12" spans="1:24" ht="21" customHeight="1" x14ac:dyDescent="0.5">
      <c r="A12" s="2"/>
      <c r="B12" s="3"/>
      <c r="C12" s="3"/>
      <c r="D12" s="3"/>
      <c r="E12" s="3"/>
      <c r="F12" s="64" t="s">
        <v>11</v>
      </c>
      <c r="G12" s="3"/>
      <c r="H12" s="69" t="s">
        <v>12</v>
      </c>
      <c r="I12" s="15"/>
      <c r="J12" s="69" t="s">
        <v>12</v>
      </c>
      <c r="K12" s="15"/>
      <c r="L12" s="69" t="s">
        <v>12</v>
      </c>
      <c r="M12" s="15"/>
      <c r="N12" s="69" t="s">
        <v>12</v>
      </c>
      <c r="O12" s="15"/>
      <c r="P12" s="69" t="s">
        <v>12</v>
      </c>
      <c r="Q12" s="15"/>
      <c r="R12" s="69" t="s">
        <v>12</v>
      </c>
      <c r="S12" s="15"/>
      <c r="T12" s="69" t="s">
        <v>12</v>
      </c>
      <c r="U12" s="15"/>
      <c r="V12" s="69" t="s">
        <v>12</v>
      </c>
      <c r="W12" s="15"/>
      <c r="X12" s="69" t="s">
        <v>12</v>
      </c>
    </row>
    <row r="13" spans="1:24" ht="6" customHeight="1" x14ac:dyDescent="0.5">
      <c r="A13" s="2"/>
      <c r="B13" s="3"/>
      <c r="C13" s="3"/>
      <c r="D13" s="3"/>
      <c r="E13" s="3"/>
      <c r="F13" s="3"/>
      <c r="G13" s="3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 ht="21" customHeight="1" x14ac:dyDescent="0.5">
      <c r="A14" s="2" t="s">
        <v>113</v>
      </c>
      <c r="B14" s="2"/>
      <c r="C14" s="2"/>
      <c r="D14" s="3"/>
      <c r="E14" s="3"/>
      <c r="F14" s="3"/>
      <c r="G14" s="3"/>
      <c r="H14" s="4">
        <v>125000000</v>
      </c>
      <c r="I14" s="5"/>
      <c r="J14" s="4">
        <v>32500000</v>
      </c>
      <c r="K14" s="5"/>
      <c r="L14" s="4">
        <v>15250000</v>
      </c>
      <c r="M14" s="5"/>
      <c r="N14" s="4">
        <v>28980026</v>
      </c>
      <c r="O14" s="5"/>
      <c r="P14" s="4">
        <v>-17182154</v>
      </c>
      <c r="Q14" s="5"/>
      <c r="R14" s="4">
        <v>-11368</v>
      </c>
      <c r="S14" s="5"/>
      <c r="T14" s="4">
        <f>SUM(R14,P14)</f>
        <v>-17193522</v>
      </c>
      <c r="U14" s="5"/>
      <c r="V14" s="4">
        <f>SUM(T14,N14,L14,J14,H14)</f>
        <v>184536504</v>
      </c>
      <c r="W14" s="5"/>
      <c r="X14" s="4">
        <f>SUM(V14)</f>
        <v>184536504</v>
      </c>
    </row>
    <row r="15" spans="1:24" ht="6" customHeight="1" x14ac:dyDescent="0.5">
      <c r="A15" s="3"/>
      <c r="B15" s="2"/>
      <c r="C15" s="2"/>
      <c r="D15" s="3"/>
      <c r="E15" s="3"/>
      <c r="F15" s="3"/>
      <c r="G15" s="3"/>
      <c r="H15" s="4"/>
      <c r="I15" s="5"/>
      <c r="J15" s="4"/>
      <c r="K15" s="5"/>
      <c r="L15" s="4"/>
      <c r="M15" s="5"/>
      <c r="N15" s="4"/>
      <c r="O15" s="5"/>
      <c r="P15" s="4"/>
      <c r="Q15" s="5"/>
      <c r="R15" s="4"/>
      <c r="S15" s="5"/>
      <c r="T15" s="4"/>
      <c r="U15" s="5"/>
      <c r="V15" s="4"/>
      <c r="W15" s="5"/>
      <c r="X15" s="4"/>
    </row>
    <row r="16" spans="1:24" ht="21" customHeight="1" x14ac:dyDescent="0.5">
      <c r="A16" s="2" t="s">
        <v>114</v>
      </c>
      <c r="B16" s="2"/>
      <c r="C16" s="2"/>
      <c r="D16" s="3"/>
      <c r="E16" s="3"/>
      <c r="F16" s="3"/>
      <c r="G16" s="3"/>
      <c r="H16" s="4"/>
      <c r="I16" s="5"/>
      <c r="J16" s="4"/>
      <c r="K16" s="5"/>
      <c r="L16" s="4"/>
      <c r="M16" s="5"/>
      <c r="N16" s="4"/>
      <c r="O16" s="5"/>
      <c r="P16" s="4"/>
      <c r="Q16" s="5"/>
      <c r="R16" s="4"/>
      <c r="S16" s="5"/>
      <c r="T16" s="4"/>
      <c r="U16" s="5"/>
      <c r="V16" s="4"/>
      <c r="W16" s="5"/>
      <c r="X16" s="4"/>
    </row>
    <row r="17" spans="1:24" ht="21" customHeight="1" x14ac:dyDescent="0.5">
      <c r="A17" s="3" t="s">
        <v>115</v>
      </c>
      <c r="B17" s="16"/>
      <c r="C17" s="16"/>
      <c r="D17" s="17"/>
      <c r="E17" s="17"/>
      <c r="F17" s="17"/>
      <c r="G17" s="3"/>
      <c r="H17" s="4">
        <v>27500000</v>
      </c>
      <c r="I17" s="5"/>
      <c r="J17" s="4">
        <v>541628795</v>
      </c>
      <c r="K17" s="5"/>
      <c r="L17" s="4">
        <v>0</v>
      </c>
      <c r="M17" s="5"/>
      <c r="N17" s="4">
        <v>0</v>
      </c>
      <c r="O17" s="5"/>
      <c r="P17" s="4">
        <v>0</v>
      </c>
      <c r="Q17" s="5"/>
      <c r="R17" s="4">
        <v>0</v>
      </c>
      <c r="S17" s="5"/>
      <c r="T17" s="4">
        <f t="shared" ref="T17:T18" si="0">SUM(R17,P17)</f>
        <v>0</v>
      </c>
      <c r="U17" s="18"/>
      <c r="V17" s="4">
        <f t="shared" ref="V17:V18" si="1">SUM(T17,N17,L17,J17,H17)</f>
        <v>569128795</v>
      </c>
      <c r="W17" s="5"/>
      <c r="X17" s="4">
        <f t="shared" ref="X17:X18" si="2">SUM(V17)</f>
        <v>569128795</v>
      </c>
    </row>
    <row r="18" spans="1:24" ht="21" customHeight="1" x14ac:dyDescent="0.5">
      <c r="A18" s="3" t="s">
        <v>82</v>
      </c>
      <c r="B18" s="2"/>
      <c r="C18" s="2"/>
      <c r="D18" s="3"/>
      <c r="E18" s="3"/>
      <c r="F18" s="3"/>
      <c r="G18" s="3"/>
      <c r="H18" s="8">
        <v>0</v>
      </c>
      <c r="I18" s="5"/>
      <c r="J18" s="8">
        <v>0</v>
      </c>
      <c r="K18" s="5"/>
      <c r="L18" s="8">
        <v>0</v>
      </c>
      <c r="M18" s="5"/>
      <c r="N18" s="8">
        <v>55217559</v>
      </c>
      <c r="O18" s="5"/>
      <c r="P18" s="8">
        <v>0</v>
      </c>
      <c r="Q18" s="5"/>
      <c r="R18" s="8">
        <v>0</v>
      </c>
      <c r="S18" s="5"/>
      <c r="T18" s="9">
        <f t="shared" si="0"/>
        <v>0</v>
      </c>
      <c r="U18" s="5"/>
      <c r="V18" s="9">
        <f t="shared" si="1"/>
        <v>55217559</v>
      </c>
      <c r="W18" s="5"/>
      <c r="X18" s="9">
        <f t="shared" si="2"/>
        <v>55217559</v>
      </c>
    </row>
    <row r="19" spans="1:24" ht="6" customHeight="1" x14ac:dyDescent="0.5">
      <c r="A19" s="3"/>
      <c r="B19" s="2"/>
      <c r="C19" s="2"/>
      <c r="D19" s="3"/>
      <c r="E19" s="3"/>
      <c r="F19" s="3"/>
      <c r="G19" s="3"/>
      <c r="H19" s="4"/>
      <c r="I19" s="5"/>
      <c r="J19" s="4"/>
      <c r="K19" s="5"/>
      <c r="L19" s="4"/>
      <c r="M19" s="5"/>
      <c r="N19" s="4"/>
      <c r="O19" s="5"/>
      <c r="P19" s="4"/>
      <c r="Q19" s="5"/>
      <c r="R19" s="4"/>
      <c r="S19" s="5"/>
      <c r="T19" s="4"/>
      <c r="U19" s="5"/>
      <c r="V19" s="4"/>
      <c r="W19" s="5"/>
      <c r="X19" s="4"/>
    </row>
    <row r="20" spans="1:24" ht="21" customHeight="1" thickBot="1" x14ac:dyDescent="0.55000000000000004">
      <c r="A20" s="2" t="s">
        <v>116</v>
      </c>
      <c r="B20" s="2"/>
      <c r="C20" s="3"/>
      <c r="D20" s="3"/>
      <c r="E20" s="3"/>
      <c r="F20" s="3"/>
      <c r="G20" s="3"/>
      <c r="H20" s="19">
        <f>SUM(H14:H18)</f>
        <v>152500000</v>
      </c>
      <c r="I20" s="5"/>
      <c r="J20" s="19">
        <f>SUM(J14:J18)</f>
        <v>574128795</v>
      </c>
      <c r="K20" s="5"/>
      <c r="L20" s="19">
        <f>SUM(L14:L18)</f>
        <v>15250000</v>
      </c>
      <c r="M20" s="5"/>
      <c r="N20" s="19">
        <f>SUM(N14:N18)</f>
        <v>84197585</v>
      </c>
      <c r="O20" s="5"/>
      <c r="P20" s="19">
        <f>SUM(P14:P18)</f>
        <v>-17182154</v>
      </c>
      <c r="Q20" s="5"/>
      <c r="R20" s="19">
        <f>SUM(R14:R18)</f>
        <v>-11368</v>
      </c>
      <c r="S20" s="5"/>
      <c r="T20" s="19">
        <f>SUM(T14:T18)</f>
        <v>-17193522</v>
      </c>
      <c r="U20" s="5"/>
      <c r="V20" s="19">
        <f>SUM(V14:V18)</f>
        <v>808882858</v>
      </c>
      <c r="W20" s="5"/>
      <c r="X20" s="19">
        <f>SUM(X14:X18)</f>
        <v>808882858</v>
      </c>
    </row>
    <row r="21" spans="1:24" ht="21" customHeight="1" thickTop="1" x14ac:dyDescent="0.5">
      <c r="A21" s="2"/>
      <c r="B21" s="3"/>
      <c r="C21" s="3"/>
      <c r="D21" s="3"/>
      <c r="E21" s="3"/>
      <c r="F21" s="3"/>
      <c r="G21" s="3"/>
      <c r="H21" s="4"/>
      <c r="I21" s="5"/>
      <c r="J21" s="4"/>
      <c r="K21" s="5"/>
      <c r="L21" s="4"/>
      <c r="M21" s="5"/>
      <c r="N21" s="4"/>
      <c r="O21" s="5"/>
      <c r="P21" s="4"/>
      <c r="Q21" s="5"/>
      <c r="R21" s="4"/>
      <c r="S21" s="5"/>
      <c r="T21" s="4"/>
      <c r="U21" s="5"/>
      <c r="V21" s="4"/>
      <c r="W21" s="5"/>
      <c r="X21" s="4"/>
    </row>
    <row r="22" spans="1:24" ht="21" customHeight="1" x14ac:dyDescent="0.5">
      <c r="A22" s="2" t="s">
        <v>117</v>
      </c>
      <c r="B22" s="2"/>
      <c r="C22" s="2"/>
      <c r="D22" s="3"/>
      <c r="E22" s="3"/>
      <c r="F22" s="3"/>
      <c r="G22" s="3"/>
      <c r="H22" s="7">
        <v>152500000</v>
      </c>
      <c r="I22" s="5"/>
      <c r="J22" s="7">
        <v>574128795</v>
      </c>
      <c r="K22" s="5"/>
      <c r="L22" s="7">
        <v>15250000</v>
      </c>
      <c r="M22" s="5"/>
      <c r="N22" s="7">
        <v>154496415</v>
      </c>
      <c r="O22" s="5"/>
      <c r="P22" s="7">
        <v>-17182154</v>
      </c>
      <c r="Q22" s="5"/>
      <c r="R22" s="7">
        <v>-11368</v>
      </c>
      <c r="S22" s="5"/>
      <c r="T22" s="7">
        <f>SUM(R22,P22)</f>
        <v>-17193522</v>
      </c>
      <c r="U22" s="5"/>
      <c r="V22" s="7">
        <f>SUM(H22,J22,L22,N22,T22)</f>
        <v>879181688</v>
      </c>
      <c r="W22" s="5"/>
      <c r="X22" s="7">
        <f>SUM(V22)</f>
        <v>879181688</v>
      </c>
    </row>
    <row r="23" spans="1:24" ht="6" customHeight="1" x14ac:dyDescent="0.5">
      <c r="A23" s="3"/>
      <c r="B23" s="2"/>
      <c r="C23" s="2"/>
      <c r="D23" s="3"/>
      <c r="E23" s="3"/>
      <c r="F23" s="3"/>
      <c r="G23" s="3"/>
      <c r="H23" s="7"/>
      <c r="I23" s="5"/>
      <c r="J23" s="7"/>
      <c r="K23" s="5"/>
      <c r="L23" s="7"/>
      <c r="M23" s="5"/>
      <c r="N23" s="7"/>
      <c r="O23" s="5"/>
      <c r="P23" s="7"/>
      <c r="Q23" s="5"/>
      <c r="R23" s="7"/>
      <c r="S23" s="5"/>
      <c r="T23" s="7"/>
      <c r="U23" s="5"/>
      <c r="V23" s="7"/>
      <c r="W23" s="5"/>
      <c r="X23" s="7"/>
    </row>
    <row r="24" spans="1:24" ht="21" customHeight="1" x14ac:dyDescent="0.5">
      <c r="A24" s="2" t="s">
        <v>114</v>
      </c>
      <c r="B24" s="2"/>
      <c r="C24" s="2"/>
      <c r="D24" s="3"/>
      <c r="E24" s="3"/>
      <c r="F24" s="3"/>
      <c r="G24" s="3"/>
      <c r="H24" s="7"/>
      <c r="I24" s="5"/>
      <c r="J24" s="7"/>
      <c r="K24" s="5"/>
      <c r="L24" s="7"/>
      <c r="M24" s="5"/>
      <c r="N24" s="7"/>
      <c r="O24" s="5"/>
      <c r="P24" s="7"/>
      <c r="Q24" s="5"/>
      <c r="R24" s="7"/>
      <c r="S24" s="5"/>
      <c r="T24" s="7"/>
      <c r="U24" s="5"/>
      <c r="V24" s="7"/>
      <c r="W24" s="5"/>
      <c r="X24" s="7"/>
    </row>
    <row r="25" spans="1:24" s="98" customFormat="1" ht="21" customHeight="1" x14ac:dyDescent="0.5">
      <c r="A25" s="17" t="s">
        <v>118</v>
      </c>
      <c r="B25" s="16"/>
      <c r="C25" s="16"/>
      <c r="D25" s="17"/>
      <c r="E25" s="17"/>
      <c r="F25" s="103">
        <v>19</v>
      </c>
      <c r="G25" s="17"/>
      <c r="H25" s="7">
        <v>0</v>
      </c>
      <c r="I25" s="18"/>
      <c r="J25" s="7">
        <v>0</v>
      </c>
      <c r="K25" s="18"/>
      <c r="L25" s="7">
        <v>0</v>
      </c>
      <c r="M25" s="18"/>
      <c r="N25" s="7">
        <v>-67100000</v>
      </c>
      <c r="O25" s="18"/>
      <c r="P25" s="7">
        <v>0</v>
      </c>
      <c r="Q25" s="18"/>
      <c r="R25" s="7">
        <v>0</v>
      </c>
      <c r="S25" s="18"/>
      <c r="T25" s="7">
        <v>0</v>
      </c>
      <c r="U25" s="18"/>
      <c r="V25" s="7">
        <f>SUM(H25,J25,L25,N25,T25)</f>
        <v>-67100000</v>
      </c>
      <c r="W25" s="18"/>
      <c r="X25" s="7">
        <f>SUM(V25:W25)</f>
        <v>-67100000</v>
      </c>
    </row>
    <row r="26" spans="1:24" s="98" customFormat="1" ht="21" customHeight="1" x14ac:dyDescent="0.5">
      <c r="A26" s="17" t="s">
        <v>82</v>
      </c>
      <c r="B26" s="16"/>
      <c r="C26" s="16"/>
      <c r="D26" s="17"/>
      <c r="E26" s="17"/>
      <c r="F26" s="17"/>
      <c r="G26" s="17"/>
      <c r="H26" s="9">
        <v>0</v>
      </c>
      <c r="I26" s="18"/>
      <c r="J26" s="9">
        <v>0</v>
      </c>
      <c r="K26" s="18"/>
      <c r="L26" s="9">
        <v>0</v>
      </c>
      <c r="M26" s="18"/>
      <c r="N26" s="9">
        <v>68938824</v>
      </c>
      <c r="O26" s="18"/>
      <c r="P26" s="9">
        <v>0</v>
      </c>
      <c r="Q26" s="18"/>
      <c r="R26" s="9">
        <v>0</v>
      </c>
      <c r="S26" s="18"/>
      <c r="T26" s="9">
        <v>0</v>
      </c>
      <c r="U26" s="18"/>
      <c r="V26" s="9">
        <f>SUM(H26,J26,L26,N26,T26)</f>
        <v>68938824</v>
      </c>
      <c r="W26" s="18"/>
      <c r="X26" s="9">
        <f>SUM(V26:W26)</f>
        <v>68938824</v>
      </c>
    </row>
    <row r="27" spans="1:24" ht="6" customHeight="1" x14ac:dyDescent="0.5">
      <c r="A27" s="3"/>
      <c r="B27" s="2"/>
      <c r="C27" s="2"/>
      <c r="D27" s="3"/>
      <c r="E27" s="3"/>
      <c r="F27" s="3"/>
      <c r="G27" s="3"/>
      <c r="H27" s="7"/>
      <c r="I27" s="5"/>
      <c r="J27" s="7"/>
      <c r="K27" s="5"/>
      <c r="L27" s="7"/>
      <c r="M27" s="5"/>
      <c r="N27" s="7"/>
      <c r="O27" s="5"/>
      <c r="P27" s="7"/>
      <c r="Q27" s="5"/>
      <c r="R27" s="7"/>
      <c r="S27" s="5"/>
      <c r="T27" s="7"/>
      <c r="U27" s="5"/>
      <c r="V27" s="7"/>
      <c r="W27" s="5"/>
      <c r="X27" s="7"/>
    </row>
    <row r="28" spans="1:24" ht="21" customHeight="1" thickBot="1" x14ac:dyDescent="0.55000000000000004">
      <c r="A28" s="2" t="s">
        <v>119</v>
      </c>
      <c r="B28" s="2"/>
      <c r="C28" s="3"/>
      <c r="D28" s="3"/>
      <c r="E28" s="3"/>
      <c r="F28" s="3"/>
      <c r="G28" s="3"/>
      <c r="H28" s="19">
        <f>SUM(H22:H26)</f>
        <v>152500000</v>
      </c>
      <c r="I28" s="5"/>
      <c r="J28" s="19">
        <f>SUM(J22:J26)</f>
        <v>574128795</v>
      </c>
      <c r="K28" s="5"/>
      <c r="L28" s="19">
        <f>SUM(L22:L26)</f>
        <v>15250000</v>
      </c>
      <c r="M28" s="5"/>
      <c r="N28" s="19">
        <f>SUM(N22:N26)</f>
        <v>156335239</v>
      </c>
      <c r="O28" s="5"/>
      <c r="P28" s="19">
        <f>SUM(P22:P26)</f>
        <v>-17182154</v>
      </c>
      <c r="Q28" s="5"/>
      <c r="R28" s="19">
        <f>SUM(R22:R26)</f>
        <v>-11368</v>
      </c>
      <c r="S28" s="5"/>
      <c r="T28" s="19">
        <f>SUM(T22:T26)</f>
        <v>-17193522</v>
      </c>
      <c r="U28" s="5"/>
      <c r="V28" s="19">
        <f>SUM(V22:V26)</f>
        <v>881020512</v>
      </c>
      <c r="W28" s="5"/>
      <c r="X28" s="19">
        <f>SUM(X22:X26)</f>
        <v>881020512</v>
      </c>
    </row>
    <row r="29" spans="1:24" ht="21" customHeight="1" thickTop="1" x14ac:dyDescent="0.5">
      <c r="A29" s="3"/>
      <c r="B29" s="3"/>
      <c r="C29" s="3"/>
      <c r="D29" s="3"/>
      <c r="E29" s="3"/>
      <c r="F29" s="3"/>
      <c r="G29" s="3"/>
      <c r="H29" s="4"/>
      <c r="I29" s="5"/>
      <c r="J29" s="4"/>
      <c r="K29" s="5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</row>
    <row r="30" spans="1:24" ht="21" customHeight="1" x14ac:dyDescent="0.5">
      <c r="A30" s="3"/>
      <c r="B30" s="3"/>
      <c r="C30" s="3"/>
      <c r="D30" s="3"/>
      <c r="E30" s="3"/>
      <c r="F30" s="3"/>
      <c r="G30" s="3"/>
      <c r="H30" s="4"/>
      <c r="I30" s="5"/>
      <c r="J30" s="4"/>
      <c r="K30" s="5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</row>
    <row r="31" spans="1:24" ht="21" customHeight="1" x14ac:dyDescent="0.5">
      <c r="A31" s="3"/>
      <c r="B31" s="3"/>
      <c r="C31" s="3"/>
      <c r="D31" s="3"/>
      <c r="E31" s="3"/>
      <c r="F31" s="3"/>
      <c r="G31" s="3"/>
      <c r="H31" s="4"/>
      <c r="I31" s="5"/>
      <c r="J31" s="4"/>
      <c r="K31" s="5"/>
      <c r="L31" s="4"/>
      <c r="M31" s="5"/>
      <c r="N31" s="4"/>
      <c r="O31" s="5"/>
      <c r="P31" s="4"/>
      <c r="Q31" s="5"/>
      <c r="R31" s="4"/>
      <c r="S31" s="5"/>
      <c r="T31" s="4"/>
      <c r="U31" s="5"/>
      <c r="V31" s="4"/>
      <c r="W31" s="5"/>
      <c r="X31" s="4"/>
    </row>
    <row r="32" spans="1:24" ht="21" customHeight="1" x14ac:dyDescent="0.5">
      <c r="A32" s="3"/>
      <c r="B32" s="3"/>
      <c r="C32" s="3"/>
      <c r="D32" s="3"/>
      <c r="E32" s="3"/>
      <c r="F32" s="3"/>
      <c r="G32" s="3"/>
      <c r="H32" s="4"/>
      <c r="I32" s="5"/>
      <c r="J32" s="4"/>
      <c r="K32" s="5"/>
      <c r="L32" s="4"/>
      <c r="M32" s="5"/>
      <c r="N32" s="4"/>
      <c r="O32" s="5"/>
      <c r="P32" s="4"/>
      <c r="Q32" s="5"/>
      <c r="R32" s="4"/>
      <c r="S32" s="5"/>
      <c r="T32" s="4"/>
      <c r="U32" s="5"/>
      <c r="V32" s="4"/>
      <c r="W32" s="5"/>
      <c r="X32" s="4"/>
    </row>
    <row r="33" spans="1:24" ht="21" customHeight="1" x14ac:dyDescent="0.5">
      <c r="A33" s="3"/>
      <c r="B33" s="3"/>
      <c r="C33" s="3"/>
      <c r="D33" s="3"/>
      <c r="E33" s="3"/>
      <c r="F33" s="3"/>
      <c r="G33" s="3"/>
      <c r="H33" s="4"/>
      <c r="I33" s="5"/>
      <c r="J33" s="4"/>
      <c r="K33" s="5"/>
      <c r="L33" s="4"/>
      <c r="M33" s="5"/>
      <c r="N33" s="4"/>
      <c r="O33" s="5"/>
      <c r="P33" s="4"/>
      <c r="Q33" s="5"/>
      <c r="R33" s="4"/>
      <c r="S33" s="5"/>
      <c r="T33" s="4"/>
      <c r="U33" s="5"/>
      <c r="V33" s="4"/>
      <c r="W33" s="5"/>
      <c r="X33" s="4"/>
    </row>
    <row r="34" spans="1:24" ht="5.25" customHeight="1" x14ac:dyDescent="0.5">
      <c r="A34" s="3"/>
      <c r="B34" s="3"/>
      <c r="C34" s="3"/>
      <c r="D34" s="3"/>
      <c r="E34" s="3"/>
      <c r="F34" s="3"/>
      <c r="G34" s="3"/>
      <c r="H34" s="4"/>
      <c r="I34" s="5"/>
      <c r="J34" s="4"/>
      <c r="K34" s="5"/>
      <c r="L34" s="4"/>
      <c r="M34" s="5"/>
      <c r="N34" s="4"/>
      <c r="O34" s="5"/>
      <c r="P34" s="4"/>
      <c r="Q34" s="5"/>
      <c r="R34" s="4"/>
      <c r="S34" s="5"/>
      <c r="T34" s="4"/>
      <c r="U34" s="5"/>
      <c r="V34" s="4"/>
      <c r="W34" s="5"/>
      <c r="X34" s="4"/>
    </row>
    <row r="35" spans="1:24" ht="21.75" customHeight="1" x14ac:dyDescent="0.4">
      <c r="A35" s="118" t="s">
        <v>36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</row>
  </sheetData>
  <mergeCells count="5">
    <mergeCell ref="H5:X5"/>
    <mergeCell ref="L6:N6"/>
    <mergeCell ref="P6:T6"/>
    <mergeCell ref="H6:J6"/>
    <mergeCell ref="A35:K35"/>
  </mergeCells>
  <pageMargins left="0.4" right="0.4" top="0.5" bottom="0.6" header="0.49" footer="0.4"/>
  <pageSetup paperSize="9" scale="85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1"/>
  <sheetViews>
    <sheetView topLeftCell="A60" zoomScaleNormal="100" workbookViewId="0">
      <selection activeCell="R73" sqref="R73"/>
    </sheetView>
  </sheetViews>
  <sheetFormatPr defaultColWidth="10.140625" defaultRowHeight="15" customHeight="1" x14ac:dyDescent="0.5"/>
  <cols>
    <col min="1" max="1" width="1.7109375" style="83" customWidth="1"/>
    <col min="2" max="2" width="1.5703125" style="83" customWidth="1"/>
    <col min="3" max="4" width="1.7109375" style="83" customWidth="1"/>
    <col min="5" max="5" width="39" style="83" customWidth="1"/>
    <col min="6" max="6" width="7.85546875" style="83" customWidth="1"/>
    <col min="7" max="7" width="0.7109375" style="83" customWidth="1"/>
    <col min="8" max="8" width="11.7109375" style="83" customWidth="1"/>
    <col min="9" max="9" width="0.7109375" style="83" customWidth="1"/>
    <col min="10" max="10" width="11.7109375" style="83" customWidth="1"/>
    <col min="11" max="11" width="0.7109375" style="83" customWidth="1"/>
    <col min="12" max="12" width="11.7109375" style="83" customWidth="1"/>
    <col min="13" max="13" width="0.7109375" style="83" customWidth="1"/>
    <col min="14" max="14" width="11.7109375" style="83" customWidth="1"/>
    <col min="15" max="16384" width="10.140625" style="83"/>
  </cols>
  <sheetData>
    <row r="1" spans="1:14" ht="21.75" customHeight="1" x14ac:dyDescent="0.5">
      <c r="A1" s="22" t="s">
        <v>0</v>
      </c>
      <c r="B1" s="30"/>
      <c r="C1" s="30"/>
      <c r="D1" s="30"/>
      <c r="E1" s="30"/>
      <c r="F1" s="30"/>
      <c r="G1" s="30"/>
      <c r="H1" s="14"/>
      <c r="I1" s="40"/>
      <c r="J1" s="14"/>
      <c r="K1" s="30"/>
      <c r="L1" s="14"/>
      <c r="M1" s="40"/>
      <c r="N1" s="14"/>
    </row>
    <row r="2" spans="1:14" ht="21.75" customHeight="1" x14ac:dyDescent="0.5">
      <c r="A2" s="22" t="s">
        <v>123</v>
      </c>
      <c r="B2" s="30"/>
      <c r="C2" s="30"/>
      <c r="D2" s="30"/>
      <c r="E2" s="30"/>
      <c r="F2" s="31"/>
      <c r="G2" s="30"/>
      <c r="H2" s="32"/>
      <c r="I2" s="30"/>
      <c r="J2" s="32"/>
      <c r="K2" s="30"/>
      <c r="L2" s="32"/>
      <c r="M2" s="30"/>
      <c r="N2" s="32"/>
    </row>
    <row r="3" spans="1:14" ht="21.75" customHeight="1" x14ac:dyDescent="0.5">
      <c r="A3" s="34" t="str">
        <f>'Thai 6 (6M)'!A3</f>
        <v>สำหรับรอบระยะเวลาหกเดือนสิ้นสุดวันที่ 30 มิถุนายน พ.ศ. 2568</v>
      </c>
      <c r="B3" s="60"/>
      <c r="C3" s="60"/>
      <c r="D3" s="60"/>
      <c r="E3" s="60"/>
      <c r="F3" s="61"/>
      <c r="G3" s="60"/>
      <c r="H3" s="62"/>
      <c r="I3" s="60"/>
      <c r="J3" s="62"/>
      <c r="K3" s="60"/>
      <c r="L3" s="62"/>
      <c r="M3" s="60"/>
      <c r="N3" s="62"/>
    </row>
    <row r="4" spans="1:14" ht="21" customHeight="1" x14ac:dyDescent="0.5">
      <c r="A4" s="22"/>
      <c r="B4" s="30"/>
      <c r="C4" s="30"/>
      <c r="D4" s="30"/>
      <c r="E4" s="30"/>
      <c r="F4" s="31"/>
      <c r="G4" s="30"/>
      <c r="H4" s="32"/>
      <c r="I4" s="30"/>
      <c r="J4" s="32"/>
      <c r="K4" s="30"/>
      <c r="L4" s="32"/>
      <c r="M4" s="30"/>
      <c r="N4" s="32"/>
    </row>
    <row r="5" spans="1:14" ht="18.75" x14ac:dyDescent="0.5">
      <c r="A5" s="22"/>
      <c r="B5" s="30"/>
      <c r="C5" s="30"/>
      <c r="D5" s="30"/>
      <c r="E5" s="30"/>
      <c r="F5" s="31"/>
      <c r="G5" s="30"/>
      <c r="H5" s="108" t="s">
        <v>3</v>
      </c>
      <c r="I5" s="108"/>
      <c r="J5" s="108"/>
      <c r="K5" s="30"/>
      <c r="L5" s="108" t="s">
        <v>4</v>
      </c>
      <c r="M5" s="108"/>
      <c r="N5" s="108"/>
    </row>
    <row r="6" spans="1:14" ht="21" customHeight="1" x14ac:dyDescent="0.5">
      <c r="A6" s="30"/>
      <c r="B6" s="22"/>
      <c r="C6" s="30"/>
      <c r="D6" s="30"/>
      <c r="E6" s="30"/>
      <c r="F6" s="31"/>
      <c r="G6" s="22"/>
      <c r="H6" s="37" t="s">
        <v>9</v>
      </c>
      <c r="I6" s="22"/>
      <c r="J6" s="37" t="s">
        <v>10</v>
      </c>
      <c r="K6" s="22"/>
      <c r="L6" s="37" t="s">
        <v>9</v>
      </c>
      <c r="M6" s="22"/>
      <c r="N6" s="37" t="s">
        <v>10</v>
      </c>
    </row>
    <row r="7" spans="1:14" ht="21" customHeight="1" x14ac:dyDescent="0.5">
      <c r="A7" s="22"/>
      <c r="B7" s="22"/>
      <c r="C7" s="30"/>
      <c r="D7" s="30"/>
      <c r="E7" s="30"/>
      <c r="F7" s="58"/>
      <c r="G7" s="22"/>
      <c r="H7" s="65" t="s">
        <v>12</v>
      </c>
      <c r="I7" s="22"/>
      <c r="J7" s="65" t="s">
        <v>12</v>
      </c>
      <c r="K7" s="22"/>
      <c r="L7" s="65" t="s">
        <v>12</v>
      </c>
      <c r="M7" s="22"/>
      <c r="N7" s="65" t="s">
        <v>12</v>
      </c>
    </row>
    <row r="8" spans="1:14" ht="6" customHeight="1" x14ac:dyDescent="0.5">
      <c r="A8" s="30"/>
      <c r="B8" s="22"/>
      <c r="C8" s="30"/>
      <c r="D8" s="30"/>
      <c r="E8" s="30"/>
      <c r="F8" s="31"/>
      <c r="G8" s="22"/>
      <c r="H8" s="51"/>
      <c r="I8" s="22"/>
      <c r="J8" s="36"/>
      <c r="K8" s="22"/>
      <c r="L8" s="51"/>
      <c r="M8" s="22"/>
      <c r="N8" s="36"/>
    </row>
    <row r="9" spans="1:14" ht="21" customHeight="1" x14ac:dyDescent="0.5">
      <c r="A9" s="22" t="s">
        <v>124</v>
      </c>
      <c r="B9" s="22"/>
      <c r="C9" s="30"/>
      <c r="D9" s="30"/>
      <c r="E9" s="30"/>
      <c r="F9" s="31"/>
      <c r="G9" s="22"/>
      <c r="H9" s="38"/>
      <c r="I9" s="22"/>
      <c r="J9" s="32"/>
      <c r="K9" s="22"/>
      <c r="L9" s="38"/>
      <c r="M9" s="22"/>
      <c r="N9" s="32"/>
    </row>
    <row r="10" spans="1:14" ht="21" customHeight="1" x14ac:dyDescent="0.5">
      <c r="A10" s="30" t="s">
        <v>78</v>
      </c>
      <c r="B10" s="22"/>
      <c r="C10" s="30"/>
      <c r="D10" s="30"/>
      <c r="E10" s="30"/>
      <c r="F10" s="31"/>
      <c r="G10" s="22"/>
      <c r="H10" s="48">
        <v>86876177</v>
      </c>
      <c r="I10" s="78"/>
      <c r="J10" s="14">
        <v>69690092</v>
      </c>
      <c r="K10" s="70"/>
      <c r="L10" s="48">
        <v>86867035</v>
      </c>
      <c r="M10" s="78"/>
      <c r="N10" s="14">
        <v>69674925</v>
      </c>
    </row>
    <row r="11" spans="1:14" ht="21" customHeight="1" x14ac:dyDescent="0.5">
      <c r="A11" s="30" t="s">
        <v>125</v>
      </c>
      <c r="B11" s="22"/>
      <c r="C11" s="30"/>
      <c r="D11" s="30"/>
      <c r="E11" s="30"/>
      <c r="F11" s="31"/>
      <c r="G11" s="22"/>
      <c r="H11" s="48"/>
      <c r="I11" s="78"/>
      <c r="J11" s="14"/>
      <c r="K11" s="70"/>
      <c r="L11" s="48"/>
      <c r="M11" s="78"/>
      <c r="N11" s="14"/>
    </row>
    <row r="12" spans="1:14" ht="21" customHeight="1" x14ac:dyDescent="0.5">
      <c r="A12" s="30"/>
      <c r="B12" s="30" t="s">
        <v>126</v>
      </c>
      <c r="C12" s="30"/>
      <c r="D12" s="30"/>
      <c r="E12" s="30"/>
      <c r="F12" s="31"/>
      <c r="G12" s="22"/>
      <c r="H12" s="48"/>
      <c r="I12" s="78"/>
      <c r="J12" s="14"/>
      <c r="K12" s="70"/>
      <c r="L12" s="48"/>
      <c r="M12" s="78"/>
      <c r="N12" s="14"/>
    </row>
    <row r="13" spans="1:14" ht="21" customHeight="1" x14ac:dyDescent="0.5">
      <c r="A13" s="30"/>
      <c r="B13" s="10" t="s">
        <v>127</v>
      </c>
      <c r="C13" s="30"/>
      <c r="D13" s="30"/>
      <c r="E13" s="30"/>
      <c r="F13" s="31"/>
      <c r="G13" s="22"/>
      <c r="H13" s="48">
        <v>-11053</v>
      </c>
      <c r="I13" s="78"/>
      <c r="J13" s="14">
        <v>0</v>
      </c>
      <c r="K13" s="70"/>
      <c r="L13" s="48">
        <v>-11053</v>
      </c>
      <c r="M13" s="78"/>
      <c r="N13" s="14">
        <v>0</v>
      </c>
    </row>
    <row r="14" spans="1:14" ht="21" customHeight="1" x14ac:dyDescent="0.5">
      <c r="A14" s="22"/>
      <c r="B14" s="88" t="s">
        <v>128</v>
      </c>
      <c r="C14" s="30"/>
      <c r="D14" s="30"/>
      <c r="E14" s="30"/>
      <c r="F14" s="31"/>
      <c r="G14" s="22"/>
      <c r="H14" s="14">
        <v>43826064</v>
      </c>
      <c r="I14" s="78"/>
      <c r="J14" s="14">
        <v>32886157</v>
      </c>
      <c r="K14" s="70"/>
      <c r="L14" s="14">
        <v>43826064</v>
      </c>
      <c r="M14" s="78"/>
      <c r="N14" s="14">
        <v>32886157</v>
      </c>
    </row>
    <row r="15" spans="1:14" ht="21" customHeight="1" x14ac:dyDescent="0.5">
      <c r="A15" s="22"/>
      <c r="B15" s="88" t="s">
        <v>129</v>
      </c>
      <c r="C15" s="88"/>
      <c r="D15" s="30"/>
      <c r="E15" s="30"/>
      <c r="F15" s="31"/>
      <c r="G15" s="22"/>
      <c r="H15" s="14">
        <v>0</v>
      </c>
      <c r="I15" s="78"/>
      <c r="J15" s="14">
        <v>27292</v>
      </c>
      <c r="L15" s="14">
        <v>0</v>
      </c>
      <c r="N15" s="14">
        <v>27292</v>
      </c>
    </row>
    <row r="16" spans="1:14" ht="21" customHeight="1" x14ac:dyDescent="0.5">
      <c r="A16" s="22"/>
      <c r="B16" s="88" t="s">
        <v>130</v>
      </c>
      <c r="D16" s="30"/>
      <c r="E16" s="30"/>
      <c r="F16" s="31"/>
      <c r="G16" s="22"/>
      <c r="H16" s="48">
        <v>0</v>
      </c>
      <c r="I16" s="78"/>
      <c r="J16" s="14">
        <v>87181</v>
      </c>
      <c r="K16" s="70"/>
      <c r="L16" s="14">
        <v>0</v>
      </c>
      <c r="M16" s="78"/>
      <c r="N16" s="14">
        <v>87181</v>
      </c>
    </row>
    <row r="17" spans="1:14" ht="21" customHeight="1" x14ac:dyDescent="0.5">
      <c r="A17" s="22"/>
      <c r="B17" s="88" t="s">
        <v>131</v>
      </c>
      <c r="D17" s="30"/>
      <c r="E17" s="30"/>
      <c r="F17" s="31"/>
      <c r="G17" s="22"/>
      <c r="H17" s="48">
        <v>0</v>
      </c>
      <c r="I17" s="78"/>
      <c r="J17" s="14">
        <v>29883</v>
      </c>
      <c r="K17" s="70"/>
      <c r="L17" s="14">
        <v>0</v>
      </c>
      <c r="M17" s="78"/>
      <c r="N17" s="14">
        <v>29883</v>
      </c>
    </row>
    <row r="18" spans="1:14" ht="21" customHeight="1" x14ac:dyDescent="0.5">
      <c r="A18" s="22"/>
      <c r="B18" s="29" t="s">
        <v>132</v>
      </c>
      <c r="D18" s="30"/>
      <c r="F18" s="31"/>
      <c r="G18" s="22"/>
      <c r="H18" s="48">
        <v>-365576</v>
      </c>
      <c r="I18" s="78"/>
      <c r="J18" s="14">
        <v>0</v>
      </c>
      <c r="K18" s="70"/>
      <c r="L18" s="48">
        <v>-365576</v>
      </c>
      <c r="M18" s="78"/>
      <c r="N18" s="14">
        <v>0</v>
      </c>
    </row>
    <row r="19" spans="1:14" ht="21" customHeight="1" x14ac:dyDescent="0.5">
      <c r="A19" s="22"/>
      <c r="B19" s="88" t="s">
        <v>133</v>
      </c>
      <c r="C19" s="30"/>
      <c r="D19" s="30"/>
      <c r="E19" s="30"/>
      <c r="F19" s="31"/>
      <c r="G19" s="22"/>
      <c r="H19" s="48">
        <v>-2826493</v>
      </c>
      <c r="I19" s="78"/>
      <c r="J19" s="14">
        <v>-2395412</v>
      </c>
      <c r="K19" s="70"/>
      <c r="L19" s="48">
        <v>-2817131</v>
      </c>
      <c r="M19" s="78"/>
      <c r="N19" s="14">
        <v>-2379833</v>
      </c>
    </row>
    <row r="20" spans="1:14" ht="21" customHeight="1" x14ac:dyDescent="0.5">
      <c r="A20" s="22"/>
      <c r="B20" s="88" t="s">
        <v>134</v>
      </c>
      <c r="C20" s="30"/>
      <c r="D20" s="30"/>
      <c r="E20" s="30"/>
      <c r="F20" s="31"/>
      <c r="G20" s="22"/>
      <c r="H20" s="48">
        <v>7705957</v>
      </c>
      <c r="I20" s="78"/>
      <c r="J20" s="14">
        <v>9174979</v>
      </c>
      <c r="K20" s="70"/>
      <c r="L20" s="48">
        <v>7705957</v>
      </c>
      <c r="M20" s="78"/>
      <c r="N20" s="14">
        <v>9174979</v>
      </c>
    </row>
    <row r="21" spans="1:14" ht="21" customHeight="1" x14ac:dyDescent="0.5">
      <c r="A21" s="22"/>
      <c r="B21" s="88" t="s">
        <v>135</v>
      </c>
      <c r="C21" s="30"/>
      <c r="D21" s="30"/>
      <c r="E21" s="30"/>
      <c r="F21" s="31"/>
      <c r="G21" s="30"/>
      <c r="H21" s="55">
        <v>27976</v>
      </c>
      <c r="I21" s="78"/>
      <c r="J21" s="57">
        <v>33680</v>
      </c>
      <c r="K21" s="40"/>
      <c r="L21" s="57">
        <v>27976</v>
      </c>
      <c r="M21" s="78"/>
      <c r="N21" s="57">
        <v>33680</v>
      </c>
    </row>
    <row r="22" spans="1:14" ht="6" customHeight="1" x14ac:dyDescent="0.5">
      <c r="A22" s="30"/>
      <c r="H22" s="48"/>
      <c r="I22" s="78"/>
      <c r="J22" s="14"/>
      <c r="K22" s="40"/>
      <c r="L22" s="48"/>
      <c r="M22" s="78"/>
      <c r="N22" s="14"/>
    </row>
    <row r="23" spans="1:14" ht="21" customHeight="1" x14ac:dyDescent="0.5">
      <c r="A23" s="30" t="s">
        <v>136</v>
      </c>
      <c r="H23" s="48"/>
      <c r="I23" s="78"/>
      <c r="J23" s="14"/>
      <c r="K23" s="40"/>
      <c r="L23" s="48"/>
      <c r="M23" s="78"/>
      <c r="N23" s="14"/>
    </row>
    <row r="24" spans="1:14" ht="21" customHeight="1" x14ac:dyDescent="0.5">
      <c r="A24" s="30"/>
      <c r="B24" s="30" t="s">
        <v>137</v>
      </c>
      <c r="H24" s="48">
        <f>SUM(H10:H21)</f>
        <v>135233052</v>
      </c>
      <c r="I24" s="14"/>
      <c r="J24" s="14">
        <f>SUM(J10:J21)</f>
        <v>109533852</v>
      </c>
      <c r="K24" s="40"/>
      <c r="L24" s="48">
        <f>SUM(L10:L21)</f>
        <v>135233272</v>
      </c>
      <c r="M24" s="14"/>
      <c r="N24" s="14">
        <f>SUM(N10:N21)</f>
        <v>109534264</v>
      </c>
    </row>
    <row r="25" spans="1:14" ht="21" customHeight="1" x14ac:dyDescent="0.5">
      <c r="A25" s="83" t="s">
        <v>138</v>
      </c>
      <c r="C25" s="30"/>
      <c r="H25" s="48"/>
      <c r="I25" s="78"/>
      <c r="J25" s="14"/>
      <c r="K25" s="40"/>
      <c r="L25" s="48"/>
      <c r="M25" s="78"/>
      <c r="N25" s="14"/>
    </row>
    <row r="26" spans="1:14" ht="21" customHeight="1" x14ac:dyDescent="0.5">
      <c r="B26" s="89" t="s">
        <v>139</v>
      </c>
      <c r="C26" s="30"/>
      <c r="H26" s="14">
        <v>25854336</v>
      </c>
      <c r="I26" s="78"/>
      <c r="J26" s="14">
        <v>-780967</v>
      </c>
      <c r="K26" s="40"/>
      <c r="L26" s="14">
        <v>25854336</v>
      </c>
      <c r="M26" s="78"/>
      <c r="N26" s="14">
        <v>-483871</v>
      </c>
    </row>
    <row r="27" spans="1:14" s="90" customFormat="1" ht="21" customHeight="1" x14ac:dyDescent="0.5">
      <c r="B27" s="91" t="s">
        <v>140</v>
      </c>
      <c r="C27" s="92"/>
      <c r="G27" s="93"/>
      <c r="H27" s="14">
        <v>-39177041</v>
      </c>
      <c r="I27" s="78"/>
      <c r="J27" s="14">
        <v>0</v>
      </c>
      <c r="K27" s="40"/>
      <c r="L27" s="14">
        <v>-39177041</v>
      </c>
      <c r="M27" s="78"/>
      <c r="N27" s="14">
        <v>0</v>
      </c>
    </row>
    <row r="28" spans="1:14" ht="21" customHeight="1" x14ac:dyDescent="0.5">
      <c r="B28" s="89" t="s">
        <v>141</v>
      </c>
      <c r="C28" s="30"/>
      <c r="H28" s="14">
        <v>-32637318</v>
      </c>
      <c r="I28" s="78"/>
      <c r="J28" s="14">
        <v>-195695033</v>
      </c>
      <c r="K28" s="40"/>
      <c r="L28" s="14">
        <v>-32637318</v>
      </c>
      <c r="M28" s="78"/>
      <c r="N28" s="14">
        <v>-195695033</v>
      </c>
    </row>
    <row r="29" spans="1:14" ht="21" customHeight="1" x14ac:dyDescent="0.5">
      <c r="B29" s="89" t="s">
        <v>142</v>
      </c>
      <c r="C29" s="30"/>
      <c r="H29" s="14">
        <v>72000</v>
      </c>
      <c r="I29" s="78"/>
      <c r="J29" s="14">
        <v>297598</v>
      </c>
      <c r="K29" s="40"/>
      <c r="L29" s="14">
        <v>72000</v>
      </c>
      <c r="M29" s="78"/>
      <c r="N29" s="14">
        <v>297598</v>
      </c>
    </row>
    <row r="30" spans="1:14" ht="21" customHeight="1" x14ac:dyDescent="0.5">
      <c r="B30" s="89" t="s">
        <v>143</v>
      </c>
      <c r="C30" s="30"/>
      <c r="H30" s="14">
        <v>-3170608</v>
      </c>
      <c r="I30" s="78"/>
      <c r="J30" s="14">
        <v>-1585165</v>
      </c>
      <c r="K30" s="40"/>
      <c r="L30" s="14">
        <v>-3170608</v>
      </c>
      <c r="M30" s="78"/>
      <c r="N30" s="14">
        <v>-1585165</v>
      </c>
    </row>
    <row r="31" spans="1:14" ht="21" customHeight="1" x14ac:dyDescent="0.5">
      <c r="B31" s="89" t="s">
        <v>144</v>
      </c>
      <c r="C31" s="30"/>
      <c r="H31" s="14">
        <v>-18117985</v>
      </c>
      <c r="I31" s="78"/>
      <c r="J31" s="14">
        <v>-21520333</v>
      </c>
      <c r="K31" s="40"/>
      <c r="L31" s="14">
        <v>-18117665</v>
      </c>
      <c r="M31" s="78"/>
      <c r="N31" s="14">
        <v>-21520333</v>
      </c>
    </row>
    <row r="32" spans="1:14" ht="21" customHeight="1" x14ac:dyDescent="0.5">
      <c r="B32" s="89" t="s">
        <v>145</v>
      </c>
      <c r="C32" s="30"/>
      <c r="H32" s="14">
        <v>14337149</v>
      </c>
      <c r="I32" s="78"/>
      <c r="J32" s="14">
        <v>26572220</v>
      </c>
      <c r="K32" s="40"/>
      <c r="L32" s="14">
        <v>14337149</v>
      </c>
      <c r="M32" s="78"/>
      <c r="N32" s="14">
        <v>26572220</v>
      </c>
    </row>
    <row r="33" spans="1:14" ht="21" customHeight="1" x14ac:dyDescent="0.5">
      <c r="B33" s="91" t="s">
        <v>146</v>
      </c>
      <c r="C33" s="30"/>
      <c r="H33" s="14">
        <v>-476147</v>
      </c>
      <c r="I33" s="78"/>
      <c r="J33" s="14">
        <v>0</v>
      </c>
      <c r="K33" s="40"/>
      <c r="L33" s="14">
        <v>-476147</v>
      </c>
      <c r="M33" s="78"/>
      <c r="N33" s="14">
        <v>0</v>
      </c>
    </row>
    <row r="34" spans="1:14" ht="21" customHeight="1" x14ac:dyDescent="0.5">
      <c r="B34" s="89" t="s">
        <v>147</v>
      </c>
      <c r="C34" s="30"/>
      <c r="H34" s="55">
        <v>-467794</v>
      </c>
      <c r="I34" s="78"/>
      <c r="J34" s="55">
        <v>-31000</v>
      </c>
      <c r="K34" s="40"/>
      <c r="L34" s="55">
        <v>-467794</v>
      </c>
      <c r="M34" s="78"/>
      <c r="N34" s="55">
        <v>-31000</v>
      </c>
    </row>
    <row r="35" spans="1:14" ht="6" customHeight="1" x14ac:dyDescent="0.5">
      <c r="A35" s="13"/>
      <c r="B35" s="13"/>
      <c r="C35" s="13"/>
      <c r="D35" s="13"/>
      <c r="E35" s="13"/>
      <c r="F35" s="11"/>
      <c r="G35" s="13"/>
      <c r="H35" s="12"/>
      <c r="I35" s="11"/>
      <c r="J35" s="12"/>
      <c r="K35" s="13"/>
      <c r="L35" s="12"/>
      <c r="M35" s="11"/>
      <c r="N35" s="12"/>
    </row>
    <row r="36" spans="1:14" ht="21" customHeight="1" x14ac:dyDescent="0.5">
      <c r="A36" s="13" t="s">
        <v>148</v>
      </c>
      <c r="B36" s="13"/>
      <c r="C36" s="13"/>
      <c r="D36" s="13"/>
      <c r="E36" s="13"/>
      <c r="F36" s="11"/>
      <c r="G36" s="13"/>
      <c r="H36" s="95">
        <f>SUM(H24:H34)</f>
        <v>81449644</v>
      </c>
      <c r="I36" s="11"/>
      <c r="J36" s="12">
        <f>SUM(J24:J34)</f>
        <v>-83208828</v>
      </c>
      <c r="K36" s="13"/>
      <c r="L36" s="95">
        <f>SUM(L24:L34)</f>
        <v>81450184</v>
      </c>
      <c r="M36" s="11"/>
      <c r="N36" s="12">
        <f>SUM(N24:N34)</f>
        <v>-82911320</v>
      </c>
    </row>
    <row r="37" spans="1:14" ht="21" customHeight="1" x14ac:dyDescent="0.5">
      <c r="A37" s="30"/>
      <c r="B37" s="10" t="s">
        <v>149</v>
      </c>
      <c r="C37" s="30"/>
      <c r="D37" s="30"/>
      <c r="E37" s="30"/>
      <c r="F37" s="31"/>
      <c r="G37" s="30"/>
      <c r="H37" s="96">
        <v>-20656637</v>
      </c>
      <c r="I37" s="31"/>
      <c r="J37" s="96">
        <v>-25229717</v>
      </c>
      <c r="K37" s="30"/>
      <c r="L37" s="96">
        <v>-20656637</v>
      </c>
      <c r="M37" s="31"/>
      <c r="N37" s="96">
        <v>-25229717</v>
      </c>
    </row>
    <row r="38" spans="1:14" ht="6" customHeight="1" x14ac:dyDescent="0.5">
      <c r="A38" s="30"/>
      <c r="B38" s="30"/>
      <c r="C38" s="30"/>
      <c r="D38" s="30"/>
      <c r="E38" s="30"/>
      <c r="F38" s="31"/>
      <c r="G38" s="30"/>
      <c r="H38" s="32"/>
      <c r="I38" s="31"/>
      <c r="J38" s="32"/>
      <c r="K38" s="30"/>
      <c r="L38" s="32"/>
      <c r="M38" s="31"/>
      <c r="N38" s="32"/>
    </row>
    <row r="39" spans="1:14" ht="21" customHeight="1" x14ac:dyDescent="0.5">
      <c r="A39" s="59" t="s">
        <v>150</v>
      </c>
      <c r="B39" s="30"/>
      <c r="C39" s="30"/>
      <c r="D39" s="30"/>
      <c r="E39" s="30"/>
      <c r="F39" s="31"/>
      <c r="G39" s="30"/>
      <c r="H39" s="96">
        <f>SUM(H36:H37)</f>
        <v>60793007</v>
      </c>
      <c r="I39" s="31"/>
      <c r="J39" s="96">
        <f>SUM(J36:J37)</f>
        <v>-108438545</v>
      </c>
      <c r="K39" s="30"/>
      <c r="L39" s="96">
        <f>SUM(L36:L37)</f>
        <v>60793547</v>
      </c>
      <c r="M39" s="31"/>
      <c r="N39" s="96">
        <f>SUM(N36:N37)</f>
        <v>-108141037</v>
      </c>
    </row>
    <row r="40" spans="1:14" ht="21" customHeight="1" x14ac:dyDescent="0.5">
      <c r="A40" s="30"/>
      <c r="B40" s="30"/>
      <c r="C40" s="30"/>
      <c r="D40" s="30"/>
      <c r="E40" s="30"/>
      <c r="F40" s="31"/>
      <c r="G40" s="30"/>
      <c r="H40" s="32"/>
      <c r="I40" s="31"/>
      <c r="J40" s="32"/>
      <c r="K40" s="30"/>
      <c r="L40" s="32"/>
      <c r="M40" s="31"/>
      <c r="N40" s="32"/>
    </row>
    <row r="41" spans="1:14" ht="21" customHeight="1" x14ac:dyDescent="0.5">
      <c r="A41" s="30"/>
      <c r="B41" s="30"/>
      <c r="C41" s="30"/>
      <c r="D41" s="30"/>
      <c r="E41" s="30"/>
      <c r="F41" s="31"/>
      <c r="G41" s="30"/>
      <c r="H41" s="32"/>
      <c r="I41" s="31"/>
      <c r="J41" s="32"/>
      <c r="K41" s="30"/>
      <c r="L41" s="32"/>
      <c r="M41" s="31"/>
      <c r="N41" s="32"/>
    </row>
    <row r="42" spans="1:14" ht="20.25" customHeight="1" x14ac:dyDescent="0.5">
      <c r="A42" s="30"/>
      <c r="B42" s="30"/>
      <c r="C42" s="30"/>
      <c r="D42" s="30"/>
      <c r="E42" s="30"/>
      <c r="F42" s="31"/>
      <c r="G42" s="30"/>
      <c r="H42" s="32"/>
      <c r="I42" s="31"/>
      <c r="J42" s="32"/>
      <c r="K42" s="30"/>
      <c r="L42" s="32"/>
      <c r="M42" s="31"/>
      <c r="N42" s="32"/>
    </row>
    <row r="43" spans="1:14" ht="11.25" customHeight="1" x14ac:dyDescent="0.5">
      <c r="A43" s="30"/>
      <c r="B43" s="30"/>
      <c r="C43" s="30"/>
      <c r="D43" s="30"/>
      <c r="E43" s="30"/>
      <c r="F43" s="31"/>
      <c r="G43" s="30"/>
      <c r="H43" s="32"/>
      <c r="I43" s="31"/>
      <c r="J43" s="32"/>
      <c r="K43" s="30"/>
      <c r="L43" s="32"/>
      <c r="M43" s="31"/>
      <c r="N43" s="32"/>
    </row>
    <row r="44" spans="1:14" ht="21.75" customHeight="1" x14ac:dyDescent="0.5">
      <c r="A44" s="60" t="s">
        <v>36</v>
      </c>
      <c r="B44" s="60"/>
      <c r="C44" s="60"/>
      <c r="D44" s="60"/>
      <c r="E44" s="60"/>
      <c r="F44" s="61"/>
      <c r="G44" s="60"/>
      <c r="H44" s="62"/>
      <c r="I44" s="61"/>
      <c r="J44" s="62"/>
      <c r="K44" s="60"/>
      <c r="L44" s="62"/>
      <c r="M44" s="61"/>
      <c r="N44" s="62"/>
    </row>
    <row r="45" spans="1:14" ht="21.75" customHeight="1" x14ac:dyDescent="0.5">
      <c r="A45" s="22" t="s">
        <v>0</v>
      </c>
      <c r="B45" s="22"/>
      <c r="C45" s="30"/>
      <c r="D45" s="30"/>
      <c r="E45" s="30"/>
      <c r="F45" s="31"/>
      <c r="G45" s="30"/>
      <c r="H45" s="32"/>
      <c r="I45" s="31"/>
      <c r="J45" s="32"/>
      <c r="K45" s="30"/>
      <c r="L45" s="32"/>
      <c r="M45" s="31"/>
      <c r="N45" s="32"/>
    </row>
    <row r="46" spans="1:14" ht="21.75" customHeight="1" x14ac:dyDescent="0.5">
      <c r="A46" s="22" t="s">
        <v>123</v>
      </c>
      <c r="B46" s="22"/>
      <c r="C46" s="30"/>
      <c r="D46" s="30"/>
      <c r="E46" s="30"/>
      <c r="F46" s="31"/>
      <c r="G46" s="30"/>
      <c r="H46" s="32"/>
      <c r="I46" s="31"/>
      <c r="J46" s="32"/>
      <c r="K46" s="30"/>
      <c r="L46" s="32"/>
      <c r="M46" s="31"/>
      <c r="N46" s="32"/>
    </row>
    <row r="47" spans="1:14" ht="21.75" customHeight="1" x14ac:dyDescent="0.5">
      <c r="A47" s="34" t="str">
        <f>A3</f>
        <v>สำหรับรอบระยะเวลาหกเดือนสิ้นสุดวันที่ 30 มิถุนายน พ.ศ. 2568</v>
      </c>
      <c r="B47" s="34"/>
      <c r="C47" s="60"/>
      <c r="D47" s="60"/>
      <c r="E47" s="60"/>
      <c r="F47" s="61"/>
      <c r="G47" s="60"/>
      <c r="H47" s="62"/>
      <c r="I47" s="61"/>
      <c r="J47" s="62"/>
      <c r="K47" s="60"/>
      <c r="L47" s="62"/>
      <c r="M47" s="61"/>
      <c r="N47" s="62"/>
    </row>
    <row r="48" spans="1:14" ht="21" customHeight="1" x14ac:dyDescent="0.5">
      <c r="A48" s="30"/>
      <c r="B48" s="30"/>
      <c r="C48" s="30"/>
      <c r="D48" s="30"/>
      <c r="E48" s="30"/>
      <c r="F48" s="31"/>
      <c r="G48" s="30"/>
      <c r="H48" s="32"/>
      <c r="I48" s="31"/>
      <c r="J48" s="32"/>
      <c r="K48" s="30"/>
      <c r="L48" s="32"/>
      <c r="M48" s="31"/>
      <c r="N48" s="32"/>
    </row>
    <row r="49" spans="1:14" ht="18.75" x14ac:dyDescent="0.5">
      <c r="A49" s="30"/>
      <c r="B49" s="30"/>
      <c r="C49" s="30"/>
      <c r="D49" s="30"/>
      <c r="E49" s="30"/>
      <c r="F49" s="31"/>
      <c r="G49" s="30"/>
      <c r="H49" s="108" t="s">
        <v>3</v>
      </c>
      <c r="I49" s="108"/>
      <c r="J49" s="108"/>
      <c r="K49" s="31"/>
      <c r="L49" s="108" t="s">
        <v>4</v>
      </c>
      <c r="M49" s="108"/>
      <c r="N49" s="108"/>
    </row>
    <row r="50" spans="1:14" ht="21" customHeight="1" x14ac:dyDescent="0.5">
      <c r="A50" s="30"/>
      <c r="B50" s="30"/>
      <c r="C50" s="30"/>
      <c r="D50" s="30"/>
      <c r="E50" s="30"/>
      <c r="F50" s="31"/>
      <c r="G50" s="22"/>
      <c r="H50" s="37" t="s">
        <v>9</v>
      </c>
      <c r="I50" s="22"/>
      <c r="J50" s="37" t="s">
        <v>10</v>
      </c>
      <c r="K50" s="22"/>
      <c r="L50" s="37" t="s">
        <v>9</v>
      </c>
      <c r="M50" s="22"/>
      <c r="N50" s="37" t="s">
        <v>10</v>
      </c>
    </row>
    <row r="51" spans="1:14" ht="21" customHeight="1" x14ac:dyDescent="0.5">
      <c r="A51" s="30"/>
      <c r="B51" s="30"/>
      <c r="C51" s="30"/>
      <c r="D51" s="30"/>
      <c r="E51" s="30"/>
      <c r="F51" s="64" t="s">
        <v>11</v>
      </c>
      <c r="G51" s="22"/>
      <c r="H51" s="65" t="s">
        <v>12</v>
      </c>
      <c r="I51" s="22"/>
      <c r="J51" s="65" t="s">
        <v>12</v>
      </c>
      <c r="K51" s="22"/>
      <c r="L51" s="65" t="s">
        <v>12</v>
      </c>
      <c r="M51" s="22"/>
      <c r="N51" s="65" t="s">
        <v>12</v>
      </c>
    </row>
    <row r="52" spans="1:14" ht="6.75" customHeight="1" x14ac:dyDescent="0.5">
      <c r="A52" s="30"/>
      <c r="B52" s="30"/>
      <c r="C52" s="30"/>
      <c r="D52" s="30"/>
      <c r="E52" s="30"/>
      <c r="F52" s="31"/>
      <c r="G52" s="30"/>
      <c r="H52" s="38"/>
      <c r="I52" s="31"/>
      <c r="J52" s="32"/>
      <c r="K52" s="30"/>
      <c r="L52" s="38"/>
      <c r="M52" s="31"/>
      <c r="N52" s="32"/>
    </row>
    <row r="53" spans="1:14" ht="21" customHeight="1" x14ac:dyDescent="0.5">
      <c r="A53" s="22" t="s">
        <v>151</v>
      </c>
      <c r="B53" s="30"/>
      <c r="C53" s="30"/>
      <c r="D53" s="30"/>
      <c r="E53" s="30"/>
      <c r="F53" s="31"/>
      <c r="G53" s="30"/>
      <c r="H53" s="38"/>
      <c r="I53" s="31"/>
      <c r="J53" s="32"/>
      <c r="K53" s="30"/>
      <c r="L53" s="38"/>
      <c r="M53" s="31"/>
      <c r="N53" s="32"/>
    </row>
    <row r="54" spans="1:14" ht="21" customHeight="1" x14ac:dyDescent="0.5">
      <c r="A54" s="30"/>
      <c r="B54" s="88" t="s">
        <v>152</v>
      </c>
      <c r="C54" s="30"/>
      <c r="D54" s="30"/>
      <c r="E54" s="30"/>
      <c r="F54" s="31"/>
      <c r="G54" s="30"/>
      <c r="H54" s="48">
        <v>-2140681</v>
      </c>
      <c r="I54" s="78"/>
      <c r="J54" s="14">
        <v>-83505839</v>
      </c>
      <c r="K54" s="40"/>
      <c r="L54" s="48">
        <v>-2140681</v>
      </c>
      <c r="M54" s="78"/>
      <c r="N54" s="14">
        <v>-83505839</v>
      </c>
    </row>
    <row r="55" spans="1:14" ht="21" customHeight="1" x14ac:dyDescent="0.5">
      <c r="A55" s="30"/>
      <c r="B55" s="88" t="s">
        <v>153</v>
      </c>
      <c r="C55" s="30"/>
      <c r="D55" s="30"/>
      <c r="E55" s="30"/>
      <c r="F55" s="31"/>
      <c r="G55" s="30"/>
      <c r="H55" s="48">
        <v>-324227</v>
      </c>
      <c r="I55" s="78"/>
      <c r="J55" s="14">
        <v>-519000</v>
      </c>
      <c r="K55" s="40"/>
      <c r="L55" s="48">
        <v>-324227</v>
      </c>
      <c r="M55" s="78"/>
      <c r="N55" s="14">
        <v>-519000</v>
      </c>
    </row>
    <row r="56" spans="1:14" ht="21" customHeight="1" x14ac:dyDescent="0.5">
      <c r="A56" s="30"/>
      <c r="B56" s="88" t="s">
        <v>154</v>
      </c>
      <c r="C56" s="30"/>
      <c r="D56" s="30"/>
      <c r="E56" s="30"/>
      <c r="F56" s="31"/>
      <c r="G56" s="30"/>
      <c r="H56" s="48">
        <v>-79199328</v>
      </c>
      <c r="I56" s="78"/>
      <c r="J56" s="14">
        <v>-144980</v>
      </c>
      <c r="K56" s="40"/>
      <c r="L56" s="48">
        <v>-79199328</v>
      </c>
      <c r="M56" s="78"/>
      <c r="N56" s="14">
        <v>-144980</v>
      </c>
    </row>
    <row r="57" spans="1:14" ht="21" customHeight="1" x14ac:dyDescent="0.5">
      <c r="A57" s="30"/>
      <c r="B57" s="88" t="s">
        <v>155</v>
      </c>
      <c r="C57" s="30"/>
      <c r="D57" s="30"/>
      <c r="E57" s="30"/>
      <c r="F57" s="31"/>
      <c r="G57" s="30"/>
      <c r="H57" s="48">
        <v>125000000</v>
      </c>
      <c r="I57" s="78"/>
      <c r="J57" s="14">
        <v>-100000000</v>
      </c>
      <c r="K57" s="40"/>
      <c r="L57" s="48">
        <v>125000000</v>
      </c>
      <c r="M57" s="78"/>
      <c r="N57" s="14">
        <v>-100000000</v>
      </c>
    </row>
    <row r="58" spans="1:14" ht="21" customHeight="1" x14ac:dyDescent="0.5">
      <c r="A58" s="30"/>
      <c r="B58" s="88" t="s">
        <v>156</v>
      </c>
      <c r="C58" s="30"/>
      <c r="D58" s="30"/>
      <c r="E58" s="30"/>
      <c r="F58" s="31"/>
      <c r="G58" s="30"/>
      <c r="H58" s="55">
        <v>3113096</v>
      </c>
      <c r="I58" s="78"/>
      <c r="J58" s="55">
        <v>1555301</v>
      </c>
      <c r="K58" s="40"/>
      <c r="L58" s="55">
        <v>3103734</v>
      </c>
      <c r="M58" s="78"/>
      <c r="N58" s="55">
        <v>1539722</v>
      </c>
    </row>
    <row r="59" spans="1:14" ht="6" customHeight="1" x14ac:dyDescent="0.5">
      <c r="A59" s="30"/>
      <c r="B59" s="30"/>
      <c r="C59" s="30"/>
      <c r="D59" s="30"/>
      <c r="E59" s="30"/>
      <c r="F59" s="31"/>
      <c r="G59" s="30"/>
      <c r="H59" s="48"/>
      <c r="I59" s="78"/>
      <c r="J59" s="14"/>
      <c r="K59" s="40"/>
      <c r="L59" s="48"/>
      <c r="M59" s="78"/>
      <c r="N59" s="14"/>
    </row>
    <row r="60" spans="1:14" ht="21" customHeight="1" x14ac:dyDescent="0.5">
      <c r="A60" s="22" t="s">
        <v>174</v>
      </c>
      <c r="B60" s="30"/>
      <c r="C60" s="30"/>
      <c r="D60" s="30"/>
      <c r="E60" s="30"/>
      <c r="F60" s="31"/>
      <c r="G60" s="30"/>
      <c r="H60" s="55">
        <f>SUM(H54:H58)</f>
        <v>46448860</v>
      </c>
      <c r="I60" s="78"/>
      <c r="J60" s="55">
        <f>SUM(J54:J58)</f>
        <v>-182614518</v>
      </c>
      <c r="K60" s="40"/>
      <c r="L60" s="55">
        <f>SUM(L54:L58)</f>
        <v>46439498</v>
      </c>
      <c r="M60" s="78"/>
      <c r="N60" s="55">
        <f>SUM(N54:N58)</f>
        <v>-182630097</v>
      </c>
    </row>
    <row r="61" spans="1:14" ht="15" customHeight="1" x14ac:dyDescent="0.5">
      <c r="A61" s="30"/>
      <c r="B61" s="30"/>
      <c r="C61" s="30"/>
      <c r="D61" s="30"/>
      <c r="E61" s="30"/>
      <c r="F61" s="31"/>
      <c r="G61" s="30"/>
      <c r="H61" s="48"/>
      <c r="I61" s="78"/>
      <c r="J61" s="14"/>
      <c r="K61" s="40"/>
      <c r="L61" s="48"/>
      <c r="M61" s="78"/>
      <c r="N61" s="14"/>
    </row>
    <row r="62" spans="1:14" ht="21" customHeight="1" x14ac:dyDescent="0.5">
      <c r="A62" s="22" t="s">
        <v>157</v>
      </c>
      <c r="B62" s="30"/>
      <c r="C62" s="30"/>
      <c r="D62" s="30"/>
      <c r="E62" s="30"/>
      <c r="F62" s="31"/>
      <c r="G62" s="30"/>
      <c r="H62" s="48"/>
      <c r="I62" s="78"/>
      <c r="J62" s="14"/>
      <c r="K62" s="40"/>
      <c r="L62" s="48"/>
      <c r="M62" s="78"/>
      <c r="N62" s="14"/>
    </row>
    <row r="63" spans="1:14" ht="21" customHeight="1" x14ac:dyDescent="0.5">
      <c r="A63" s="22"/>
      <c r="B63" s="97" t="s">
        <v>158</v>
      </c>
      <c r="C63" s="30"/>
      <c r="D63" s="30"/>
      <c r="E63" s="30"/>
      <c r="F63" s="31"/>
      <c r="G63" s="30"/>
      <c r="H63" s="48">
        <v>-11550563</v>
      </c>
      <c r="I63" s="78"/>
      <c r="J63" s="14">
        <v>-111717821</v>
      </c>
      <c r="K63" s="40"/>
      <c r="L63" s="48">
        <v>-11550563</v>
      </c>
      <c r="M63" s="78"/>
      <c r="N63" s="14">
        <v>-111717821</v>
      </c>
    </row>
    <row r="64" spans="1:14" ht="21" customHeight="1" x14ac:dyDescent="0.5">
      <c r="A64" s="22"/>
      <c r="B64" s="10" t="s">
        <v>159</v>
      </c>
      <c r="C64" s="13"/>
      <c r="D64" s="13"/>
      <c r="E64" s="13"/>
      <c r="F64" s="31">
        <v>14</v>
      </c>
      <c r="G64" s="30"/>
      <c r="H64" s="93">
        <v>-20155232</v>
      </c>
      <c r="I64" s="78"/>
      <c r="J64" s="14">
        <v>-19404160</v>
      </c>
      <c r="K64" s="40"/>
      <c r="L64" s="93">
        <v>-20155232</v>
      </c>
      <c r="M64" s="78"/>
      <c r="N64" s="14">
        <v>-19404160</v>
      </c>
    </row>
    <row r="65" spans="1:14" ht="21" customHeight="1" x14ac:dyDescent="0.5">
      <c r="A65" s="30"/>
      <c r="B65" s="10" t="s">
        <v>160</v>
      </c>
      <c r="C65" s="10"/>
      <c r="D65" s="13"/>
      <c r="E65" s="13"/>
      <c r="F65" s="94"/>
      <c r="G65" s="30"/>
      <c r="H65" s="48">
        <v>0</v>
      </c>
      <c r="I65" s="78"/>
      <c r="J65" s="14">
        <v>-48240000</v>
      </c>
      <c r="K65" s="40"/>
      <c r="L65" s="48">
        <v>0</v>
      </c>
      <c r="M65" s="78"/>
      <c r="N65" s="14">
        <v>-48240000</v>
      </c>
    </row>
    <row r="66" spans="1:14" ht="21" customHeight="1" x14ac:dyDescent="0.5">
      <c r="A66" s="30"/>
      <c r="B66" s="10" t="s">
        <v>161</v>
      </c>
      <c r="C66" s="13"/>
      <c r="D66" s="13"/>
      <c r="E66" s="13"/>
      <c r="F66" s="31"/>
      <c r="G66" s="30"/>
      <c r="H66" s="48">
        <v>-7720525</v>
      </c>
      <c r="I66" s="78"/>
      <c r="J66" s="14">
        <v>-9425471</v>
      </c>
      <c r="K66" s="40"/>
      <c r="L66" s="48">
        <v>-7720525</v>
      </c>
      <c r="M66" s="78"/>
      <c r="N66" s="14">
        <v>-9425471</v>
      </c>
    </row>
    <row r="67" spans="1:14" ht="21" customHeight="1" x14ac:dyDescent="0.5">
      <c r="A67" s="30"/>
      <c r="B67" s="10" t="s">
        <v>162</v>
      </c>
      <c r="C67" s="13"/>
      <c r="D67" s="13"/>
      <c r="E67" s="13"/>
      <c r="F67" s="31"/>
      <c r="G67" s="30"/>
      <c r="H67" s="48">
        <v>0</v>
      </c>
      <c r="I67" s="77"/>
      <c r="J67" s="48">
        <v>569128795</v>
      </c>
      <c r="K67" s="39"/>
      <c r="L67" s="48">
        <v>0</v>
      </c>
      <c r="M67" s="77"/>
      <c r="N67" s="48">
        <v>569128795</v>
      </c>
    </row>
    <row r="68" spans="1:14" ht="21" customHeight="1" x14ac:dyDescent="0.5">
      <c r="A68" s="30"/>
      <c r="B68" s="10" t="s">
        <v>163</v>
      </c>
      <c r="C68" s="13"/>
      <c r="D68" s="13"/>
      <c r="E68" s="13"/>
      <c r="F68" s="31">
        <v>19</v>
      </c>
      <c r="G68" s="30"/>
      <c r="H68" s="55">
        <v>-67100000</v>
      </c>
      <c r="I68" s="78"/>
      <c r="J68" s="55">
        <v>0</v>
      </c>
      <c r="K68" s="40"/>
      <c r="L68" s="55">
        <v>-67100000</v>
      </c>
      <c r="M68" s="78"/>
      <c r="N68" s="55">
        <v>0</v>
      </c>
    </row>
    <row r="69" spans="1:14" ht="6" customHeight="1" x14ac:dyDescent="0.5">
      <c r="A69" s="30"/>
      <c r="B69" s="30"/>
      <c r="C69" s="30"/>
      <c r="D69" s="30"/>
      <c r="E69" s="30"/>
      <c r="F69" s="31"/>
      <c r="G69" s="30"/>
      <c r="H69" s="48"/>
      <c r="I69" s="78"/>
      <c r="J69" s="14"/>
      <c r="K69" s="40"/>
      <c r="L69" s="48"/>
      <c r="M69" s="78"/>
      <c r="N69" s="14"/>
    </row>
    <row r="70" spans="1:14" ht="21" customHeight="1" x14ac:dyDescent="0.5">
      <c r="A70" s="22" t="s">
        <v>164</v>
      </c>
      <c r="B70" s="30"/>
      <c r="C70" s="30"/>
      <c r="D70" s="30"/>
      <c r="E70" s="30"/>
      <c r="F70" s="31"/>
      <c r="G70" s="30"/>
      <c r="H70" s="55">
        <f>SUM(H63:H68)</f>
        <v>-106526320</v>
      </c>
      <c r="I70" s="78"/>
      <c r="J70" s="55">
        <f>SUM(J63:J68)</f>
        <v>380341343</v>
      </c>
      <c r="K70" s="40"/>
      <c r="L70" s="55">
        <f>SUM(L63:L68)</f>
        <v>-106526320</v>
      </c>
      <c r="M70" s="78"/>
      <c r="N70" s="55">
        <f>SUM(N63:N68)</f>
        <v>380341343</v>
      </c>
    </row>
    <row r="71" spans="1:14" ht="15" customHeight="1" x14ac:dyDescent="0.5">
      <c r="A71" s="30"/>
      <c r="B71" s="30"/>
      <c r="C71" s="30"/>
      <c r="D71" s="30"/>
      <c r="E71" s="30"/>
      <c r="F71" s="31"/>
      <c r="G71" s="30"/>
      <c r="H71" s="48"/>
      <c r="I71" s="78"/>
      <c r="J71" s="14"/>
      <c r="K71" s="40"/>
      <c r="L71" s="48"/>
      <c r="M71" s="78"/>
      <c r="N71" s="14"/>
    </row>
    <row r="72" spans="1:14" ht="21" customHeight="1" x14ac:dyDescent="0.5">
      <c r="A72" s="22" t="s">
        <v>175</v>
      </c>
      <c r="B72" s="22"/>
      <c r="C72" s="30"/>
      <c r="D72" s="30"/>
      <c r="E72" s="30"/>
      <c r="F72" s="31"/>
      <c r="G72" s="30"/>
      <c r="H72" s="14">
        <f>SUM(H39,H60,H70)</f>
        <v>715547</v>
      </c>
      <c r="I72" s="78"/>
      <c r="J72" s="14">
        <f>SUM(J39,J60,J70)</f>
        <v>89288280</v>
      </c>
      <c r="K72" s="40"/>
      <c r="L72" s="14">
        <f>SUM(L39,L60,L70)</f>
        <v>706725</v>
      </c>
      <c r="M72" s="78"/>
      <c r="N72" s="14">
        <f>SUM(N39,N60,N70)</f>
        <v>89570209</v>
      </c>
    </row>
    <row r="73" spans="1:14" ht="21" customHeight="1" x14ac:dyDescent="0.5">
      <c r="A73" s="30" t="s">
        <v>165</v>
      </c>
      <c r="B73" s="30"/>
      <c r="C73" s="30"/>
      <c r="D73" s="30"/>
      <c r="E73" s="30"/>
      <c r="F73" s="31"/>
      <c r="G73" s="30"/>
      <c r="H73" s="55">
        <v>122065358</v>
      </c>
      <c r="I73" s="78"/>
      <c r="J73" s="55">
        <v>57533353</v>
      </c>
      <c r="K73" s="40"/>
      <c r="L73" s="55">
        <v>116615779</v>
      </c>
      <c r="M73" s="78"/>
      <c r="N73" s="55">
        <v>51794211</v>
      </c>
    </row>
    <row r="74" spans="1:14" ht="6" customHeight="1" x14ac:dyDescent="0.5">
      <c r="A74" s="30"/>
      <c r="B74" s="30"/>
      <c r="C74" s="30"/>
      <c r="D74" s="30"/>
      <c r="E74" s="30"/>
      <c r="F74" s="31"/>
      <c r="G74" s="30"/>
      <c r="H74" s="48"/>
      <c r="I74" s="78"/>
      <c r="J74" s="14"/>
      <c r="K74" s="40"/>
      <c r="L74" s="48"/>
      <c r="M74" s="78"/>
      <c r="N74" s="14"/>
    </row>
    <row r="75" spans="1:14" ht="21" customHeight="1" thickBot="1" x14ac:dyDescent="0.55000000000000004">
      <c r="A75" s="22" t="s">
        <v>166</v>
      </c>
      <c r="B75" s="30"/>
      <c r="C75" s="30"/>
      <c r="D75" s="30"/>
      <c r="E75" s="30"/>
      <c r="F75" s="31"/>
      <c r="G75" s="30"/>
      <c r="H75" s="104">
        <f>SUM(H72:H73)</f>
        <v>122780905</v>
      </c>
      <c r="I75" s="78"/>
      <c r="J75" s="104">
        <f>SUM(J72:J73)</f>
        <v>146821633</v>
      </c>
      <c r="K75" s="40"/>
      <c r="L75" s="104">
        <f>SUM(L72:L73)</f>
        <v>117322504</v>
      </c>
      <c r="M75" s="78"/>
      <c r="N75" s="104">
        <f>SUM(N72:N73)</f>
        <v>141364420</v>
      </c>
    </row>
    <row r="76" spans="1:14" ht="15" customHeight="1" thickTop="1" x14ac:dyDescent="0.5">
      <c r="A76" s="30"/>
      <c r="B76" s="30"/>
      <c r="C76" s="30"/>
      <c r="D76" s="30"/>
      <c r="E76" s="30"/>
      <c r="F76" s="31"/>
      <c r="G76" s="30"/>
      <c r="H76" s="48"/>
      <c r="I76" s="48"/>
      <c r="J76" s="14"/>
      <c r="K76" s="40"/>
      <c r="L76" s="48"/>
      <c r="M76" s="78"/>
      <c r="N76" s="14"/>
    </row>
    <row r="77" spans="1:14" ht="21" customHeight="1" x14ac:dyDescent="0.5">
      <c r="A77" s="22" t="s">
        <v>167</v>
      </c>
      <c r="B77" s="30"/>
      <c r="C77" s="30"/>
      <c r="D77" s="30"/>
      <c r="E77" s="30"/>
      <c r="F77" s="31"/>
      <c r="G77" s="30"/>
      <c r="H77" s="48"/>
      <c r="I77" s="78"/>
      <c r="J77" s="14"/>
      <c r="K77" s="40"/>
      <c r="L77" s="48"/>
      <c r="M77" s="78"/>
      <c r="N77" s="14"/>
    </row>
    <row r="78" spans="1:14" ht="6" customHeight="1" x14ac:dyDescent="0.5">
      <c r="A78" s="30"/>
      <c r="B78" s="30"/>
      <c r="C78" s="30"/>
      <c r="D78" s="30"/>
      <c r="E78" s="30"/>
      <c r="F78" s="31"/>
      <c r="G78" s="30"/>
      <c r="H78" s="48"/>
      <c r="I78" s="78"/>
      <c r="J78" s="14"/>
      <c r="K78" s="40"/>
      <c r="L78" s="48"/>
      <c r="M78" s="78"/>
      <c r="N78" s="14"/>
    </row>
    <row r="79" spans="1:14" ht="21" customHeight="1" x14ac:dyDescent="0.5">
      <c r="A79" s="13" t="s">
        <v>168</v>
      </c>
      <c r="B79" s="30"/>
      <c r="C79" s="30"/>
      <c r="D79" s="30"/>
      <c r="E79" s="30"/>
      <c r="F79" s="31"/>
      <c r="G79" s="30"/>
      <c r="H79" s="48">
        <v>23364429</v>
      </c>
      <c r="I79" s="78"/>
      <c r="J79" s="14">
        <v>3267618</v>
      </c>
      <c r="K79" s="40"/>
      <c r="L79" s="48">
        <v>23364429</v>
      </c>
      <c r="M79" s="78"/>
      <c r="N79" s="14">
        <v>3267618</v>
      </c>
    </row>
    <row r="80" spans="1:14" ht="21" customHeight="1" x14ac:dyDescent="0.5">
      <c r="A80" s="10" t="s">
        <v>169</v>
      </c>
      <c r="B80" s="30"/>
      <c r="C80" s="30"/>
      <c r="D80" s="30"/>
      <c r="E80" s="30"/>
      <c r="F80" s="31"/>
      <c r="G80" s="30"/>
      <c r="H80" s="48">
        <v>29077215</v>
      </c>
      <c r="I80" s="78"/>
      <c r="J80" s="14">
        <v>0</v>
      </c>
      <c r="K80" s="40"/>
      <c r="L80" s="48">
        <v>29077215</v>
      </c>
      <c r="M80" s="78"/>
      <c r="N80" s="14">
        <v>0</v>
      </c>
    </row>
    <row r="81" spans="1:14" ht="21" customHeight="1" x14ac:dyDescent="0.5">
      <c r="A81" s="10" t="s">
        <v>170</v>
      </c>
      <c r="B81" s="30"/>
      <c r="C81" s="30"/>
      <c r="D81" s="30"/>
      <c r="E81" s="30"/>
      <c r="F81" s="31" t="s">
        <v>171</v>
      </c>
      <c r="G81" s="30"/>
      <c r="H81" s="48">
        <v>3425126</v>
      </c>
      <c r="I81" s="78"/>
      <c r="J81" s="14">
        <v>0</v>
      </c>
      <c r="K81" s="40"/>
      <c r="L81" s="48">
        <v>3425126</v>
      </c>
      <c r="M81" s="78"/>
      <c r="N81" s="14">
        <v>0</v>
      </c>
    </row>
    <row r="82" spans="1:14" ht="18" customHeight="1" x14ac:dyDescent="0.5"/>
    <row r="83" spans="1:14" ht="18" customHeight="1" x14ac:dyDescent="0.5"/>
    <row r="84" spans="1:14" ht="18" customHeight="1" x14ac:dyDescent="0.5"/>
    <row r="85" spans="1:14" ht="18" customHeight="1" x14ac:dyDescent="0.5"/>
    <row r="86" spans="1:14" ht="18" customHeight="1" x14ac:dyDescent="0.5"/>
    <row r="87" spans="1:14" ht="18" customHeight="1" x14ac:dyDescent="0.5"/>
    <row r="88" spans="1:14" ht="18" customHeight="1" x14ac:dyDescent="0.5"/>
    <row r="89" spans="1:14" ht="18" customHeight="1" x14ac:dyDescent="0.5"/>
    <row r="90" spans="1:14" ht="4.5" customHeight="1" x14ac:dyDescent="0.5"/>
    <row r="91" spans="1:14" ht="21.75" customHeight="1" x14ac:dyDescent="0.5">
      <c r="A91" s="60" t="str">
        <f>+A44</f>
        <v>หมายเหตุประกอบข้อมูลทางการเงินเป็นส่วนหนึ่งของข้อมูลทางการเงินระหว่างกาลนี้</v>
      </c>
      <c r="B91" s="60"/>
      <c r="C91" s="60"/>
      <c r="D91" s="60"/>
      <c r="E91" s="60"/>
      <c r="F91" s="61"/>
      <c r="G91" s="60"/>
      <c r="H91" s="62"/>
      <c r="I91" s="61"/>
      <c r="J91" s="62"/>
      <c r="K91" s="60"/>
      <c r="L91" s="62"/>
      <c r="M91" s="61"/>
      <c r="N91" s="62"/>
    </row>
  </sheetData>
  <mergeCells count="4">
    <mergeCell ref="H5:J5"/>
    <mergeCell ref="L5:N5"/>
    <mergeCell ref="H49:J49"/>
    <mergeCell ref="L49:N49"/>
  </mergeCells>
  <pageMargins left="0.8" right="0.5" top="0.5" bottom="0.6" header="0.49" footer="0.4"/>
  <pageSetup paperSize="9" scale="95" firstPageNumber="9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4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Thai 2-4</vt:lpstr>
      <vt:lpstr>Thai 5 (3M) </vt:lpstr>
      <vt:lpstr>Thai 6 (6M)</vt:lpstr>
      <vt:lpstr>Thai 7 (CONSO)</vt:lpstr>
      <vt:lpstr>Thai 8 (COM)</vt:lpstr>
      <vt:lpstr>Thai 9-10</vt:lpstr>
      <vt:lpstr>'Thai 8 (COM)'!Print_Area</vt:lpstr>
      <vt:lpstr>'Thai 9-10'!Print_Area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Witith Kongudomkarn</dc:creator>
  <cp:keywords/>
  <dc:description/>
  <cp:lastModifiedBy>Kanyapak Kantaporn (TH)</cp:lastModifiedBy>
  <cp:revision/>
  <cp:lastPrinted>2025-08-13T09:16:31Z</cp:lastPrinted>
  <dcterms:created xsi:type="dcterms:W3CDTF">2021-03-04T13:28:53Z</dcterms:created>
  <dcterms:modified xsi:type="dcterms:W3CDTF">2025-08-13T09:30:24Z</dcterms:modified>
  <cp:category/>
  <cp:contentStatus/>
</cp:coreProperties>
</file>