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ate1904="1"/>
  <mc:AlternateContent xmlns:mc="http://schemas.openxmlformats.org/markup-compatibility/2006">
    <mc:Choice Requires="x15">
      <x15ac:absPath xmlns:x15ac="http://schemas.microsoft.com/office/spreadsheetml/2010/11/ac" url="https://pwcapac-my.sharepoint.com/personal/chutikarn_trakarnkijvichit_pwc_com/Documents/Desktop/Manager Portfolio/Audit engagement/EWG/EWG YE2025/EW YE2025/FS YE2025/EW 31.12.2025 - FS/Final/"/>
    </mc:Choice>
  </mc:AlternateContent>
  <xr:revisionPtr revIDLastSave="5" documentId="13_ncr:1_{F985BB70-99ED-4B6A-92B4-4BCC6F4CE35A}" xr6:coauthVersionLast="47" xr6:coauthVersionMax="47" xr10:uidLastSave="{7A20E34F-09D2-44CE-9E16-48949F697A1B}"/>
  <bookViews>
    <workbookView xWindow="-108" yWindow="-108" windowWidth="23256" windowHeight="13896" tabRatio="776" activeTab="1" xr2:uid="{00000000-000D-0000-FFFF-FFFF00000000}"/>
  </bookViews>
  <sheets>
    <sheet name="BS7-9" sheetId="1" r:id="rId1"/>
    <sheet name="BS&amp;PL 10-11" sheetId="14" r:id="rId2"/>
    <sheet name="P12-share-conso" sheetId="16" r:id="rId3"/>
    <sheet name="P13-shareEW" sheetId="7" r:id="rId4"/>
    <sheet name="14-15 Cash Flow" sheetId="15" r:id="rId5"/>
    <sheet name="000" sheetId="2" state="veryHidden" r:id="rId6"/>
  </sheets>
  <definedNames>
    <definedName name="_xlnm.Print_Area" localSheetId="3">'P13-shareEW'!$A$1:$O$27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6" l="1"/>
  <c r="F70" i="15"/>
  <c r="G20" i="1" l="1"/>
  <c r="K35" i="1"/>
  <c r="D89" i="15" l="1"/>
  <c r="G64" i="14"/>
  <c r="G35" i="1" l="1"/>
  <c r="A31" i="16" l="1"/>
  <c r="K25" i="16"/>
  <c r="I25" i="16"/>
  <c r="G25" i="16"/>
  <c r="E25" i="16"/>
  <c r="S22" i="16"/>
  <c r="S21" i="16"/>
  <c r="S20" i="16"/>
  <c r="Q18" i="16"/>
  <c r="M18" i="16"/>
  <c r="K18" i="16"/>
  <c r="I18" i="16"/>
  <c r="G18" i="16"/>
  <c r="E18" i="16"/>
  <c r="O16" i="16"/>
  <c r="S16" i="16" s="1"/>
  <c r="O15" i="16"/>
  <c r="S15" i="16" s="1"/>
  <c r="O14" i="16"/>
  <c r="O13" i="16"/>
  <c r="S13" i="16" s="1"/>
  <c r="D70" i="15"/>
  <c r="G30" i="14"/>
  <c r="O18" i="16" l="1"/>
  <c r="S14" i="16"/>
  <c r="S18" i="16" s="1"/>
  <c r="G35" i="14"/>
  <c r="H70" i="15"/>
  <c r="O14" i="7" l="1"/>
  <c r="I74" i="14"/>
  <c r="M74" i="14"/>
  <c r="K64" i="14"/>
  <c r="I64" i="14"/>
  <c r="K30" i="14"/>
  <c r="K17" i="14"/>
  <c r="I17" i="14"/>
  <c r="G17" i="14"/>
  <c r="I35" i="1"/>
  <c r="M35" i="1"/>
  <c r="M71" i="1"/>
  <c r="K71" i="1"/>
  <c r="I71" i="1"/>
  <c r="G71" i="1"/>
  <c r="G83" i="1"/>
  <c r="G85" i="1" l="1"/>
  <c r="G20" i="14"/>
  <c r="F26" i="15" l="1"/>
  <c r="J89" i="15" l="1"/>
  <c r="J70" i="15"/>
  <c r="J26" i="15"/>
  <c r="J39" i="15" s="1"/>
  <c r="J43" i="15" s="1"/>
  <c r="F89" i="15"/>
  <c r="F39" i="15"/>
  <c r="F43" i="15" s="1"/>
  <c r="K24" i="7"/>
  <c r="I24" i="7"/>
  <c r="G24" i="7"/>
  <c r="E24" i="7"/>
  <c r="O21" i="7"/>
  <c r="O20" i="7"/>
  <c r="O19" i="7"/>
  <c r="M64" i="14"/>
  <c r="M66" i="14" s="1"/>
  <c r="M30" i="14"/>
  <c r="M35" i="14" s="1"/>
  <c r="M17" i="14"/>
  <c r="M20" i="14" s="1"/>
  <c r="I66" i="14"/>
  <c r="I30" i="14"/>
  <c r="I35" i="14" s="1"/>
  <c r="I20" i="14"/>
  <c r="I38" i="14" s="1"/>
  <c r="I42" i="14" s="1"/>
  <c r="M118" i="1"/>
  <c r="M121" i="1" s="1"/>
  <c r="M83" i="1"/>
  <c r="M20" i="1"/>
  <c r="M37" i="1" s="1"/>
  <c r="I118" i="1"/>
  <c r="I121" i="1" s="1"/>
  <c r="I83" i="1"/>
  <c r="I20" i="1"/>
  <c r="I37" i="1" s="1"/>
  <c r="H89" i="15"/>
  <c r="M38" i="14" l="1"/>
  <c r="M42" i="14" s="1"/>
  <c r="I85" i="1"/>
  <c r="I123" i="1" s="1"/>
  <c r="M85" i="1"/>
  <c r="M123" i="1" s="1"/>
  <c r="I45" i="14"/>
  <c r="J91" i="15"/>
  <c r="J94" i="15" s="1"/>
  <c r="F91" i="15"/>
  <c r="F94" i="15" s="1"/>
  <c r="O13" i="7"/>
  <c r="O12" i="7"/>
  <c r="M45" i="14" l="1"/>
  <c r="I68" i="14"/>
  <c r="I80" i="14" s="1"/>
  <c r="M68" i="14" l="1"/>
  <c r="M80" i="14" l="1"/>
  <c r="K83" i="1" l="1"/>
  <c r="A104" i="15" l="1"/>
  <c r="A47" i="15"/>
  <c r="A27" i="7"/>
  <c r="A91" i="1"/>
  <c r="A136" i="1" l="1"/>
  <c r="K17" i="7"/>
  <c r="I17" i="7"/>
  <c r="G17" i="7"/>
  <c r="E17" i="7"/>
  <c r="K20" i="1" l="1"/>
  <c r="K37" i="1" l="1"/>
  <c r="K20" i="14"/>
  <c r="K35" i="14"/>
  <c r="K66" i="14"/>
  <c r="A50" i="15"/>
  <c r="A48" i="15"/>
  <c r="G66" i="14"/>
  <c r="A50" i="14"/>
  <c r="A3" i="16" s="1"/>
  <c r="A3" i="7" s="1"/>
  <c r="A47" i="14"/>
  <c r="A92" i="1"/>
  <c r="A1" i="16" s="1"/>
  <c r="A47" i="1"/>
  <c r="A49" i="1"/>
  <c r="K38" i="14" l="1"/>
  <c r="A92" i="14"/>
  <c r="G38" i="14"/>
  <c r="G42" i="14" s="1"/>
  <c r="D26" i="15" s="1"/>
  <c r="D39" i="15" s="1"/>
  <c r="D43" i="15" s="1"/>
  <c r="D91" i="15" s="1"/>
  <c r="A94" i="1"/>
  <c r="A1" i="14"/>
  <c r="A48" i="14" s="1"/>
  <c r="A1" i="7"/>
  <c r="K85" i="1"/>
  <c r="G37" i="1"/>
  <c r="K42" i="14" l="1"/>
  <c r="K45" i="14" s="1"/>
  <c r="K74" i="14" s="1"/>
  <c r="G45" i="14" l="1"/>
  <c r="G74" i="14" s="1"/>
  <c r="D94" i="15"/>
  <c r="K68" i="14"/>
  <c r="O22" i="7" l="1"/>
  <c r="O24" i="7" s="1"/>
  <c r="M24" i="7"/>
  <c r="G68" i="14"/>
  <c r="O15" i="7"/>
  <c r="O17" i="7" s="1"/>
  <c r="M17" i="7"/>
  <c r="K80" i="14"/>
  <c r="K118" i="1" l="1"/>
  <c r="K121" i="1" s="1"/>
  <c r="M25" i="16"/>
  <c r="G80" i="14"/>
  <c r="O25" i="16" l="1"/>
  <c r="K123" i="1"/>
  <c r="S23" i="16" l="1"/>
  <c r="S25" i="16" s="1"/>
  <c r="G118" i="1" l="1"/>
  <c r="G121" i="1" l="1"/>
  <c r="G123" i="1" l="1"/>
  <c r="H26" i="15"/>
  <c r="H39" i="15" l="1"/>
  <c r="H43" i="15" s="1"/>
  <c r="H91" i="15" s="1"/>
  <c r="H94" i="15" s="1"/>
</calcChain>
</file>

<file path=xl/sharedStrings.xml><?xml version="1.0" encoding="utf-8"?>
<sst xmlns="http://schemas.openxmlformats.org/spreadsheetml/2006/main" count="325" uniqueCount="226">
  <si>
    <t>บริษัท จัดการและพัฒนาทรัพยากรน้ำภาคตะวันออก จำกัด (มหาชน)</t>
  </si>
  <si>
    <t>งบฐานะการเงิน</t>
  </si>
  <si>
    <t>ณ วันที่ 31 ธันวาคม พ.ศ. 2568</t>
  </si>
  <si>
    <t>(หน่วย : บาท)</t>
  </si>
  <si>
    <t>งบการเงินรวม</t>
  </si>
  <si>
    <t>งบการเงินเฉพาะกิจการ</t>
  </si>
  <si>
    <t>หมายเหตุ</t>
  </si>
  <si>
    <t>พ.ศ. 2568</t>
  </si>
  <si>
    <t>พ.ศ.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</si>
  <si>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</si>
  <si>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</si>
  <si>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</si>
  <si>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สินทรัพย์ทางการเงินที่วัดมูลค่าด้วยวิธีราคาทุน</t>
  </si>
  <si>
    <t>ตัดจำหน่าย</t>
  </si>
  <si>
    <t>ลูกหนี้การค้าและลูกหนี้หมุนเวียนอื่น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</si>
  <si>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</si>
  <si>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</si>
  <si>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</si>
  <si>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</si>
  <si>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เงินฝากสถาบันการเงินที่ติดภาระค้ำประกัน</t>
  </si>
  <si>
    <t>เงินลงทุนในบริษัทย่อย</t>
  </si>
  <si>
    <t>เงินลงทุนในการร่วมค้า</t>
  </si>
  <si>
    <t>อสังหาริมทรัพย์เพื่อการลงทุน - สุทธิ</t>
  </si>
  <si>
    <t>ที่ดิน อาคารและอุปกรณ์ - สุทธิ</t>
  </si>
  <si>
    <t>สินทรัพย์สิทธิการใช้ - สุทธิ</t>
  </si>
  <si>
    <t>ค่าความนิยม</t>
  </si>
  <si>
    <t>สินทรัพย์ไม่มีตัวตน - สุทธิ</t>
  </si>
  <si>
    <t>สินทรัพย์ภาษีเงินได้รอการตัดบัญชี - สุทธิ</t>
  </si>
  <si>
    <t>รวมสินทรัพย์ไม่หมุนเวียน</t>
  </si>
  <si>
    <t>รวมสินทรัพย์</t>
  </si>
  <si>
    <t xml:space="preserve">     ………………………………………………..                   ………………………………………………..</t>
  </si>
  <si>
    <t xml:space="preserve">    (                                                 )                       (                                                 )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</si>
  <si>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</si>
  <si>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</si>
  <si>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</si>
  <si>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</si>
  <si>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</si>
  <si>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</si>
  <si>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</si>
  <si>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 xml:space="preserve">เงินกู้ยืมระยะยาวจากสถาบันการเงิน </t>
  </si>
  <si>
    <t>- ส่วนที่ถึงกำหนดชำระภายในหนึ่งปี</t>
  </si>
  <si>
    <t>หุ้นกู้ - ส่วนที่ถึงกำหนดชำระภายในหนึ่งปี</t>
  </si>
  <si>
    <t>หนี้สินตามสัญญาเช่า - ส่วนที่ถึงกำหนด</t>
  </si>
  <si>
    <t>ชำระภายในหนึ่งปี</t>
  </si>
  <si>
    <t>ภาษีเงินได้นิติบุคคลค้างจ่าย</t>
  </si>
  <si>
    <t>ค่าใช้จ่ายค้างจ่าย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</si>
  <si>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</si>
  <si>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</si>
  <si>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</si>
  <si>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</si>
  <si>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หนี้สินตามสัญญาเช่า</t>
  </si>
  <si>
    <t>หนี้สินภาษีเงินได้รอการตัดบัญชี - สุทธิ</t>
  </si>
  <si>
    <t>ภาระผูกพันผลประโยชน์พนักงาน</t>
  </si>
  <si>
    <t>ประมาณการหนี้สินระยะยาว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</si>
  <si>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</si>
  <si>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</si>
  <si>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</si>
  <si>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</si>
  <si>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</si>
  <si>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</si>
  <si>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</si>
  <si>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 1,663,725,149 หุ้น </t>
  </si>
  <si>
    <t xml:space="preserve">   มูลค่าที่ตราไว้หุ้นละ 1 บาท 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</si>
  <si>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</si>
  <si>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</si>
  <si>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</si>
  <si>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</si>
  <si>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- ทุนสำรองตามกฎหมาย</t>
  </si>
  <si>
    <t>- ทุนสำรองสัมปทาน</t>
  </si>
  <si>
    <t xml:space="preserve">   ยังไม่ได้จัดสรร 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</si>
  <si>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</si>
  <si>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</si>
  <si>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</si>
  <si>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</si>
  <si>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</si>
  <si>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สำหรับปีสิ้นสุดวันที่ 31 ธันวาคม พ.ศ. 2568</t>
  </si>
  <si>
    <t>รายได้</t>
  </si>
  <si>
    <t>รายได้จากการขายน้ำดิบ</t>
  </si>
  <si>
    <t>รายได้จากการขายน้ำประปา</t>
  </si>
  <si>
    <t>รายได้จากการขายน้ำอุตสาหกรรม</t>
  </si>
  <si>
    <t>รายได้ค่าก่อสร้างภายใต้สัญญาสัมปทาน</t>
  </si>
  <si>
    <t>รายได้ค่าเช่าและค่าบริการ</t>
  </si>
  <si>
    <t>รวมรายได้จากการขายและบริการ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</si>
  <si>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</si>
  <si>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</si>
  <si>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</si>
  <si>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ต้นทุนขายน้ำดิบ</t>
  </si>
  <si>
    <t>ต้นทุนขายน้ำประปา</t>
  </si>
  <si>
    <t>ต้นทุนขายน้ำอุตสาหกรรม</t>
  </si>
  <si>
    <t>ต้นทุนค่าก่อสร้างภายใต้สัญญาสัมปทาน</t>
  </si>
  <si>
    <t>ต้นทุนค่าเช่าและค่าบริการ</t>
  </si>
  <si>
    <t>รวมต้นทุนขายและบริการ</t>
  </si>
  <si>
    <t>ค่าใช้จ่ายในการขายและต้นทุนในการจัดจำหน่าย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</si>
  <si>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</si>
  <si>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</si>
  <si>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</si>
  <si>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 (ขาดทุน) ก่อนส่วนแบ่งขาดทุนจาก</t>
  </si>
  <si>
    <t>เงินลงทุนในการร่วมค้าและภาษีเงินได้</t>
  </si>
  <si>
    <t>ส่วนแบ่งขาดทุนจากเงินลงทุน</t>
  </si>
  <si>
    <t>ในการร่วมค้าตามวิธีส่วนได้เสีย</t>
  </si>
  <si>
    <t>กำไร (ขาดทุน) ก่อนภาษีเงินได้</t>
  </si>
  <si>
    <t>กำไร (ขาดทุน) สำหรับปี</t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</si>
  <si>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</si>
  <si>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t>กำไรขาดทุนเบ็ดเสร็จอื่น :</t>
  </si>
  <si>
    <t>รายการที่จะไม่จัดประเภทรายการใหม่ไปยัง</t>
  </si>
  <si>
    <t>กำไรหรือขาดทุนในภายหลัง</t>
  </si>
  <si>
    <t>การวัดมูลค่าใหม่ของภาระผูกพันผลประโยชน์</t>
  </si>
  <si>
    <t>หลังออกจากงาน</t>
  </si>
  <si>
    <t>ภาษีเงินได้ของรายการที่จะไม่จัดประเภท</t>
  </si>
  <si>
    <t>รายการใหม่ไปยังกำไรหรือขาดทุนในภายหลัง</t>
  </si>
  <si>
    <t>รวมรายการที่จะไม่จัดประเภทรายการใหม่ไปยัง</t>
  </si>
  <si>
    <t>กำไรขาดทุนเบ็ดเสร็จอื่นสำหรับปี - สุทธิจากภาษี</t>
  </si>
  <si>
    <t>กำไร (ขาดทุน) เบ็ดเสร็จรวมสำหรับปี</t>
  </si>
  <si>
    <t>การแบ่งปันกำไร (ขาดทุน) :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</si>
  <si>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</si>
  <si>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</si>
  <si>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 (ขาดทุน) เบ็ดเสร็จรวม :</t>
  </si>
  <si>
    <t xml:space="preserve">กำไร (ขาดทุน) ต่อหุ้น </t>
  </si>
  <si>
    <t>- ส่วนของผู้เป็นเจ้าของของบริษัท</t>
  </si>
  <si>
    <t>กำไร (ขาดทุน) ต่อหุ้นขั้นพื้นฐาน</t>
  </si>
  <si>
    <t>งบการเปลี่ยนแปลงส่วนของเจ้าของ</t>
  </si>
  <si>
    <t>จัดสรรแล้ว -</t>
  </si>
  <si>
    <t>รวม</t>
  </si>
  <si>
    <t>ทุนที่ออกและ</t>
  </si>
  <si>
    <t>ส่วนเกิน</t>
  </si>
  <si>
    <t>ทุนสำรอง</t>
  </si>
  <si>
    <t>ส่วนของผู้เป็นเจ้าของ</t>
  </si>
  <si>
    <t>ส่วนได้เสียที่ไม่มี</t>
  </si>
  <si>
    <t>รวมส่วนของ</t>
  </si>
  <si>
    <t>ชำระแล้ว</t>
  </si>
  <si>
    <t>มูลค่าหุ้น</t>
  </si>
  <si>
    <t>ตามกฎหมาย</t>
  </si>
  <si>
    <t>สัมปทาน</t>
  </si>
  <si>
    <t>ยังไม่ได้จัดสรร</t>
  </si>
  <si>
    <t>ของบริษัท</t>
  </si>
  <si>
    <t>อำนาจควบคุม</t>
  </si>
  <si>
    <t>เจ้าของ</t>
  </si>
  <si>
    <t>ยอดคงเหลือ ณ วันที่ 1 มกราคม พ.ศ. 2567</t>
  </si>
  <si>
    <t>เงินปันผลจ่าย</t>
  </si>
  <si>
    <t>การจัดสรรทุนสำรองสัมปทานสำหรับปี</t>
  </si>
  <si>
    <t xml:space="preserve">กำไรเบ็ดเสร็จรวมสำหรับปี </t>
  </si>
  <si>
    <t>ยอดคงเหลือ ณ วันที่ 31 ธันวาคม พ.ศ. 2567</t>
  </si>
  <si>
    <t>ยอดคงเหลือ ณ วันที่ 1 มกราคม พ.ศ. 2568</t>
  </si>
  <si>
    <t>ยอดคงเหลือ ณ วันที่ 31 ธันวาคม พ.ศ. 2568</t>
  </si>
  <si>
    <r>
      <t xml:space="preserve">งบการเปลี่ยนแปลงส่วนของเจ้าของ </t>
    </r>
    <r>
      <rPr>
        <sz val="13"/>
        <rFont val="Browallia New"/>
        <family val="2"/>
      </rPr>
      <t>(ต่อ)</t>
    </r>
  </si>
  <si>
    <t>ขาดทุนเบ็ดเสร็จรวมสำหรับปี</t>
  </si>
  <si>
    <t>กำไรเบ็ดเสร็จรวมสำหรับปี</t>
  </si>
  <si>
    <t>งบกระแสเงินสด</t>
  </si>
  <si>
    <t>กระแสเงินสดจากกิจกรรมดำเนินงาน</t>
  </si>
  <si>
    <t xml:space="preserve">รายการปรับปรุงกระทบกำไรก่อนภาษีเงินได้เป็นเงินสดรับ (จ่าย) </t>
  </si>
  <si>
    <t xml:space="preserve">   จากกิจกรรมดำเนินงาน </t>
  </si>
  <si>
    <t xml:space="preserve">      ผลขาดทุนจากการตัดจำหน่ายหนี้สูญ</t>
  </si>
  <si>
    <t xml:space="preserve">      ค่าเสื่อมราคา</t>
  </si>
  <si>
    <t>17, 18, 19</t>
  </si>
  <si>
    <t xml:space="preserve">      ค่าตัดจำหน่ายสินทรัพย์ไม่มีตัวตน</t>
  </si>
  <si>
    <t xml:space="preserve">      (กลับรายการ) ขาดทุนจากการด้อยค่าสินทรัพย์ถาวร</t>
  </si>
  <si>
    <t xml:space="preserve">      ขาดทุนจากการจำหน่าย/ตัดจำหน่ายสินทรัพย์ถาวร</t>
  </si>
  <si>
    <t xml:space="preserve">      ประมาณการหนี้สินระยะยาว</t>
  </si>
  <si>
    <t xml:space="preserve">      ภาระผูกพันผลประโยชน์พนักงาน</t>
  </si>
  <si>
    <t>-</t>
  </si>
  <si>
    <t xml:space="preserve">      รายได้ดอกเบี้ย</t>
  </si>
  <si>
    <t xml:space="preserve">      ดอกเบี้ยจ่าย</t>
  </si>
  <si>
    <t>กำไรจากการดำเนินงานก่อนการเปลี่ยนแปลง</t>
  </si>
  <si>
    <t xml:space="preserve">   ในสินทรัพย์และหนี้สินดำเนินงาน</t>
  </si>
  <si>
    <t>การเปลี่ยนแปลงในเงินทุนหมุนเวียน</t>
  </si>
  <si>
    <t xml:space="preserve">     ลูกหนี้การค้าและลูกหนี้หมุนเวียนอื่น</t>
  </si>
  <si>
    <t xml:space="preserve">     สินค้าคงเหลือ</t>
  </si>
  <si>
    <t xml:space="preserve">     สินทรัพย์หมุนเวียนอื่น</t>
  </si>
  <si>
    <t xml:space="preserve">     สินทรัพย์ไม่หมุนเวียนอื่น</t>
  </si>
  <si>
    <t xml:space="preserve">     เจ้าหนี้การค้าและเจ้าหนี้หมุนเวียนอื่น</t>
  </si>
  <si>
    <t xml:space="preserve">     ค่าใช้จ่ายค้างจ่าย</t>
  </si>
  <si>
    <t xml:space="preserve">     หนี้สินหมุนเวียนอื่น</t>
  </si>
  <si>
    <t xml:space="preserve">     จ่ายภาระผูกพันผลประโยชน์พนักงาน</t>
  </si>
  <si>
    <t xml:space="preserve">     จ่ายประมาณการหนี้สินระยะยาว</t>
  </si>
  <si>
    <t xml:space="preserve">     หนี้สินไม่หมุนเวียนอื่น</t>
  </si>
  <si>
    <t>เงินสดได้มาจากการดำเนินงาน</t>
  </si>
  <si>
    <t xml:space="preserve">     จ่ายภาษีเงินได้</t>
  </si>
  <si>
    <t xml:space="preserve">     รับคืนภาษีเงินได้</t>
  </si>
  <si>
    <t>เงินสดสุทธิได้มาจากกิจกรรมดำเนินงาน</t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</si>
  <si>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</si>
  <si>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</si>
  <si>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 xml:space="preserve">    การเพิ่มขึ้นของเงินฝากสถาบันการเงินที่ติดภาระค้ำประกัน</t>
  </si>
  <si>
    <t xml:space="preserve">    เงินสดจ่ายเพื่อซื้อเงินลงทุนในการร่วมค้า</t>
  </si>
  <si>
    <t xml:space="preserve">    เงินสดจ่ายเพื่อซื้อสินทรัพย์ทางการเงิน</t>
  </si>
  <si>
    <t xml:space="preserve">         ที่วัดมูลค่าด้วยวิธีราคาทุนตัดจำหน่าย</t>
  </si>
  <si>
    <t xml:space="preserve">    เงินสดรับจากการไถ่ถอนสินทรัพย์ทางการเงิน</t>
  </si>
  <si>
    <t xml:space="preserve">    เงินสดรับจากดอกเบี้ย</t>
  </si>
  <si>
    <t xml:space="preserve">    เงินปันผลรับจากบริษัทย่อย</t>
  </si>
  <si>
    <t xml:space="preserve">    เงินสดจ่ายเพื่อซื้ออสังหาริมทรัพย์เพื่อการลงทุน</t>
  </si>
  <si>
    <t xml:space="preserve">    เงินสดจ่ายเพื่อซื้อสินทรัพย์ถาวรและจ่ายเงินล่วงหน้าค่าก่อสร้าง</t>
  </si>
  <si>
    <t xml:space="preserve">    เงินสดจ่ายเพื่อซื้อสินทรัพย์ไม่มีตัวตน</t>
  </si>
  <si>
    <t xml:space="preserve">    เงินสดรับชำระจากเงินให้กู้ยืมระยะยาวแก่บริษัทย่อย</t>
  </si>
  <si>
    <t xml:space="preserve">    เงินสดจ่ายดอกเบี้ยสำหรับเงินกู้ยืมที่ตั้งขึ้นเป็นทุน</t>
  </si>
  <si>
    <t>เงินสดสุทธิใช้ไปในกิจกรรมลงทุน</t>
  </si>
  <si>
    <t>กระแสเงินสดจากกิจกรรมจัดหาเงิน</t>
  </si>
  <si>
    <t xml:space="preserve">    เงินสดรับจากเงินกู้ยืมระยะสั้นจากสถาบันการเงิน</t>
  </si>
  <si>
    <t xml:space="preserve">    เงินสดจ่ายชำระเงินกู้ยืมระยะสั้นจากสถาบันการเงิน</t>
  </si>
  <si>
    <t xml:space="preserve">    เงินสดรับจากเงินกู้ยืมระยะสั้นจากกิจการที่เกี่ยวข้อง</t>
  </si>
  <si>
    <t xml:space="preserve">    เงินสดจ่ายชำระเงินกู้ยืมระยะสั้นจากกิจการที่เกี่ยวข้อง</t>
  </si>
  <si>
    <t xml:space="preserve">    เงินสดจ่ายชำระจากการไถ่ถอนหุ้นกู้</t>
  </si>
  <si>
    <t xml:space="preserve">    เงินสดรับจากการออกตั๋วแลกเงิน</t>
  </si>
  <si>
    <t xml:space="preserve">    เงินสดจ่ายชำระตั๋วแลกเงิน</t>
  </si>
  <si>
    <t xml:space="preserve">    เงินสดรับจากเงินกู้ยืมระยะยาวจากสถาบันการเงิน</t>
  </si>
  <si>
    <t xml:space="preserve">    เงินสดจ่ายชำระเงินกู้ยืมระยะยาวจากสถาบันการเงิน</t>
  </si>
  <si>
    <t xml:space="preserve">    เงินสดจ่ายชำระค่าธรรมเนียมล่วงหน้าเงินกู้ยืมระยะยาว</t>
  </si>
  <si>
    <t xml:space="preserve">    เงินสดรับจากการออกหุ้นกู้</t>
  </si>
  <si>
    <t xml:space="preserve">    เงินสดจ่ายชำระค่าใช้จ่ายจากการออกหุ้นกู้</t>
  </si>
  <si>
    <t xml:space="preserve">    เงินสดจ่ายชำระหนี้สินตามสัญญาเช่า</t>
  </si>
  <si>
    <t xml:space="preserve">    เงินปันผลจ่าย</t>
  </si>
  <si>
    <t xml:space="preserve">    เงินสดจ่ายดอกเบี้ย</t>
  </si>
  <si>
    <t>เงินสดสุทธิใช้ไปในกิจกรรมจัดหาเงิน</t>
  </si>
  <si>
    <t xml:space="preserve">    เงินสดและรายการเทียบเท่าเงินสดต้นปี</t>
  </si>
  <si>
    <t>เงินสดและรายการเทียบเท่าเงินสดปลายปี</t>
  </si>
  <si>
    <t>ข้อมูลเพิ่มเติมประกอบงบกระแสเงินสด</t>
  </si>
  <si>
    <t>รายการที่มิใช่เงินสด</t>
  </si>
  <si>
    <t xml:space="preserve">    เจ้าหนี้และค่าก่อสร้างค้างจ่ายจากการซื้อสินทรัพย์ถาวร</t>
  </si>
  <si>
    <t xml:space="preserve">         และสินทรัพย์ไม่มีตัวตน</t>
  </si>
  <si>
    <t xml:space="preserve">    การได้มาของสินทรัพย์สิทธิการใช้ภายใต้สัญญาเช่า</t>
  </si>
  <si>
    <t xml:space="preserve">      รายได้เงินปันผล</t>
  </si>
  <si>
    <t>33, 39.2</t>
  </si>
  <si>
    <t xml:space="preserve">      ส่วนแบ่งขาดทุนจากการร่วมค้าตามวิธีส่วนได้เสีย</t>
  </si>
  <si>
    <t>ภาษีเงินได้</t>
  </si>
  <si>
    <t>เงินสดและรายการเทียบเท่าเงินสดลดลงสุทธิ</t>
  </si>
  <si>
    <t xml:space="preserve">      (กำไร) ขาดทุนจากการปรับมูลค่าหนี้สินตามสัญญาเช่า</t>
  </si>
  <si>
    <t>สินทรัพย์ไม่หมุนเวียนอื่น - สุทธิ</t>
  </si>
  <si>
    <t xml:space="preserve">    หนี้สินตามสัญญาเช่าลดลงจากการเปลี่ยนแปลงสัญญาเช่า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</si>
</sst>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2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0.0%"/>
    <numFmt numFmtId="167" formatCode="dd\-mmm\-yy_)"/>
    <numFmt numFmtId="168" formatCode="0.00_)"/>
    <numFmt numFmtId="169" formatCode="#,##0.00\ &quot;F&quot;;\-#,##0.00\ &quot;F&quot;"/>
    <numFmt numFmtId="170" formatCode="#,##0.0_);[Red]\(#,##0.0\)"/>
    <numFmt numFmtId="171" formatCode="#,##0;\(#,##0\);\-"/>
    <numFmt numFmtId="172" formatCode="#,##0;\(#,##0\)"/>
    <numFmt numFmtId="173" formatCode="_-* #,##0.000_-;\-* #,##0.000_-;_-* &quot;-&quot;_-;_-@_-"/>
    <numFmt numFmtId="174" formatCode="#,##0;\(#,##0\);_(* &quot;-&quot;???_);_(@_)"/>
    <numFmt numFmtId="175" formatCode="#,##0.0;\-#,##0.0"/>
    <numFmt numFmtId="176" formatCode="#,##0.00;\(#,##0.00\);\-"/>
    <numFmt numFmtId="177" formatCode="_(* #,##0_);_(* \(#,##0\);_(* &quot;-&quot;??_);_(@_)"/>
    <numFmt numFmtId="178" formatCode="_-* #,##0.00\ &quot;€&quot;_-;\-* #,##0.00\ &quot;€&quot;_-;_-* &quot;-&quot;??\ &quot;€&quot;_-;_-@_-"/>
    <numFmt numFmtId="179" formatCode="_-* #,##0.00\ _€_-;\-* #,##0.00\ _€_-;_-* &quot;-&quot;??\ _€_-;_-@_-"/>
    <numFmt numFmtId="180" formatCode="#,##0.0\ \ \ _);\(#,##0.0\)"/>
    <numFmt numFmtId="181" formatCode="0&quot; bp&quot;"/>
    <numFmt numFmtId="182" formatCode="_(* #,##0.0_);_(* \(#,##0.0\);_(* &quot;-&quot;?_);@_)"/>
    <numFmt numFmtId="183" formatCode="&quot;$&quot;#,##0.00_);[Red]\(&quot;$&quot;#,##0.00\);&quot;--  &quot;;_(@_)"/>
    <numFmt numFmtId="184" formatCode="mmm\-d\-yyyy"/>
    <numFmt numFmtId="185" formatCode="mmm\-yyyy"/>
    <numFmt numFmtId="186" formatCode="#,##0.0_);[Red]\(#,##0.0\);&quot;--  &quot;"/>
    <numFmt numFmtId="187" formatCode="#,##0.000_);[Red]\(#,##0.000\)"/>
    <numFmt numFmtId="188" formatCode="#,##0.00&quot;x&quot;;[Red]\(#,##0.00&quot;x&quot;\)"/>
    <numFmt numFmtId="189" formatCode="#,##0.00_)&quot; &quot;;[Red]\(#,##0.00\)&quot; &quot;"/>
    <numFmt numFmtId="190" formatCode="0%;[Red]\(0%\)"/>
    <numFmt numFmtId="191" formatCode="0.0%;[Red]\(0.0%\)"/>
    <numFmt numFmtId="192" formatCode="0.0%;[Red]\(0.0%\);&quot;--  &quot;"/>
    <numFmt numFmtId="193" formatCode="0.000%;[Red]\(0.000%\)"/>
    <numFmt numFmtId="194" formatCode="0.000%;;&quot;-- &quot;"/>
    <numFmt numFmtId="195" formatCode="General_)"/>
    <numFmt numFmtId="196" formatCode="_-* #,##0.00_-;\-* #,##0.00_-;_-* \-??_-;_-@_-"/>
    <numFmt numFmtId="197" formatCode="&quot;\&quot;#,##0;[Red]&quot;\&quot;\-#,##0"/>
    <numFmt numFmtId="198" formatCode="&quot;\&quot;#,##0.00;[Red]&quot;\&quot;\-#,##0.00"/>
    <numFmt numFmtId="199" formatCode="_-&quot;£ &quot;* #,##0_-;\-&quot;£ &quot;* #,##0_-;_-&quot;£ &quot;* &quot;-&quot;_-;_-@_-"/>
    <numFmt numFmtId="200" formatCode="_-&quot;\&quot;* #,##0_-;\-&quot;\&quot;* #,##0_-;_-&quot;\&quot;* &quot;-&quot;_-;_-@_-"/>
    <numFmt numFmtId="201" formatCode="&quot;$&quot;#,##0.00"/>
    <numFmt numFmtId="202" formatCode="&quot;$&quot;#,##0.00;\-&quot;$&quot;#,##0.00"/>
    <numFmt numFmtId="203" formatCode="0_);[Red]\(0\)"/>
    <numFmt numFmtId="204" formatCode="0.00_);\(0.00\)"/>
    <numFmt numFmtId="205" formatCode="&quot;0&quot;#.0"/>
    <numFmt numFmtId="206" formatCode="&quot;0&quot;#"/>
    <numFmt numFmtId="207" formatCode="_ * #,##0_ ;_ * \-#,##0_ ;_ * &quot;-&quot;_ ;_ @_ "/>
    <numFmt numFmtId="208" formatCode="_ * #,##0.00_ ;_ * \-#,##0.00_ ;_ * &quot;-&quot;??_ ;_ @_ "/>
    <numFmt numFmtId="209" formatCode="_ &quot;\&quot;* #,##0_ ;_ &quot;\&quot;* \-#,##0_ ;_ &quot;\&quot;* &quot;-&quot;_ ;_ @_ "/>
    <numFmt numFmtId="210" formatCode="_ &quot;\&quot;* #,##0.00_ ;_ &quot;\&quot;* \-#,##0.00_ ;_ &quot;\&quot;* &quot;-&quot;??_ ;_ @_ "/>
    <numFmt numFmtId="211" formatCode="#,##0.000;\-#,##0.000"/>
    <numFmt numFmtId="212" formatCode="_(* #,##0_);_(* \(#,##0\);_(* &quot;-&quot;?_);@_)"/>
    <numFmt numFmtId="214" formatCode="_(* #,##0.00_);_(* \(#,##0.00\);_(* &quot;-&quot;?_);@_)"/>
  </numFmts>
  <fonts count="182">
    <font>
      <sz val="10"/>
      <name val="ApFont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color indexed="8"/>
      <name val="Calibri"/>
      <family val="2"/>
    </font>
    <font>
      <sz val="14"/>
      <name val="Cordia New"/>
      <family val="2"/>
    </font>
    <font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color indexed="10"/>
      <name val="Arial"/>
      <family val="2"/>
    </font>
    <font>
      <sz val="14"/>
      <name val="Cordia New"/>
      <family val="2"/>
      <charset val="222"/>
    </font>
    <font>
      <b/>
      <sz val="12"/>
      <name val="Arial"/>
      <family val="2"/>
    </font>
    <font>
      <sz val="14"/>
      <color indexed="8"/>
      <name val="Cordia New"/>
      <family val="2"/>
      <charset val="222"/>
    </font>
    <font>
      <sz val="14"/>
      <color indexed="9"/>
      <name val="Cordia New"/>
      <family val="2"/>
      <charset val="222"/>
    </font>
    <font>
      <sz val="14"/>
      <name val="AngsanaUPC"/>
      <family val="1"/>
    </font>
    <font>
      <sz val="8"/>
      <name val="Times New Roman"/>
      <family val="1"/>
    </font>
    <font>
      <i/>
      <sz val="8"/>
      <color indexed="12"/>
      <name val="Arial"/>
      <family val="2"/>
    </font>
    <font>
      <b/>
      <sz val="8"/>
      <color indexed="24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sz val="10"/>
      <color indexed="8"/>
      <name val="Arial"/>
      <family val="2"/>
    </font>
    <font>
      <b/>
      <u/>
      <sz val="14"/>
      <name val="Arial Narrow"/>
      <family val="2"/>
    </font>
    <font>
      <sz val="10"/>
      <color indexed="12"/>
      <name val="Times New Roman"/>
      <family val="1"/>
    </font>
    <font>
      <sz val="12"/>
      <color indexed="37"/>
      <name val="swiss"/>
    </font>
    <font>
      <b/>
      <sz val="10"/>
      <color indexed="37"/>
      <name val="Arial MT"/>
    </font>
    <font>
      <sz val="10"/>
      <name val="Arial"/>
      <family val="2"/>
      <charset val="222"/>
    </font>
    <font>
      <sz val="10"/>
      <color indexed="55"/>
      <name val="Arial"/>
      <family val="2"/>
    </font>
    <font>
      <sz val="12"/>
      <name val="Times New Roman"/>
      <family val="1"/>
    </font>
    <font>
      <sz val="8"/>
      <name val="Arial Narrow"/>
      <family val="2"/>
    </font>
    <font>
      <b/>
      <u/>
      <sz val="12"/>
      <name val="Arial Narrow"/>
      <family val="2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sz val="8"/>
      <color indexed="8"/>
      <name val="Times New Roman"/>
      <family val="1"/>
    </font>
    <font>
      <b/>
      <u/>
      <sz val="10"/>
      <name val="Arial Narrow"/>
      <family val="2"/>
    </font>
    <font>
      <b/>
      <sz val="7"/>
      <color indexed="12"/>
      <name val="Arial"/>
      <family val="2"/>
    </font>
    <font>
      <i/>
      <sz val="12"/>
      <color indexed="8"/>
      <name val="Arial MT"/>
    </font>
    <font>
      <b/>
      <sz val="14"/>
      <color indexed="52"/>
      <name val="Cordia New"/>
      <family val="2"/>
      <charset val="222"/>
    </font>
    <font>
      <sz val="14"/>
      <color indexed="10"/>
      <name val="Cordia New"/>
      <family val="2"/>
      <charset val="222"/>
    </font>
    <font>
      <i/>
      <sz val="14"/>
      <color indexed="23"/>
      <name val="Cordia New"/>
      <family val="2"/>
      <charset val="222"/>
    </font>
    <font>
      <sz val="11"/>
      <name val="?? ?????"/>
      <family val="3"/>
      <charset val="128"/>
    </font>
    <font>
      <b/>
      <sz val="18"/>
      <color indexed="56"/>
      <name val="Tahoma"/>
      <family val="2"/>
      <charset val="222"/>
    </font>
    <font>
      <b/>
      <sz val="14"/>
      <color indexed="9"/>
      <name val="Cordia New"/>
      <family val="2"/>
      <charset val="222"/>
    </font>
    <font>
      <sz val="14"/>
      <color indexed="52"/>
      <name val="Cordia New"/>
      <family val="2"/>
      <charset val="222"/>
    </font>
    <font>
      <sz val="14"/>
      <color indexed="17"/>
      <name val="Cordia New"/>
      <family val="2"/>
      <charset val="222"/>
    </font>
    <font>
      <sz val="12"/>
      <name val="นูลมรผ"/>
    </font>
    <font>
      <sz val="14"/>
      <color indexed="62"/>
      <name val="Cordia New"/>
      <family val="2"/>
      <charset val="222"/>
    </font>
    <font>
      <sz val="14"/>
      <color indexed="60"/>
      <name val="Cordia New"/>
      <family val="2"/>
      <charset val="222"/>
    </font>
    <font>
      <b/>
      <sz val="14"/>
      <color indexed="8"/>
      <name val="Cordia New"/>
      <family val="2"/>
      <charset val="222"/>
    </font>
    <font>
      <sz val="14"/>
      <color indexed="20"/>
      <name val="Cordia New"/>
      <family val="2"/>
      <charset val="222"/>
    </font>
    <font>
      <b/>
      <sz val="14"/>
      <color indexed="63"/>
      <name val="Cordia New"/>
      <family val="2"/>
      <charset val="222"/>
    </font>
    <font>
      <b/>
      <sz val="15"/>
      <color indexed="56"/>
      <name val="Cordia New"/>
      <family val="2"/>
      <charset val="222"/>
    </font>
    <font>
      <b/>
      <sz val="13"/>
      <color indexed="56"/>
      <name val="Cordia New"/>
      <family val="2"/>
      <charset val="222"/>
    </font>
    <font>
      <b/>
      <sz val="11"/>
      <color indexed="56"/>
      <name val="Cordia New"/>
      <family val="2"/>
      <charset val="222"/>
    </font>
    <font>
      <sz val="10"/>
      <name val="Helv"/>
    </font>
    <font>
      <sz val="6"/>
      <name val="Arial"/>
      <family val="2"/>
    </font>
    <font>
      <sz val="10"/>
      <color indexed="24"/>
      <name val="Arial"/>
      <family val="2"/>
    </font>
    <font>
      <sz val="10"/>
      <name val="MS Sans Serif"/>
      <family val="2"/>
      <charset val="222"/>
    </font>
    <font>
      <sz val="10"/>
      <name val="MS Sans Serif"/>
      <family val="2"/>
    </font>
    <font>
      <b/>
      <sz val="15"/>
      <color indexed="56"/>
      <name val="Calibri"/>
      <family val="2"/>
    </font>
    <font>
      <b/>
      <sz val="18"/>
      <color indexed="24"/>
      <name val="Arial"/>
      <family val="2"/>
    </font>
    <font>
      <b/>
      <sz val="13"/>
      <color indexed="56"/>
      <name val="Calibri"/>
      <family val="2"/>
    </font>
    <font>
      <b/>
      <sz val="12"/>
      <color indexed="24"/>
      <name val="Arial"/>
      <family val="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sz val="10"/>
      <name val="Times New Roman"/>
      <family val="1"/>
    </font>
    <font>
      <sz val="10"/>
      <name val="Cordia New"/>
      <family val="2"/>
    </font>
    <font>
      <sz val="12"/>
      <color indexed="9"/>
      <name val="Arial"/>
      <family val="2"/>
    </font>
    <font>
      <u/>
      <sz val="9"/>
      <name val="Helv"/>
    </font>
    <font>
      <sz val="9.75"/>
      <name val="Elite"/>
    </font>
    <font>
      <sz val="11"/>
      <name val="ตธฟ๒"/>
      <family val="3"/>
      <charset val="129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0"/>
      <color indexed="8"/>
      <name val="Calibri"/>
      <family val="2"/>
    </font>
    <font>
      <sz val="18"/>
      <color indexed="8"/>
      <name val="Calibri"/>
      <family val="2"/>
      <charset val="222"/>
    </font>
    <font>
      <sz val="10"/>
      <color indexed="8"/>
      <name val="Arial Unicode MS"/>
      <family val="2"/>
    </font>
    <font>
      <sz val="10"/>
      <color indexed="8"/>
      <name val="Arial"/>
      <family val="2"/>
    </font>
    <font>
      <b/>
      <sz val="15"/>
      <color indexed="62"/>
      <name val="Angsana New"/>
      <family val="2"/>
    </font>
    <font>
      <b/>
      <sz val="13"/>
      <color indexed="62"/>
      <name val="Angsana New"/>
      <family val="2"/>
    </font>
    <font>
      <b/>
      <sz val="11"/>
      <color indexed="62"/>
      <name val="Angsana New"/>
      <family val="2"/>
    </font>
    <font>
      <sz val="15"/>
      <color indexed="8"/>
      <name val="Angsana Ne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charset val="22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22"/>
      <scheme val="minor"/>
    </font>
    <font>
      <sz val="10"/>
      <color theme="0"/>
      <name val="Calibri"/>
      <family val="2"/>
      <scheme val="minor"/>
    </font>
    <font>
      <sz val="18"/>
      <color theme="0"/>
      <name val="Calibri"/>
      <family val="2"/>
      <charset val="222"/>
      <scheme val="minor"/>
    </font>
    <font>
      <sz val="11"/>
      <color rgb="FF9C0006"/>
      <name val="Calibri"/>
      <family val="2"/>
      <scheme val="minor"/>
    </font>
    <font>
      <sz val="11"/>
      <color rgb="FF9C0006"/>
      <name val="Calibri"/>
      <family val="2"/>
      <charset val="222"/>
      <scheme val="minor"/>
    </font>
    <font>
      <sz val="10"/>
      <color rgb="FF9C0006"/>
      <name val="Calibri"/>
      <family val="2"/>
      <scheme val="minor"/>
    </font>
    <font>
      <sz val="18"/>
      <color rgb="FF9C0006"/>
      <name val="Calibri"/>
      <family val="2"/>
      <charset val="222"/>
      <scheme val="minor"/>
    </font>
    <font>
      <b/>
      <sz val="11"/>
      <color indexed="10"/>
      <name val="Calibri"/>
      <family val="2"/>
      <scheme val="minor"/>
    </font>
    <font>
      <b/>
      <sz val="11"/>
      <color indexed="10"/>
      <name val="Calibri"/>
      <family val="2"/>
      <charset val="222"/>
      <scheme val="minor"/>
    </font>
    <font>
      <b/>
      <sz val="10"/>
      <color indexed="10"/>
      <name val="Calibri"/>
      <family val="2"/>
      <scheme val="minor"/>
    </font>
    <font>
      <b/>
      <sz val="18"/>
      <color indexed="10"/>
      <name val="Calibri"/>
      <family val="2"/>
      <charset val="22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  <charset val="222"/>
      <scheme val="minor"/>
    </font>
    <font>
      <b/>
      <sz val="10"/>
      <color theme="0"/>
      <name val="Calibri"/>
      <family val="2"/>
      <scheme val="minor"/>
    </font>
    <font>
      <b/>
      <sz val="18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scheme val="minor"/>
    </font>
    <font>
      <i/>
      <sz val="11"/>
      <color rgb="FF7F7F7F"/>
      <name val="Calibri"/>
      <family val="2"/>
      <charset val="222"/>
      <scheme val="minor"/>
    </font>
    <font>
      <i/>
      <sz val="10"/>
      <color rgb="FF7F7F7F"/>
      <name val="Calibri"/>
      <family val="2"/>
      <scheme val="minor"/>
    </font>
    <font>
      <i/>
      <sz val="18"/>
      <color rgb="FF7F7F7F"/>
      <name val="Calibri"/>
      <family val="2"/>
      <charset val="222"/>
      <scheme val="minor"/>
    </font>
    <font>
      <sz val="11"/>
      <color rgb="FF006100"/>
      <name val="Calibri"/>
      <family val="2"/>
      <scheme val="minor"/>
    </font>
    <font>
      <sz val="11"/>
      <color rgb="FF006100"/>
      <name val="Calibri"/>
      <family val="2"/>
      <charset val="222"/>
      <scheme val="minor"/>
    </font>
    <font>
      <sz val="10"/>
      <color rgb="FF006100"/>
      <name val="Calibri"/>
      <family val="2"/>
      <scheme val="minor"/>
    </font>
    <font>
      <sz val="18"/>
      <color rgb="FF006100"/>
      <name val="Calibri"/>
      <family val="2"/>
      <charset val="222"/>
      <scheme val="minor"/>
    </font>
    <font>
      <b/>
      <sz val="15"/>
      <color indexed="62"/>
      <name val="Calibri"/>
      <family val="2"/>
      <scheme val="minor"/>
    </font>
    <font>
      <b/>
      <sz val="15"/>
      <color indexed="62"/>
      <name val="Calibri"/>
      <family val="2"/>
      <charset val="222"/>
      <scheme val="minor"/>
    </font>
    <font>
      <b/>
      <sz val="13"/>
      <color indexed="62"/>
      <name val="Calibri"/>
      <family val="2"/>
      <scheme val="minor"/>
    </font>
    <font>
      <b/>
      <sz val="13"/>
      <color indexed="62"/>
      <name val="Calibri"/>
      <family val="2"/>
      <charset val="222"/>
      <scheme val="minor"/>
    </font>
    <font>
      <b/>
      <sz val="11"/>
      <color indexed="62"/>
      <name val="Calibri"/>
      <family val="2"/>
      <scheme val="minor"/>
    </font>
    <font>
      <b/>
      <sz val="11"/>
      <color indexed="62"/>
      <name val="Calibri"/>
      <family val="2"/>
      <charset val="222"/>
      <scheme val="minor"/>
    </font>
    <font>
      <u/>
      <sz val="9.9"/>
      <color theme="10"/>
      <name val="Arial"/>
      <family val="2"/>
    </font>
    <font>
      <u/>
      <sz val="9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3F3F76"/>
      <name val="Calibri"/>
      <family val="2"/>
      <charset val="222"/>
      <scheme val="minor"/>
    </font>
    <font>
      <sz val="10"/>
      <color rgb="FF3F3F76"/>
      <name val="Calibri"/>
      <family val="2"/>
      <scheme val="minor"/>
    </font>
    <font>
      <sz val="18"/>
      <color rgb="FF3F3F76"/>
      <name val="Calibri"/>
      <family val="2"/>
      <charset val="222"/>
      <scheme val="minor"/>
    </font>
    <font>
      <sz val="11"/>
      <color indexed="10"/>
      <name val="Calibri"/>
      <family val="2"/>
      <scheme val="minor"/>
    </font>
    <font>
      <sz val="11"/>
      <color indexed="10"/>
      <name val="Calibri"/>
      <family val="2"/>
      <charset val="222"/>
      <scheme val="minor"/>
    </font>
    <font>
      <sz val="10"/>
      <color indexed="10"/>
      <name val="Calibri"/>
      <family val="2"/>
      <scheme val="minor"/>
    </font>
    <font>
      <sz val="18"/>
      <color indexed="10"/>
      <name val="Calibri"/>
      <family val="2"/>
      <charset val="222"/>
      <scheme val="minor"/>
    </font>
    <font>
      <sz val="11"/>
      <color indexed="19"/>
      <name val="Calibri"/>
      <family val="2"/>
      <scheme val="minor"/>
    </font>
    <font>
      <sz val="11"/>
      <color indexed="19"/>
      <name val="Calibri"/>
      <family val="2"/>
      <charset val="222"/>
      <scheme val="minor"/>
    </font>
    <font>
      <sz val="10"/>
      <color indexed="19"/>
      <name val="Calibri"/>
      <family val="2"/>
      <scheme val="minor"/>
    </font>
    <font>
      <sz val="18"/>
      <color indexed="19"/>
      <name val="Calibri"/>
      <family val="2"/>
      <charset val="22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 Unicode MS"/>
      <family val="2"/>
    </font>
    <font>
      <b/>
      <sz val="11"/>
      <color rgb="FF3F3F3F"/>
      <name val="Calibri"/>
      <family val="2"/>
      <scheme val="minor"/>
    </font>
    <font>
      <b/>
      <sz val="11"/>
      <color rgb="FF3F3F3F"/>
      <name val="Calibri"/>
      <family val="2"/>
      <charset val="222"/>
      <scheme val="minor"/>
    </font>
    <font>
      <b/>
      <sz val="10"/>
      <color rgb="FF3F3F3F"/>
      <name val="Calibri"/>
      <family val="2"/>
      <scheme val="minor"/>
    </font>
    <font>
      <b/>
      <sz val="18"/>
      <color rgb="FF3F3F3F"/>
      <name val="Calibri"/>
      <family val="2"/>
      <charset val="222"/>
      <scheme val="minor"/>
    </font>
    <font>
      <sz val="18"/>
      <color indexed="62"/>
      <name val="Cambria"/>
      <family val="2"/>
      <scheme val="major"/>
    </font>
    <font>
      <sz val="18"/>
      <color indexed="62"/>
      <name val="Cambria"/>
      <family val="2"/>
      <charset val="222"/>
      <scheme val="major"/>
    </font>
    <font>
      <b/>
      <sz val="18"/>
      <color indexed="62"/>
      <name val="Cambria"/>
      <family val="2"/>
      <scheme val="major"/>
    </font>
    <font>
      <b/>
      <sz val="18"/>
      <color indexed="62"/>
      <name val="Cambria"/>
      <family val="2"/>
      <charset val="222"/>
      <scheme val="major"/>
    </font>
    <font>
      <b/>
      <sz val="11"/>
      <color theme="1"/>
      <name val="Calibri"/>
      <family val="2"/>
      <scheme val="minor"/>
    </font>
    <font>
      <b/>
      <sz val="15"/>
      <color theme="1"/>
      <name val="Angsana New"/>
      <family val="2"/>
    </font>
    <font>
      <b/>
      <sz val="18"/>
      <color theme="1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22"/>
      <scheme val="minor"/>
    </font>
    <font>
      <sz val="10"/>
      <color rgb="FFFF0000"/>
      <name val="Calibri"/>
      <family val="2"/>
      <scheme val="minor"/>
    </font>
    <font>
      <sz val="18"/>
      <color rgb="FFFF0000"/>
      <name val="Calibri"/>
      <family val="2"/>
      <charset val="222"/>
      <scheme val="minor"/>
    </font>
    <font>
      <sz val="13"/>
      <name val="Browallia New"/>
      <family val="2"/>
    </font>
    <font>
      <b/>
      <sz val="13"/>
      <name val="Browallia New"/>
      <family val="2"/>
    </font>
    <font>
      <i/>
      <sz val="13"/>
      <name val="Browallia New"/>
      <family val="2"/>
    </font>
    <font>
      <b/>
      <i/>
      <sz val="13"/>
      <name val="Browallia New"/>
      <family val="2"/>
    </font>
    <font>
      <sz val="11"/>
      <name val="Browallia New"/>
      <family val="2"/>
    </font>
    <font>
      <u/>
      <sz val="13"/>
      <name val="Browallia New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u/>
      <sz val="10"/>
      <color rgb="FF0563C1"/>
      <name val="Georgia"/>
      <family val="1"/>
    </font>
    <font>
      <sz val="12"/>
      <name val="Browallia New"/>
      <family val="2"/>
    </font>
    <font>
      <b/>
      <u/>
      <sz val="13"/>
      <name val="Browallia New"/>
      <family val="2"/>
    </font>
    <font>
      <b/>
      <sz val="11.5"/>
      <name val="Browallia New"/>
      <family val="2"/>
    </font>
    <font>
      <sz val="11.5"/>
      <name val="Browallia New"/>
      <family val="2"/>
    </font>
    <font>
      <i/>
      <sz val="12"/>
      <name val="Browallia New"/>
      <family val="2"/>
    </font>
    <font>
      <b/>
      <sz val="12"/>
      <name val="Browallia New"/>
      <family val="2"/>
    </font>
    <font>
      <b/>
      <i/>
      <sz val="12"/>
      <name val="Browallia New"/>
      <family val="2"/>
    </font>
    <font>
      <u/>
      <sz val="12"/>
      <name val="Browallia New"/>
      <family val="2"/>
    </font>
  </fonts>
  <fills count="6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8"/>
      </patternFill>
    </fill>
    <fill>
      <patternFill patternType="gray0625">
        <fgColor indexed="26"/>
        <bgColor indexed="43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</borders>
  <cellStyleXfs count="2894">
    <xf numFmtId="0" fontId="0" fillId="0" borderId="0"/>
    <xf numFmtId="0" fontId="89" fillId="2" borderId="0" applyNumberFormat="0" applyBorder="0" applyAlignment="0" applyProtection="0"/>
    <xf numFmtId="0" fontId="90" fillId="2" borderId="0" applyNumberFormat="0" applyBorder="0" applyAlignment="0" applyProtection="0"/>
    <xf numFmtId="0" fontId="91" fillId="2" borderId="0" applyNumberFormat="0" applyBorder="0" applyAlignment="0" applyProtection="0"/>
    <xf numFmtId="0" fontId="92" fillId="2" borderId="0" applyNumberFormat="0" applyBorder="0" applyAlignment="0" applyProtection="0"/>
    <xf numFmtId="0" fontId="89" fillId="3" borderId="0" applyNumberFormat="0" applyBorder="0" applyAlignment="0" applyProtection="0"/>
    <xf numFmtId="0" fontId="90" fillId="3" borderId="0" applyNumberFormat="0" applyBorder="0" applyAlignment="0" applyProtection="0"/>
    <xf numFmtId="0" fontId="91" fillId="3" borderId="0" applyNumberFormat="0" applyBorder="0" applyAlignment="0" applyProtection="0"/>
    <xf numFmtId="0" fontId="92" fillId="3" borderId="0" applyNumberFormat="0" applyBorder="0" applyAlignment="0" applyProtection="0"/>
    <xf numFmtId="0" fontId="89" fillId="4" borderId="0" applyNumberFormat="0" applyBorder="0" applyAlignment="0" applyProtection="0"/>
    <xf numFmtId="0" fontId="90" fillId="4" borderId="0" applyNumberFormat="0" applyBorder="0" applyAlignment="0" applyProtection="0"/>
    <xf numFmtId="0" fontId="91" fillId="4" borderId="0" applyNumberFormat="0" applyBorder="0" applyAlignment="0" applyProtection="0"/>
    <xf numFmtId="0" fontId="92" fillId="4" borderId="0" applyNumberFormat="0" applyBorder="0" applyAlignment="0" applyProtection="0"/>
    <xf numFmtId="0" fontId="89" fillId="5" borderId="0" applyNumberFormat="0" applyBorder="0" applyAlignment="0" applyProtection="0"/>
    <xf numFmtId="0" fontId="90" fillId="5" borderId="0" applyNumberFormat="0" applyBorder="0" applyAlignment="0" applyProtection="0"/>
    <xf numFmtId="0" fontId="91" fillId="5" borderId="0" applyNumberFormat="0" applyBorder="0" applyAlignment="0" applyProtection="0"/>
    <xf numFmtId="0" fontId="92" fillId="5" borderId="0" applyNumberFormat="0" applyBorder="0" applyAlignment="0" applyProtection="0"/>
    <xf numFmtId="0" fontId="89" fillId="34" borderId="0" applyNumberFormat="0" applyBorder="0" applyAlignment="0" applyProtection="0"/>
    <xf numFmtId="0" fontId="90" fillId="34" borderId="0" applyNumberFormat="0" applyBorder="0" applyAlignment="0" applyProtection="0"/>
    <xf numFmtId="0" fontId="91" fillId="34" borderId="0" applyNumberFormat="0" applyBorder="0" applyAlignment="0" applyProtection="0"/>
    <xf numFmtId="0" fontId="92" fillId="34" borderId="0" applyNumberFormat="0" applyBorder="0" applyAlignment="0" applyProtection="0"/>
    <xf numFmtId="0" fontId="89" fillId="4" borderId="0" applyNumberFormat="0" applyBorder="0" applyAlignment="0" applyProtection="0"/>
    <xf numFmtId="0" fontId="90" fillId="4" borderId="0" applyNumberFormat="0" applyBorder="0" applyAlignment="0" applyProtection="0"/>
    <xf numFmtId="0" fontId="91" fillId="4" borderId="0" applyNumberFormat="0" applyBorder="0" applyAlignment="0" applyProtection="0"/>
    <xf numFmtId="0" fontId="92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6" borderId="0" applyNumberFormat="0" applyBorder="0" applyAlignment="0" applyProtection="0"/>
    <xf numFmtId="0" fontId="18" fillId="5" borderId="0" applyNumberFormat="0" applyBorder="0" applyAlignment="0" applyProtection="0"/>
    <xf numFmtId="0" fontId="89" fillId="6" borderId="0" applyNumberFormat="0" applyBorder="0" applyAlignment="0" applyProtection="0"/>
    <xf numFmtId="0" fontId="90" fillId="6" borderId="0" applyNumberFormat="0" applyBorder="0" applyAlignment="0" applyProtection="0"/>
    <xf numFmtId="0" fontId="91" fillId="6" borderId="0" applyNumberFormat="0" applyBorder="0" applyAlignment="0" applyProtection="0"/>
    <xf numFmtId="0" fontId="92" fillId="6" borderId="0" applyNumberFormat="0" applyBorder="0" applyAlignment="0" applyProtection="0"/>
    <xf numFmtId="0" fontId="89" fillId="35" borderId="0" applyNumberFormat="0" applyBorder="0" applyAlignment="0" applyProtection="0"/>
    <xf numFmtId="0" fontId="90" fillId="35" borderId="0" applyNumberFormat="0" applyBorder="0" applyAlignment="0" applyProtection="0"/>
    <xf numFmtId="0" fontId="91" fillId="35" borderId="0" applyNumberFormat="0" applyBorder="0" applyAlignment="0" applyProtection="0"/>
    <xf numFmtId="0" fontId="92" fillId="35" borderId="0" applyNumberFormat="0" applyBorder="0" applyAlignment="0" applyProtection="0"/>
    <xf numFmtId="0" fontId="89" fillId="11" borderId="0" applyNumberFormat="0" applyBorder="0" applyAlignment="0" applyProtection="0"/>
    <xf numFmtId="0" fontId="90" fillId="11" borderId="0" applyNumberFormat="0" applyBorder="0" applyAlignment="0" applyProtection="0"/>
    <xf numFmtId="0" fontId="91" fillId="11" borderId="0" applyNumberFormat="0" applyBorder="0" applyAlignment="0" applyProtection="0"/>
    <xf numFmtId="0" fontId="92" fillId="11" borderId="0" applyNumberFormat="0" applyBorder="0" applyAlignment="0" applyProtection="0"/>
    <xf numFmtId="0" fontId="89" fillId="8" borderId="0" applyNumberFormat="0" applyBorder="0" applyAlignment="0" applyProtection="0"/>
    <xf numFmtId="0" fontId="90" fillId="8" borderId="0" applyNumberFormat="0" applyBorder="0" applyAlignment="0" applyProtection="0"/>
    <xf numFmtId="0" fontId="91" fillId="8" borderId="0" applyNumberFormat="0" applyBorder="0" applyAlignment="0" applyProtection="0"/>
    <xf numFmtId="0" fontId="92" fillId="8" borderId="0" applyNumberFormat="0" applyBorder="0" applyAlignment="0" applyProtection="0"/>
    <xf numFmtId="0" fontId="89" fillId="6" borderId="0" applyNumberFormat="0" applyBorder="0" applyAlignment="0" applyProtection="0"/>
    <xf numFmtId="0" fontId="90" fillId="6" borderId="0" applyNumberFormat="0" applyBorder="0" applyAlignment="0" applyProtection="0"/>
    <xf numFmtId="0" fontId="91" fillId="6" borderId="0" applyNumberFormat="0" applyBorder="0" applyAlignment="0" applyProtection="0"/>
    <xf numFmtId="0" fontId="92" fillId="6" borderId="0" applyNumberFormat="0" applyBorder="0" applyAlignment="0" applyProtection="0"/>
    <xf numFmtId="0" fontId="89" fillId="4" borderId="0" applyNumberFormat="0" applyBorder="0" applyAlignment="0" applyProtection="0"/>
    <xf numFmtId="0" fontId="90" fillId="4" borderId="0" applyNumberFormat="0" applyBorder="0" applyAlignment="0" applyProtection="0"/>
    <xf numFmtId="0" fontId="91" fillId="4" borderId="0" applyNumberFormat="0" applyBorder="0" applyAlignment="0" applyProtection="0"/>
    <xf numFmtId="0" fontId="92" fillId="4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12" borderId="0" applyNumberFormat="0" applyBorder="0" applyAlignment="0" applyProtection="0"/>
    <xf numFmtId="0" fontId="18" fillId="10" borderId="0" applyNumberFormat="0" applyBorder="0" applyAlignment="0" applyProtection="0"/>
    <xf numFmtId="0" fontId="18" fillId="2" borderId="0" applyNumberFormat="0" applyBorder="0" applyAlignment="0" applyProtection="0"/>
    <xf numFmtId="0" fontId="18" fillId="13" borderId="0" applyNumberFormat="0" applyBorder="0" applyAlignment="0" applyProtection="0"/>
    <xf numFmtId="0" fontId="93" fillId="6" borderId="0" applyNumberFormat="0" applyBorder="0" applyAlignment="0" applyProtection="0"/>
    <xf numFmtId="0" fontId="94" fillId="6" borderId="0" applyNumberFormat="0" applyBorder="0" applyAlignment="0" applyProtection="0"/>
    <xf numFmtId="0" fontId="95" fillId="6" borderId="0" applyNumberFormat="0" applyBorder="0" applyAlignment="0" applyProtection="0"/>
    <xf numFmtId="0" fontId="96" fillId="6" borderId="0" applyNumberFormat="0" applyBorder="0" applyAlignment="0" applyProtection="0"/>
    <xf numFmtId="0" fontId="93" fillId="14" borderId="0" applyNumberFormat="0" applyBorder="0" applyAlignment="0" applyProtection="0"/>
    <xf numFmtId="0" fontId="94" fillId="14" borderId="0" applyNumberFormat="0" applyBorder="0" applyAlignment="0" applyProtection="0"/>
    <xf numFmtId="0" fontId="95" fillId="14" borderId="0" applyNumberFormat="0" applyBorder="0" applyAlignment="0" applyProtection="0"/>
    <xf numFmtId="0" fontId="96" fillId="14" borderId="0" applyNumberFormat="0" applyBorder="0" applyAlignment="0" applyProtection="0"/>
    <xf numFmtId="0" fontId="93" fillId="13" borderId="0" applyNumberFormat="0" applyBorder="0" applyAlignment="0" applyProtection="0"/>
    <xf numFmtId="0" fontId="94" fillId="13" borderId="0" applyNumberFormat="0" applyBorder="0" applyAlignment="0" applyProtection="0"/>
    <xf numFmtId="0" fontId="95" fillId="13" borderId="0" applyNumberFormat="0" applyBorder="0" applyAlignment="0" applyProtection="0"/>
    <xf numFmtId="0" fontId="96" fillId="13" borderId="0" applyNumberFormat="0" applyBorder="0" applyAlignment="0" applyProtection="0"/>
    <xf numFmtId="0" fontId="93" fillId="8" borderId="0" applyNumberFormat="0" applyBorder="0" applyAlignment="0" applyProtection="0"/>
    <xf numFmtId="0" fontId="94" fillId="8" borderId="0" applyNumberFormat="0" applyBorder="0" applyAlignment="0" applyProtection="0"/>
    <xf numFmtId="0" fontId="95" fillId="8" borderId="0" applyNumberFormat="0" applyBorder="0" applyAlignment="0" applyProtection="0"/>
    <xf numFmtId="0" fontId="96" fillId="8" borderId="0" applyNumberFormat="0" applyBorder="0" applyAlignment="0" applyProtection="0"/>
    <xf numFmtId="0" fontId="93" fillId="6" borderId="0" applyNumberFormat="0" applyBorder="0" applyAlignment="0" applyProtection="0"/>
    <xf numFmtId="0" fontId="94" fillId="6" borderId="0" applyNumberFormat="0" applyBorder="0" applyAlignment="0" applyProtection="0"/>
    <xf numFmtId="0" fontId="95" fillId="6" borderId="0" applyNumberFormat="0" applyBorder="0" applyAlignment="0" applyProtection="0"/>
    <xf numFmtId="0" fontId="96" fillId="6" borderId="0" applyNumberFormat="0" applyBorder="0" applyAlignment="0" applyProtection="0"/>
    <xf numFmtId="0" fontId="93" fillId="3" borderId="0" applyNumberFormat="0" applyBorder="0" applyAlignment="0" applyProtection="0"/>
    <xf numFmtId="0" fontId="94" fillId="3" borderId="0" applyNumberFormat="0" applyBorder="0" applyAlignment="0" applyProtection="0"/>
    <xf numFmtId="0" fontId="95" fillId="3" borderId="0" applyNumberFormat="0" applyBorder="0" applyAlignment="0" applyProtection="0"/>
    <xf numFmtId="0" fontId="96" fillId="3" borderId="0" applyNumberFormat="0" applyBorder="0" applyAlignment="0" applyProtection="0"/>
    <xf numFmtId="0" fontId="19" fillId="15" borderId="0" applyNumberFormat="0" applyBorder="0" applyAlignment="0" applyProtection="0"/>
    <xf numFmtId="0" fontId="19" fillId="3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9" fontId="20" fillId="0" borderId="0"/>
    <xf numFmtId="9" fontId="5" fillId="0" borderId="0"/>
    <xf numFmtId="0" fontId="93" fillId="19" borderId="0" applyNumberFormat="0" applyBorder="0" applyAlignment="0" applyProtection="0"/>
    <xf numFmtId="0" fontId="94" fillId="19" borderId="0" applyNumberFormat="0" applyBorder="0" applyAlignment="0" applyProtection="0"/>
    <xf numFmtId="0" fontId="95" fillId="19" borderId="0" applyNumberFormat="0" applyBorder="0" applyAlignment="0" applyProtection="0"/>
    <xf numFmtId="0" fontId="96" fillId="19" borderId="0" applyNumberFormat="0" applyBorder="0" applyAlignment="0" applyProtection="0"/>
    <xf numFmtId="0" fontId="93" fillId="14" borderId="0" applyNumberFormat="0" applyBorder="0" applyAlignment="0" applyProtection="0"/>
    <xf numFmtId="0" fontId="94" fillId="14" borderId="0" applyNumberFormat="0" applyBorder="0" applyAlignment="0" applyProtection="0"/>
    <xf numFmtId="0" fontId="95" fillId="14" borderId="0" applyNumberFormat="0" applyBorder="0" applyAlignment="0" applyProtection="0"/>
    <xf numFmtId="0" fontId="96" fillId="14" borderId="0" applyNumberFormat="0" applyBorder="0" applyAlignment="0" applyProtection="0"/>
    <xf numFmtId="0" fontId="93" fillId="13" borderId="0" applyNumberFormat="0" applyBorder="0" applyAlignment="0" applyProtection="0"/>
    <xf numFmtId="0" fontId="94" fillId="13" borderId="0" applyNumberFormat="0" applyBorder="0" applyAlignment="0" applyProtection="0"/>
    <xf numFmtId="0" fontId="95" fillId="13" borderId="0" applyNumberFormat="0" applyBorder="0" applyAlignment="0" applyProtection="0"/>
    <xf numFmtId="0" fontId="96" fillId="13" borderId="0" applyNumberFormat="0" applyBorder="0" applyAlignment="0" applyProtection="0"/>
    <xf numFmtId="0" fontId="93" fillId="20" borderId="0" applyNumberFormat="0" applyBorder="0" applyAlignment="0" applyProtection="0"/>
    <xf numFmtId="0" fontId="94" fillId="20" borderId="0" applyNumberFormat="0" applyBorder="0" applyAlignment="0" applyProtection="0"/>
    <xf numFmtId="0" fontId="95" fillId="20" borderId="0" applyNumberFormat="0" applyBorder="0" applyAlignment="0" applyProtection="0"/>
    <xf numFmtId="0" fontId="96" fillId="20" borderId="0" applyNumberFormat="0" applyBorder="0" applyAlignment="0" applyProtection="0"/>
    <xf numFmtId="0" fontId="93" fillId="36" borderId="0" applyNumberFormat="0" applyBorder="0" applyAlignment="0" applyProtection="0"/>
    <xf numFmtId="0" fontId="94" fillId="36" borderId="0" applyNumberFormat="0" applyBorder="0" applyAlignment="0" applyProtection="0"/>
    <xf numFmtId="0" fontId="95" fillId="36" borderId="0" applyNumberFormat="0" applyBorder="0" applyAlignment="0" applyProtection="0"/>
    <xf numFmtId="0" fontId="96" fillId="36" borderId="0" applyNumberFormat="0" applyBorder="0" applyAlignment="0" applyProtection="0"/>
    <xf numFmtId="0" fontId="93" fillId="21" borderId="0" applyNumberFormat="0" applyBorder="0" applyAlignment="0" applyProtection="0"/>
    <xf numFmtId="0" fontId="94" fillId="21" borderId="0" applyNumberFormat="0" applyBorder="0" applyAlignment="0" applyProtection="0"/>
    <xf numFmtId="0" fontId="95" fillId="21" borderId="0" applyNumberFormat="0" applyBorder="0" applyAlignment="0" applyProtection="0"/>
    <xf numFmtId="0" fontId="96" fillId="21" borderId="0" applyNumberFormat="0" applyBorder="0" applyAlignment="0" applyProtection="0"/>
    <xf numFmtId="180" fontId="21" fillId="0" borderId="0"/>
    <xf numFmtId="177" fontId="15" fillId="0" borderId="0" applyNumberFormat="0" applyFill="0" applyBorder="0" applyAlignment="0" applyProtection="0"/>
    <xf numFmtId="0" fontId="97" fillId="10" borderId="0" applyNumberFormat="0" applyBorder="0" applyAlignment="0" applyProtection="0"/>
    <xf numFmtId="0" fontId="98" fillId="10" borderId="0" applyNumberFormat="0" applyBorder="0" applyAlignment="0" applyProtection="0"/>
    <xf numFmtId="0" fontId="99" fillId="10" borderId="0" applyNumberFormat="0" applyBorder="0" applyAlignment="0" applyProtection="0"/>
    <xf numFmtId="0" fontId="100" fillId="10" borderId="0" applyNumberFormat="0" applyBorder="0" applyAlignment="0" applyProtection="0"/>
    <xf numFmtId="181" fontId="22" fillId="22" borderId="0" applyFont="0" applyFill="0" applyBorder="0" applyAlignment="0" applyProtection="0"/>
    <xf numFmtId="49" fontId="23" fillId="0" borderId="0" applyFont="0" applyFill="0" applyBorder="0" applyAlignment="0" applyProtection="0">
      <alignment horizontal="left"/>
    </xf>
    <xf numFmtId="182" fontId="12" fillId="0" borderId="0" applyAlignment="0" applyProtection="0"/>
    <xf numFmtId="166" fontId="6" fillId="0" borderId="0" applyFill="0" applyBorder="0" applyAlignment="0" applyProtection="0"/>
    <xf numFmtId="49" fontId="6" fillId="0" borderId="0" applyNumberFormat="0" applyAlignment="0" applyProtection="0">
      <alignment horizontal="left"/>
    </xf>
    <xf numFmtId="49" fontId="24" fillId="0" borderId="1" applyNumberFormat="0" applyAlignment="0" applyProtection="0">
      <alignment horizontal="left" wrapText="1"/>
    </xf>
    <xf numFmtId="49" fontId="24" fillId="0" borderId="0" applyNumberFormat="0" applyAlignment="0" applyProtection="0">
      <alignment horizontal="left" wrapText="1"/>
    </xf>
    <xf numFmtId="49" fontId="25" fillId="0" borderId="0" applyAlignment="0" applyProtection="0">
      <alignment horizontal="left"/>
    </xf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66" fontId="9" fillId="0" borderId="0" applyFill="0" applyBorder="0" applyAlignment="0"/>
    <xf numFmtId="166" fontId="9" fillId="0" borderId="0" applyFill="0" applyBorder="0" applyAlignment="0"/>
    <xf numFmtId="166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201" fontId="9" fillId="0" borderId="0" applyFill="0" applyBorder="0" applyAlignment="0"/>
    <xf numFmtId="201" fontId="9" fillId="0" borderId="0" applyFill="0" applyBorder="0" applyAlignment="0"/>
    <xf numFmtId="201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101" fillId="23" borderId="30" applyNumberFormat="0" applyAlignment="0" applyProtection="0"/>
    <xf numFmtId="0" fontId="102" fillId="23" borderId="30" applyNumberFormat="0" applyAlignment="0" applyProtection="0"/>
    <xf numFmtId="0" fontId="103" fillId="23" borderId="30" applyNumberFormat="0" applyAlignment="0" applyProtection="0"/>
    <xf numFmtId="0" fontId="104" fillId="23" borderId="30" applyNumberFormat="0" applyAlignment="0" applyProtection="0"/>
    <xf numFmtId="0" fontId="105" fillId="37" borderId="31" applyNumberFormat="0" applyAlignment="0" applyProtection="0"/>
    <xf numFmtId="0" fontId="106" fillId="37" borderId="31" applyNumberFormat="0" applyAlignment="0" applyProtection="0"/>
    <xf numFmtId="0" fontId="107" fillId="37" borderId="31" applyNumberFormat="0" applyAlignment="0" applyProtection="0"/>
    <xf numFmtId="0" fontId="108" fillId="37" borderId="31" applyNumberFormat="0" applyAlignment="0" applyProtection="0"/>
    <xf numFmtId="4" fontId="4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9" fillId="0" borderId="0" applyBorder="0" applyProtection="0"/>
    <xf numFmtId="37" fontId="26" fillId="0" borderId="0"/>
    <xf numFmtId="165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3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65" fontId="79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65" fontId="79" fillId="0" borderId="0" applyFont="0" applyFill="0" applyBorder="0" applyAlignment="0" applyProtection="0"/>
    <xf numFmtId="166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11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1" fillId="0" borderId="0" applyFont="0" applyFill="0" applyBorder="0" applyAlignment="0" applyProtection="0"/>
    <xf numFmtId="4" fontId="4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83" fillId="0" borderId="0" applyFont="0" applyFill="0" applyBorder="0" applyAlignment="0" applyProtection="0"/>
    <xf numFmtId="165" fontId="9" fillId="0" borderId="0" applyFont="0" applyFill="0" applyBorder="0" applyAlignment="0" applyProtection="0"/>
    <xf numFmtId="4" fontId="4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89" fillId="0" borderId="0"/>
    <xf numFmtId="165" fontId="8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3" fillId="0" borderId="0" applyFont="0" applyFill="0" applyBorder="0" applyAlignment="0" applyProtection="0"/>
    <xf numFmtId="202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79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8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3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0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0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83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80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65" fontId="84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199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69" fontId="5" fillId="0" borderId="0"/>
    <xf numFmtId="169" fontId="5" fillId="0" borderId="0"/>
    <xf numFmtId="169" fontId="20" fillId="0" borderId="0"/>
    <xf numFmtId="3" fontId="60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0" fillId="0" borderId="0" applyFont="0" applyFill="0" applyBorder="0" applyAlignment="0" applyProtection="0"/>
    <xf numFmtId="183" fontId="6" fillId="0" borderId="4" applyFont="0" applyFill="0" applyBorder="0" applyAlignment="0" applyProtection="0"/>
    <xf numFmtId="0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0" fontId="60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0" fontId="60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67" fontId="5" fillId="0" borderId="0"/>
    <xf numFmtId="167" fontId="5" fillId="0" borderId="0"/>
    <xf numFmtId="167" fontId="20" fillId="0" borderId="0"/>
    <xf numFmtId="15" fontId="62" fillId="0" borderId="0"/>
    <xf numFmtId="184" fontId="6" fillId="25" borderId="0" applyFont="0" applyFill="0" applyBorder="0" applyAlignment="0" applyProtection="0"/>
    <xf numFmtId="185" fontId="13" fillId="0" borderId="5"/>
    <xf numFmtId="15" fontId="63" fillId="0" borderId="0"/>
    <xf numFmtId="15" fontId="62" fillId="0" borderId="0"/>
    <xf numFmtId="15" fontId="63" fillId="0" borderId="0"/>
    <xf numFmtId="15" fontId="63" fillId="0" borderId="0"/>
    <xf numFmtId="15" fontId="63" fillId="0" borderId="0"/>
    <xf numFmtId="15" fontId="63" fillId="0" borderId="0"/>
    <xf numFmtId="15" fontId="62" fillId="0" borderId="0"/>
    <xf numFmtId="15" fontId="62" fillId="0" borderId="0"/>
    <xf numFmtId="15" fontId="62" fillId="0" borderId="0"/>
    <xf numFmtId="15" fontId="63" fillId="0" borderId="0"/>
    <xf numFmtId="15" fontId="63" fillId="0" borderId="0"/>
    <xf numFmtId="15" fontId="63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5" fontId="62" fillId="0" borderId="0"/>
    <xf numFmtId="14" fontId="26" fillId="0" borderId="0" applyFill="0" applyBorder="0" applyAlignment="0"/>
    <xf numFmtId="166" fontId="5" fillId="0" borderId="0"/>
    <xf numFmtId="166" fontId="5" fillId="0" borderId="0"/>
    <xf numFmtId="166" fontId="20" fillId="0" borderId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2" fontId="61" fillId="0" borderId="0" applyFont="0" applyFill="0" applyBorder="0" applyAlignment="0" applyProtection="0"/>
    <xf numFmtId="0" fontId="113" fillId="6" borderId="0" applyNumberFormat="0" applyBorder="0" applyAlignment="0" applyProtection="0"/>
    <xf numFmtId="0" fontId="114" fillId="6" borderId="0" applyNumberFormat="0" applyBorder="0" applyAlignment="0" applyProtection="0"/>
    <xf numFmtId="0" fontId="115" fillId="6" borderId="0" applyNumberFormat="0" applyBorder="0" applyAlignment="0" applyProtection="0"/>
    <xf numFmtId="0" fontId="116" fillId="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38" fontId="6" fillId="26" borderId="0" applyNumberFormat="0" applyBorder="0" applyAlignment="0" applyProtection="0"/>
    <xf numFmtId="0" fontId="17" fillId="0" borderId="6" applyNumberFormat="0" applyAlignment="0" applyProtection="0">
      <alignment horizontal="left" vertical="center"/>
    </xf>
    <xf numFmtId="0" fontId="17" fillId="0" borderId="7">
      <alignment horizontal="left" vertical="center"/>
    </xf>
    <xf numFmtId="0" fontId="17" fillId="0" borderId="7">
      <alignment horizontal="left" vertical="center"/>
    </xf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85" fillId="0" borderId="8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8" fillId="0" borderId="8" applyNumberFormat="0" applyFill="0" applyAlignment="0" applyProtection="0"/>
    <xf numFmtId="0" fontId="117" fillId="0" borderId="8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8" fillId="0" borderId="8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86" fillId="0" borderId="10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0" fillId="0" borderId="10" applyNumberFormat="0" applyFill="0" applyAlignment="0" applyProtection="0"/>
    <xf numFmtId="0" fontId="119" fillId="0" borderId="10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0" fillId="0" borderId="10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7" fillId="0" borderId="0" applyNumberFormat="0" applyFill="0" applyBorder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6" fillId="0" borderId="11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1" fillId="0" borderId="12" applyNumberFormat="0" applyFill="0" applyAlignment="0" applyProtection="0"/>
    <xf numFmtId="0" fontId="122" fillId="0" borderId="12" applyNumberFormat="0" applyFill="0" applyAlignment="0" applyProtection="0"/>
    <xf numFmtId="0" fontId="87" fillId="0" borderId="12" applyNumberFormat="0" applyFill="0" applyAlignment="0" applyProtection="0"/>
    <xf numFmtId="0" fontId="122" fillId="0" borderId="12" applyNumberFormat="0" applyFill="0" applyAlignment="0" applyProtection="0"/>
    <xf numFmtId="0" fontId="121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205" fontId="68" fillId="0" borderId="13">
      <alignment horizontal="left"/>
    </xf>
    <xf numFmtId="205" fontId="68" fillId="0" borderId="13">
      <alignment horizontal="left"/>
    </xf>
    <xf numFmtId="206" fontId="69" fillId="0" borderId="14">
      <alignment horizontal="left"/>
    </xf>
    <xf numFmtId="206" fontId="69" fillId="0" borderId="14">
      <alignment horizontal="left"/>
    </xf>
    <xf numFmtId="0" fontId="70" fillId="0" borderId="15">
      <alignment horizontal="right"/>
    </xf>
    <xf numFmtId="0" fontId="68" fillId="1" borderId="14">
      <alignment horizontal="left"/>
    </xf>
    <xf numFmtId="0" fontId="27" fillId="0" borderId="0"/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10" fontId="6" fillId="25" borderId="16" applyNumberFormat="0" applyBorder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6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7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5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8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125" fillId="11" borderId="30" applyNumberFormat="0" applyAlignment="0" applyProtection="0"/>
    <xf numFmtId="0" fontId="28" fillId="0" borderId="0" applyNumberFormat="0" applyFill="0" applyBorder="0" applyAlignment="0">
      <protection locked="0"/>
    </xf>
    <xf numFmtId="0" fontId="29" fillId="27" borderId="17" applyNumberFormat="0" applyBorder="0" applyAlignment="0" applyProtection="0"/>
    <xf numFmtId="0" fontId="30" fillId="28" borderId="0" applyNumberFormat="0"/>
    <xf numFmtId="1" fontId="9" fillId="0" borderId="0" applyFont="0" applyFill="0" applyBorder="0" applyAlignment="0" applyProtection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129" fillId="0" borderId="18" applyNumberFormat="0" applyFill="0" applyAlignment="0" applyProtection="0"/>
    <xf numFmtId="0" fontId="130" fillId="0" borderId="18" applyNumberFormat="0" applyFill="0" applyAlignment="0" applyProtection="0"/>
    <xf numFmtId="0" fontId="131" fillId="0" borderId="18" applyNumberFormat="0" applyFill="0" applyAlignment="0" applyProtection="0"/>
    <xf numFmtId="0" fontId="132" fillId="0" borderId="18" applyNumberFormat="0" applyFill="0" applyAlignment="0" applyProtection="0"/>
    <xf numFmtId="14" fontId="13" fillId="0" borderId="5" applyFont="0" applyFill="0" applyBorder="0" applyAlignment="0" applyProtection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177" fontId="9" fillId="0" borderId="0"/>
    <xf numFmtId="0" fontId="133" fillId="38" borderId="0" applyNumberFormat="0" applyBorder="0" applyAlignment="0" applyProtection="0"/>
    <xf numFmtId="0" fontId="134" fillId="38" borderId="0" applyNumberFormat="0" applyBorder="0" applyAlignment="0" applyProtection="0"/>
    <xf numFmtId="0" fontId="135" fillId="38" borderId="0" applyNumberFormat="0" applyBorder="0" applyAlignment="0" applyProtection="0"/>
    <xf numFmtId="0" fontId="136" fillId="38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37" fontId="7" fillId="0" borderId="0"/>
    <xf numFmtId="186" fontId="6" fillId="0" borderId="0" applyFont="0" applyFill="0" applyBorder="0" applyAlignment="0" applyProtection="0">
      <alignment horizontal="right"/>
    </xf>
    <xf numFmtId="168" fontId="8" fillId="0" borderId="0"/>
    <xf numFmtId="38" fontId="6" fillId="0" borderId="16" applyFont="0" applyFill="0" applyBorder="0" applyAlignment="0" applyProtection="0"/>
    <xf numFmtId="170" fontId="9" fillId="0" borderId="0" applyFont="0" applyFill="0" applyBorder="0" applyAlignment="0"/>
    <xf numFmtId="40" fontId="6" fillId="0" borderId="0" applyFont="0" applyFill="0" applyBorder="0" applyAlignment="0" applyProtection="0"/>
    <xf numFmtId="187" fontId="6" fillId="0" borderId="0" applyFont="0" applyFill="0" applyBorder="0" applyAlignment="0"/>
    <xf numFmtId="0" fontId="92" fillId="0" borderId="0"/>
    <xf numFmtId="0" fontId="89" fillId="0" borderId="0"/>
    <xf numFmtId="0" fontId="72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2" fillId="0" borderId="0"/>
    <xf numFmtId="0" fontId="9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2" fillId="0" borderId="0"/>
    <xf numFmtId="0" fontId="16" fillId="0" borderId="0"/>
    <xf numFmtId="0" fontId="16" fillId="0" borderId="0"/>
    <xf numFmtId="0" fontId="16" fillId="0" borderId="0"/>
    <xf numFmtId="0" fontId="9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0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2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2" fillId="0" borderId="0"/>
    <xf numFmtId="0" fontId="9" fillId="0" borderId="0"/>
    <xf numFmtId="0" fontId="5" fillId="0" borderId="0"/>
    <xf numFmtId="0" fontId="11" fillId="0" borderId="0"/>
    <xf numFmtId="0" fontId="4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/>
    <xf numFmtId="0" fontId="3" fillId="0" borderId="0"/>
    <xf numFmtId="0" fontId="3" fillId="0" borderId="0"/>
    <xf numFmtId="0" fontId="9" fillId="0" borderId="0"/>
    <xf numFmtId="0" fontId="137" fillId="0" borderId="0"/>
    <xf numFmtId="0" fontId="31" fillId="0" borderId="0"/>
    <xf numFmtId="0" fontId="16" fillId="0" borderId="0"/>
    <xf numFmtId="0" fontId="16" fillId="0" borderId="0"/>
    <xf numFmtId="0" fontId="31" fillId="0" borderId="0"/>
    <xf numFmtId="0" fontId="9" fillId="0" borderId="0"/>
    <xf numFmtId="0" fontId="9" fillId="0" borderId="0"/>
    <xf numFmtId="0" fontId="77" fillId="0" borderId="0"/>
    <xf numFmtId="0" fontId="92" fillId="0" borderId="0"/>
    <xf numFmtId="0" fontId="92" fillId="0" borderId="0"/>
    <xf numFmtId="0" fontId="90" fillId="0" borderId="0"/>
    <xf numFmtId="0" fontId="9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0" fillId="0" borderId="0"/>
    <xf numFmtId="0" fontId="9" fillId="0" borderId="0"/>
    <xf numFmtId="0" fontId="9" fillId="0" borderId="0"/>
    <xf numFmtId="0" fontId="11" fillId="0" borderId="0"/>
    <xf numFmtId="0" fontId="92" fillId="0" borderId="0"/>
    <xf numFmtId="0" fontId="9" fillId="0" borderId="0"/>
    <xf numFmtId="0" fontId="137" fillId="0" borderId="0"/>
    <xf numFmtId="0" fontId="31" fillId="0" borderId="0"/>
    <xf numFmtId="0" fontId="137" fillId="0" borderId="0"/>
    <xf numFmtId="0" fontId="9" fillId="0" borderId="0"/>
    <xf numFmtId="0" fontId="138" fillId="0" borderId="0"/>
    <xf numFmtId="0" fontId="89" fillId="0" borderId="0"/>
    <xf numFmtId="0" fontId="92" fillId="0" borderId="0"/>
    <xf numFmtId="0" fontId="9" fillId="0" borderId="0"/>
    <xf numFmtId="0" fontId="92" fillId="0" borderId="0"/>
    <xf numFmtId="0" fontId="11" fillId="0" borderId="0"/>
    <xf numFmtId="0" fontId="92" fillId="0" borderId="0"/>
    <xf numFmtId="0" fontId="91" fillId="0" borderId="0"/>
    <xf numFmtId="0" fontId="11" fillId="0" borderId="0"/>
    <xf numFmtId="0" fontId="139" fillId="0" borderId="0"/>
    <xf numFmtId="0" fontId="91" fillId="0" borderId="0"/>
    <xf numFmtId="0" fontId="90" fillId="0" borderId="0"/>
    <xf numFmtId="0" fontId="139" fillId="0" borderId="0"/>
    <xf numFmtId="0" fontId="89" fillId="0" borderId="0"/>
    <xf numFmtId="0" fontId="89" fillId="0" borderId="0"/>
    <xf numFmtId="0" fontId="89" fillId="0" borderId="0"/>
    <xf numFmtId="0" fontId="9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0" fillId="0" borderId="0"/>
    <xf numFmtId="0" fontId="92" fillId="0" borderId="0"/>
    <xf numFmtId="0" fontId="90" fillId="0" borderId="0"/>
    <xf numFmtId="0" fontId="9" fillId="0" borderId="0"/>
    <xf numFmtId="0" fontId="89" fillId="0" borderId="0"/>
    <xf numFmtId="0" fontId="138" fillId="0" borderId="0"/>
    <xf numFmtId="0" fontId="13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" fillId="0" borderId="0"/>
    <xf numFmtId="0" fontId="92" fillId="0" borderId="0"/>
    <xf numFmtId="0" fontId="89" fillId="0" borderId="0"/>
    <xf numFmtId="0" fontId="139" fillId="0" borderId="0"/>
    <xf numFmtId="0" fontId="139" fillId="0" borderId="0"/>
    <xf numFmtId="0" fontId="90" fillId="0" borderId="0"/>
    <xf numFmtId="0" fontId="3" fillId="0" borderId="0"/>
    <xf numFmtId="0" fontId="90" fillId="0" borderId="0"/>
    <xf numFmtId="0" fontId="92" fillId="0" borderId="0"/>
    <xf numFmtId="0" fontId="9" fillId="0" borderId="0"/>
    <xf numFmtId="0" fontId="3" fillId="0" borderId="0"/>
    <xf numFmtId="0" fontId="89" fillId="0" borderId="0"/>
    <xf numFmtId="0" fontId="138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90" fillId="0" borderId="0"/>
    <xf numFmtId="0" fontId="90" fillId="0" borderId="0"/>
    <xf numFmtId="0" fontId="11" fillId="0" borderId="0"/>
    <xf numFmtId="0" fontId="90" fillId="0" borderId="0"/>
    <xf numFmtId="0" fontId="92" fillId="0" borderId="0"/>
    <xf numFmtId="0" fontId="92" fillId="0" borderId="0"/>
    <xf numFmtId="0" fontId="9" fillId="0" borderId="0"/>
    <xf numFmtId="0" fontId="31" fillId="0" borderId="0"/>
    <xf numFmtId="0" fontId="89" fillId="0" borderId="0"/>
    <xf numFmtId="0" fontId="3" fillId="0" borderId="0"/>
    <xf numFmtId="0" fontId="90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2" fillId="0" borderId="0"/>
    <xf numFmtId="0" fontId="89" fillId="0" borderId="0"/>
    <xf numFmtId="0" fontId="3" fillId="0" borderId="0"/>
    <xf numFmtId="0" fontId="3" fillId="0" borderId="0"/>
    <xf numFmtId="0" fontId="3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89" fillId="0" borderId="0"/>
    <xf numFmtId="0" fontId="89" fillId="0" borderId="0"/>
    <xf numFmtId="0" fontId="20" fillId="0" borderId="0"/>
    <xf numFmtId="0" fontId="90" fillId="0" borderId="0"/>
    <xf numFmtId="0" fontId="92" fillId="0" borderId="0"/>
    <xf numFmtId="0" fontId="31" fillId="0" borderId="0"/>
    <xf numFmtId="0" fontId="31" fillId="0" borderId="0"/>
    <xf numFmtId="0" fontId="89" fillId="0" borderId="0"/>
    <xf numFmtId="0" fontId="31" fillId="0" borderId="0"/>
    <xf numFmtId="0" fontId="31" fillId="0" borderId="0"/>
    <xf numFmtId="0" fontId="89" fillId="0" borderId="0"/>
    <xf numFmtId="0" fontId="3" fillId="0" borderId="0"/>
    <xf numFmtId="0" fontId="78" fillId="0" borderId="0"/>
    <xf numFmtId="0" fontId="11" fillId="0" borderId="0"/>
    <xf numFmtId="0" fontId="91" fillId="0" borderId="0"/>
    <xf numFmtId="0" fontId="4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2" fillId="0" borderId="0"/>
    <xf numFmtId="0" fontId="89" fillId="0" borderId="0"/>
    <xf numFmtId="0" fontId="31" fillId="0" borderId="0"/>
    <xf numFmtId="0" fontId="1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4" fillId="0" borderId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88" fillId="39" borderId="32" applyNumberFormat="0" applyFont="0" applyAlignment="0" applyProtection="0"/>
    <xf numFmtId="0" fontId="82" fillId="39" borderId="32" applyNumberFormat="0" applyFont="0" applyAlignment="0" applyProtection="0"/>
    <xf numFmtId="0" fontId="79" fillId="39" borderId="32" applyNumberFormat="0" applyFont="0" applyAlignment="0" applyProtection="0"/>
    <xf numFmtId="0" fontId="80" fillId="39" borderId="32" applyNumberFormat="0" applyFont="0" applyAlignment="0" applyProtection="0"/>
    <xf numFmtId="0" fontId="3" fillId="4" borderId="19" applyNumberFormat="0" applyFont="0" applyAlignment="0" applyProtection="0"/>
    <xf numFmtId="0" fontId="79" fillId="39" borderId="32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3" fillId="4" borderId="19" applyNumberFormat="0" applyFont="0" applyAlignment="0" applyProtection="0"/>
    <xf numFmtId="0" fontId="140" fillId="23" borderId="33" applyNumberFormat="0" applyAlignment="0" applyProtection="0"/>
    <xf numFmtId="0" fontId="141" fillId="23" borderId="33" applyNumberFormat="0" applyAlignment="0" applyProtection="0"/>
    <xf numFmtId="0" fontId="142" fillId="23" borderId="33" applyNumberFormat="0" applyAlignment="0" applyProtection="0"/>
    <xf numFmtId="0" fontId="143" fillId="23" borderId="33" applyNumberFormat="0" applyAlignment="0" applyProtection="0"/>
    <xf numFmtId="9" fontId="4" fillId="0" borderId="0" applyFont="0" applyFill="0" applyBorder="0" applyAlignment="0" applyProtection="0"/>
    <xf numFmtId="190" fontId="14" fillId="0" borderId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91" fontId="14" fillId="0" borderId="0" applyFont="0" applyFill="0" applyBorder="0" applyAlignment="0" applyProtection="0"/>
    <xf numFmtId="192" fontId="14" fillId="0" borderId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93" fontId="14" fillId="0" borderId="0" applyFill="0" applyBorder="0" applyAlignment="0" applyProtection="0"/>
    <xf numFmtId="194" fontId="14" fillId="29" borderId="0" applyFont="0" applyFill="0" applyBorder="0" applyAlignment="0" applyProtection="0"/>
    <xf numFmtId="166" fontId="32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73" fillId="0" borderId="21" applyNumberFormat="0" applyBorder="0" applyAlignment="0"/>
    <xf numFmtId="37" fontId="33" fillId="0" borderId="0"/>
    <xf numFmtId="1" fontId="9" fillId="0" borderId="22" applyNumberFormat="0" applyFill="0" applyAlignment="0" applyProtection="0">
      <alignment horizontal="center" vertical="center"/>
    </xf>
    <xf numFmtId="1" fontId="9" fillId="0" borderId="22" applyNumberFormat="0" applyFill="0" applyAlignment="0" applyProtection="0">
      <alignment horizontal="center" vertical="center"/>
    </xf>
    <xf numFmtId="0" fontId="74" fillId="0" borderId="0">
      <alignment horizontal="left"/>
    </xf>
    <xf numFmtId="0" fontId="34" fillId="30" borderId="0" applyNumberFormat="0" applyFont="0" applyBorder="0" applyAlignment="0" applyProtection="0">
      <alignment horizontal="center"/>
    </xf>
    <xf numFmtId="0" fontId="35" fillId="0" borderId="0"/>
    <xf numFmtId="3" fontId="75" fillId="0" borderId="0" applyProtection="0"/>
    <xf numFmtId="0" fontId="59" fillId="0" borderId="0"/>
    <xf numFmtId="0" fontId="59" fillId="0" borderId="0"/>
    <xf numFmtId="0" fontId="59" fillId="0" borderId="0"/>
    <xf numFmtId="0" fontId="59" fillId="0" borderId="0"/>
    <xf numFmtId="0" fontId="33" fillId="0" borderId="0"/>
    <xf numFmtId="0" fontId="36" fillId="0" borderId="0" applyNumberFormat="0" applyBorder="0" applyAlignment="0"/>
    <xf numFmtId="0" fontId="37" fillId="0" borderId="0" applyNumberFormat="0" applyBorder="0" applyAlignment="0"/>
    <xf numFmtId="0" fontId="38" fillId="0" borderId="0" applyNumberFormat="0" applyBorder="0" applyAlignment="0"/>
    <xf numFmtId="0" fontId="38" fillId="0" borderId="0" applyNumberFormat="0" applyBorder="0" applyAlignment="0"/>
    <xf numFmtId="0" fontId="39" fillId="0" borderId="0"/>
    <xf numFmtId="49" fontId="26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199" fontId="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200" fontId="5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144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49" fillId="0" borderId="23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50" fillId="0" borderId="23" applyNumberFormat="0" applyFill="0" applyAlignment="0" applyProtection="0"/>
    <xf numFmtId="0" fontId="148" fillId="0" borderId="23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51" fillId="0" borderId="23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152" fillId="0" borderId="23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10" fillId="0" borderId="24" applyNumberForma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0" fontId="61" fillId="0" borderId="25" applyNumberFormat="0" applyFont="0" applyFill="0" applyAlignment="0" applyProtection="0"/>
    <xf numFmtId="195" fontId="40" fillId="0" borderId="0">
      <alignment horizontal="left"/>
      <protection locked="0"/>
    </xf>
    <xf numFmtId="0" fontId="41" fillId="0" borderId="0" applyNumberFormat="0" applyFont="0" applyFill="0"/>
    <xf numFmtId="14" fontId="34" fillId="0" borderId="0" applyNumberFormat="0" applyFont="0" applyBorder="0" applyAlignment="0" applyProtection="0">
      <alignment horizontal="center"/>
    </xf>
    <xf numFmtId="0" fontId="153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5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38" fontId="45" fillId="0" borderId="0" applyFont="0" applyFill="0" applyBorder="0" applyAlignment="0" applyProtection="0"/>
    <xf numFmtId="196" fontId="31" fillId="0" borderId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97" fontId="45" fillId="0" borderId="0" applyFont="0" applyFill="0" applyBorder="0" applyAlignment="0" applyProtection="0"/>
    <xf numFmtId="198" fontId="45" fillId="0" borderId="0" applyFont="0" applyFill="0" applyBorder="0" applyAlignment="0" applyProtection="0"/>
    <xf numFmtId="0" fontId="47" fillId="24" borderId="3" applyNumberFormat="0" applyAlignment="0" applyProtection="0"/>
    <xf numFmtId="0" fontId="47" fillId="24" borderId="3" applyNumberFormat="0" applyAlignment="0" applyProtection="0"/>
    <xf numFmtId="0" fontId="47" fillId="24" borderId="3" applyNumberFormat="0" applyAlignment="0" applyProtection="0"/>
    <xf numFmtId="0" fontId="47" fillId="24" borderId="3" applyNumberFormat="0" applyAlignment="0" applyProtection="0"/>
    <xf numFmtId="0" fontId="47" fillId="24" borderId="3" applyNumberFormat="0" applyAlignment="0" applyProtection="0"/>
    <xf numFmtId="0" fontId="47" fillId="24" borderId="3" applyNumberFormat="0" applyAlignment="0" applyProtection="0"/>
    <xf numFmtId="0" fontId="47" fillId="24" borderId="3" applyNumberFormat="0" applyAlignment="0" applyProtection="0"/>
    <xf numFmtId="0" fontId="47" fillId="24" borderId="3" applyNumberFormat="0" applyAlignment="0" applyProtection="0"/>
    <xf numFmtId="0" fontId="47" fillId="24" borderId="3" applyNumberFormat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54" fillId="8" borderId="0" applyNumberFormat="0" applyBorder="0" applyAlignment="0" applyProtection="0"/>
    <xf numFmtId="0" fontId="55" fillId="31" borderId="20" applyNumberFormat="0" applyAlignment="0" applyProtection="0"/>
    <xf numFmtId="0" fontId="55" fillId="31" borderId="20" applyNumberFormat="0" applyAlignment="0" applyProtection="0"/>
    <xf numFmtId="0" fontId="42" fillId="31" borderId="2" applyNumberFormat="0" applyAlignment="0" applyProtection="0"/>
    <xf numFmtId="0" fontId="42" fillId="31" borderId="2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9" fillId="9" borderId="0" applyNumberFormat="0" applyBorder="0" applyAlignment="0" applyProtection="0"/>
    <xf numFmtId="9" fontId="50" fillId="0" borderId="0" applyFont="0" applyFill="0" applyBorder="0" applyAlignment="0" applyProtection="0"/>
    <xf numFmtId="0" fontId="31" fillId="0" borderId="0"/>
    <xf numFmtId="0" fontId="31" fillId="0" borderId="0"/>
    <xf numFmtId="0" fontId="51" fillId="5" borderId="2" applyNumberFormat="0" applyAlignment="0" applyProtection="0"/>
    <xf numFmtId="0" fontId="51" fillId="5" borderId="2" applyNumberFormat="0" applyAlignment="0" applyProtection="0"/>
    <xf numFmtId="0" fontId="52" fillId="11" borderId="0" applyNumberFormat="0" applyBorder="0" applyAlignment="0" applyProtection="0"/>
    <xf numFmtId="0" fontId="53" fillId="0" borderId="24" applyNumberFormat="0" applyFill="0" applyAlignment="0" applyProtection="0"/>
    <xf numFmtId="0" fontId="53" fillId="0" borderId="24" applyNumberFormat="0" applyFill="0" applyAlignment="0" applyProtection="0"/>
    <xf numFmtId="207" fontId="76" fillId="0" borderId="0" applyFont="0" applyFill="0" applyBorder="0" applyAlignment="0" applyProtection="0"/>
    <xf numFmtId="208" fontId="76" fillId="0" borderId="0" applyFont="0" applyFill="0" applyBorder="0" applyAlignment="0" applyProtection="0"/>
    <xf numFmtId="209" fontId="76" fillId="0" borderId="0" applyFont="0" applyFill="0" applyBorder="0" applyAlignment="0" applyProtection="0"/>
    <xf numFmtId="210" fontId="76" fillId="0" borderId="0" applyFont="0" applyFill="0" applyBorder="0" applyAlignment="0" applyProtection="0"/>
    <xf numFmtId="0" fontId="50" fillId="0" borderId="0"/>
    <xf numFmtId="0" fontId="19" fillId="32" borderId="0" applyNumberFormat="0" applyBorder="0" applyAlignment="0" applyProtection="0"/>
    <xf numFmtId="0" fontId="19" fillId="21" borderId="0" applyNumberFormat="0" applyBorder="0" applyAlignment="0" applyProtection="0"/>
    <xf numFmtId="0" fontId="19" fillId="3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1" fillId="4" borderId="19" applyNumberFormat="0" applyFont="0" applyAlignment="0" applyProtection="0"/>
    <xf numFmtId="0" fontId="11" fillId="4" borderId="19" applyNumberFormat="0" applyFont="0" applyAlignment="0" applyProtection="0"/>
    <xf numFmtId="0" fontId="56" fillId="0" borderId="9" applyNumberFormat="0" applyFill="0" applyAlignment="0" applyProtection="0"/>
    <xf numFmtId="0" fontId="57" fillId="0" borderId="11" applyNumberFormat="0" applyFill="0" applyAlignment="0" applyProtection="0"/>
    <xf numFmtId="0" fontId="58" fillId="0" borderId="27" applyNumberFormat="0" applyFill="0" applyAlignment="0" applyProtection="0"/>
    <xf numFmtId="0" fontId="58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163" fillId="0" borderId="0" applyNumberFormat="0" applyFill="0" applyBorder="0" applyAlignment="0" applyProtection="0"/>
    <xf numFmtId="0" fontId="164" fillId="0" borderId="34" applyNumberFormat="0" applyFill="0" applyAlignment="0" applyProtection="0"/>
    <xf numFmtId="0" fontId="165" fillId="0" borderId="35" applyNumberFormat="0" applyFill="0" applyAlignment="0" applyProtection="0"/>
    <xf numFmtId="0" fontId="166" fillId="0" borderId="36" applyNumberFormat="0" applyFill="0" applyAlignment="0" applyProtection="0"/>
    <xf numFmtId="0" fontId="166" fillId="0" borderId="0" applyNumberFormat="0" applyFill="0" applyBorder="0" applyAlignment="0" applyProtection="0"/>
    <xf numFmtId="0" fontId="113" fillId="40" borderId="0" applyNumberFormat="0" applyBorder="0" applyAlignment="0" applyProtection="0"/>
    <xf numFmtId="0" fontId="97" fillId="41" borderId="0" applyNumberFormat="0" applyBorder="0" applyAlignment="0" applyProtection="0"/>
    <xf numFmtId="0" fontId="167" fillId="38" borderId="0" applyNumberFormat="0" applyBorder="0" applyAlignment="0" applyProtection="0"/>
    <xf numFmtId="0" fontId="125" fillId="42" borderId="30" applyNumberFormat="0" applyAlignment="0" applyProtection="0"/>
    <xf numFmtId="0" fontId="140" fillId="43" borderId="33" applyNumberFormat="0" applyAlignment="0" applyProtection="0"/>
    <xf numFmtId="0" fontId="168" fillId="43" borderId="30" applyNumberFormat="0" applyAlignment="0" applyProtection="0"/>
    <xf numFmtId="0" fontId="169" fillId="0" borderId="37" applyNumberFormat="0" applyFill="0" applyAlignment="0" applyProtection="0"/>
    <xf numFmtId="0" fontId="105" fillId="37" borderId="31" applyNumberFormat="0" applyAlignment="0" applyProtection="0"/>
    <xf numFmtId="0" fontId="153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48" fillId="0" borderId="38" applyNumberFormat="0" applyFill="0" applyAlignment="0" applyProtection="0"/>
    <xf numFmtId="0" fontId="93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7" borderId="0" applyNumberFormat="0" applyBorder="0" applyAlignment="0" applyProtection="0"/>
    <xf numFmtId="0" fontId="93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35" borderId="0" applyNumberFormat="0" applyBorder="0" applyAlignment="0" applyProtection="0"/>
    <xf numFmtId="0" fontId="2" fillId="50" borderId="0" applyNumberFormat="0" applyBorder="0" applyAlignment="0" applyProtection="0"/>
    <xf numFmtId="0" fontId="93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93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93" fillId="36" borderId="0" applyNumberFormat="0" applyBorder="0" applyAlignment="0" applyProtection="0"/>
    <xf numFmtId="0" fontId="2" fillId="34" borderId="0" applyNumberFormat="0" applyBorder="0" applyAlignment="0" applyProtection="0"/>
    <xf numFmtId="0" fontId="2" fillId="59" borderId="0" applyNumberFormat="0" applyBorder="0" applyAlignment="0" applyProtection="0"/>
    <xf numFmtId="0" fontId="2" fillId="60" borderId="0" applyNumberFormat="0" applyBorder="0" applyAlignment="0" applyProtection="0"/>
    <xf numFmtId="0" fontId="93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3" borderId="0" applyNumberFormat="0" applyBorder="0" applyAlignment="0" applyProtection="0"/>
    <xf numFmtId="0" fontId="2" fillId="64" borderId="0" applyNumberFormat="0" applyBorder="0" applyAlignment="0" applyProtection="0"/>
    <xf numFmtId="0" fontId="137" fillId="0" borderId="0">
      <protection locked="0"/>
    </xf>
    <xf numFmtId="165" fontId="13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" fillId="0" borderId="0"/>
    <xf numFmtId="0" fontId="137" fillId="0" borderId="0"/>
    <xf numFmtId="0" fontId="138" fillId="0" borderId="0"/>
    <xf numFmtId="165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9" fillId="0" borderId="0"/>
    <xf numFmtId="0" fontId="171" fillId="0" borderId="0" applyNumberFormat="0" applyFill="0" applyBorder="0" applyAlignment="0" applyProtection="0"/>
    <xf numFmtId="0" fontId="172" fillId="0" borderId="39" applyNumberFormat="0" applyFill="0">
      <protection locked="0"/>
    </xf>
    <xf numFmtId="0" fontId="2" fillId="39" borderId="32" applyNumberFormat="0" applyFont="0" applyAlignment="0" applyProtection="0"/>
    <xf numFmtId="0" fontId="137" fillId="0" borderId="0"/>
    <xf numFmtId="0" fontId="2" fillId="0" borderId="0"/>
    <xf numFmtId="0" fontId="11" fillId="0" borderId="0"/>
    <xf numFmtId="0" fontId="137" fillId="0" borderId="0">
      <protection locked="0"/>
    </xf>
    <xf numFmtId="165" fontId="13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" fillId="0" borderId="0"/>
    <xf numFmtId="0" fontId="137" fillId="0" borderId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71" fillId="0" borderId="0" applyNumberFormat="0" applyFill="0" applyBorder="0" applyAlignment="0" applyProtection="0"/>
    <xf numFmtId="0" fontId="172" fillId="0" borderId="39" applyNumberFormat="0" applyFill="0" applyAlignment="0">
      <protection locked="0"/>
    </xf>
    <xf numFmtId="0" fontId="173" fillId="0" borderId="39" applyNumberFormat="0" applyFill="0" applyBorder="0" applyAlignment="0">
      <protection locked="0"/>
    </xf>
    <xf numFmtId="0" fontId="138" fillId="0" borderId="0"/>
    <xf numFmtId="0" fontId="139" fillId="0" borderId="0"/>
    <xf numFmtId="165" fontId="2" fillId="0" borderId="0" applyFont="0" applyFill="0" applyBorder="0" applyAlignment="0" applyProtection="0"/>
    <xf numFmtId="0" fontId="139" fillId="0" borderId="0"/>
    <xf numFmtId="0" fontId="139" fillId="0" borderId="0"/>
    <xf numFmtId="165" fontId="139" fillId="0" borderId="0" applyFont="0" applyFill="0" applyBorder="0" applyAlignment="0" applyProtection="0"/>
    <xf numFmtId="0" fontId="11" fillId="0" borderId="0"/>
    <xf numFmtId="0" fontId="138" fillId="0" borderId="0"/>
    <xf numFmtId="165" fontId="137" fillId="0" borderId="0" applyFont="0" applyFill="0" applyBorder="0" applyAlignment="0" applyProtection="0"/>
    <xf numFmtId="0" fontId="137" fillId="0" borderId="0">
      <protection locked="0"/>
    </xf>
    <xf numFmtId="0" fontId="17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9" fillId="0" borderId="0" applyFont="0" applyFill="0" applyBorder="0" applyAlignment="0" applyProtection="0"/>
    <xf numFmtId="165" fontId="137" fillId="0" borderId="0" applyFon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90" fillId="0" borderId="0"/>
    <xf numFmtId="165" fontId="90" fillId="0" borderId="0" applyFont="0" applyFill="0" applyBorder="0" applyAlignment="0" applyProtection="0"/>
    <xf numFmtId="9" fontId="90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90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173" fillId="0" borderId="0" applyNumberFormat="0" applyFill="0" applyBorder="0" applyAlignment="0" applyProtection="0"/>
    <xf numFmtId="0" fontId="173" fillId="0" borderId="39" applyNumberFormat="0" applyFill="0" applyAlignment="0">
      <protection locked="0"/>
    </xf>
    <xf numFmtId="0" fontId="137" fillId="0" borderId="0"/>
    <xf numFmtId="165" fontId="2" fillId="0" borderId="0" applyFont="0" applyFill="0" applyBorder="0" applyAlignment="0" applyProtection="0"/>
    <xf numFmtId="0" fontId="9" fillId="0" borderId="0"/>
    <xf numFmtId="0" fontId="9" fillId="0" borderId="0"/>
    <xf numFmtId="165" fontId="2" fillId="0" borderId="0" applyFont="0" applyFill="0" applyBorder="0" applyAlignment="0" applyProtection="0"/>
    <xf numFmtId="0" fontId="9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37" fillId="0" borderId="0">
      <protection locked="0"/>
    </xf>
    <xf numFmtId="0" fontId="137" fillId="0" borderId="0">
      <protection locked="0"/>
    </xf>
    <xf numFmtId="0" fontId="137" fillId="0" borderId="0">
      <protection locked="0"/>
    </xf>
    <xf numFmtId="43" fontId="137" fillId="0" borderId="0" applyFont="0" applyFill="0" applyBorder="0" applyAlignment="0" applyProtection="0"/>
    <xf numFmtId="0" fontId="137" fillId="0" borderId="0">
      <protection locked="0"/>
    </xf>
    <xf numFmtId="43" fontId="137" fillId="0" borderId="0" applyFont="0" applyFill="0" applyBorder="0" applyAlignment="0" applyProtection="0"/>
    <xf numFmtId="0" fontId="137" fillId="0" borderId="0">
      <protection locked="0"/>
    </xf>
    <xf numFmtId="43" fontId="137" fillId="0" borderId="0" applyFont="0" applyFill="0" applyBorder="0" applyAlignment="0" applyProtection="0"/>
    <xf numFmtId="0" fontId="137" fillId="0" borderId="0">
      <protection locked="0"/>
    </xf>
    <xf numFmtId="43" fontId="137" fillId="0" borderId="0" applyFont="0" applyFill="0" applyBorder="0" applyAlignment="0" applyProtection="0"/>
    <xf numFmtId="0" fontId="137" fillId="0" borderId="0">
      <protection locked="0"/>
    </xf>
    <xf numFmtId="43" fontId="137" fillId="0" borderId="0" applyFont="0" applyFill="0" applyBorder="0" applyAlignment="0" applyProtection="0"/>
    <xf numFmtId="0" fontId="137" fillId="0" borderId="0">
      <protection locked="0"/>
    </xf>
    <xf numFmtId="43" fontId="137" fillId="0" borderId="0" applyFont="0" applyFill="0" applyBorder="0" applyAlignment="0" applyProtection="0"/>
    <xf numFmtId="0" fontId="137" fillId="0" borderId="0">
      <protection locked="0"/>
    </xf>
    <xf numFmtId="43" fontId="137" fillId="0" borderId="0" applyFont="0" applyFill="0" applyBorder="0" applyAlignment="0" applyProtection="0"/>
    <xf numFmtId="0" fontId="137" fillId="0" borderId="0">
      <protection locked="0"/>
    </xf>
    <xf numFmtId="43" fontId="137" fillId="0" borderId="0" applyFont="0" applyFill="0" applyBorder="0" applyAlignment="0" applyProtection="0"/>
    <xf numFmtId="0" fontId="137" fillId="0" borderId="0">
      <protection locked="0"/>
    </xf>
    <xf numFmtId="43" fontId="137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45" borderId="0" applyNumberFormat="0" applyBorder="0" applyAlignment="0" applyProtection="0"/>
    <xf numFmtId="0" fontId="1" fillId="3" borderId="0" applyNumberFormat="0" applyBorder="0" applyAlignment="0" applyProtection="0"/>
    <xf numFmtId="0" fontId="1" fillId="49" borderId="0" applyNumberFormat="0" applyBorder="0" applyAlignment="0" applyProtection="0"/>
    <xf numFmtId="0" fontId="1" fillId="4" borderId="0" applyNumberFormat="0" applyBorder="0" applyAlignment="0" applyProtection="0"/>
    <xf numFmtId="0" fontId="1" fillId="52" borderId="0" applyNumberFormat="0" applyBorder="0" applyAlignment="0" applyProtection="0"/>
    <xf numFmtId="0" fontId="1" fillId="5" borderId="0" applyNumberFormat="0" applyBorder="0" applyAlignment="0" applyProtection="0"/>
    <xf numFmtId="0" fontId="1" fillId="56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4" borderId="0" applyNumberFormat="0" applyBorder="0" applyAlignment="0" applyProtection="0"/>
    <xf numFmtId="0" fontId="1" fillId="62" borderId="0" applyNumberFormat="0" applyBorder="0" applyAlignment="0" applyProtection="0"/>
    <xf numFmtId="0" fontId="1" fillId="6" borderId="0" applyNumberFormat="0" applyBorder="0" applyAlignment="0" applyProtection="0"/>
    <xf numFmtId="0" fontId="1" fillId="46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11" borderId="0" applyNumberFormat="0" applyBorder="0" applyAlignment="0" applyProtection="0"/>
    <xf numFmtId="0" fontId="1" fillId="53" borderId="0" applyNumberFormat="0" applyBorder="0" applyAlignment="0" applyProtection="0"/>
    <xf numFmtId="0" fontId="1" fillId="8" borderId="0" applyNumberFormat="0" applyBorder="0" applyAlignment="0" applyProtection="0"/>
    <xf numFmtId="0" fontId="1" fillId="57" borderId="0" applyNumberFormat="0" applyBorder="0" applyAlignment="0" applyProtection="0"/>
    <xf numFmtId="0" fontId="1" fillId="6" borderId="0" applyNumberFormat="0" applyBorder="0" applyAlignment="0" applyProtection="0"/>
    <xf numFmtId="0" fontId="1" fillId="59" borderId="0" applyNumberFormat="0" applyBorder="0" applyAlignment="0" applyProtection="0"/>
    <xf numFmtId="0" fontId="1" fillId="4" borderId="0" applyNumberFormat="0" applyBorder="0" applyAlignment="0" applyProtection="0"/>
    <xf numFmtId="0" fontId="1" fillId="63" borderId="0" applyNumberFormat="0" applyBorder="0" applyAlignment="0" applyProtection="0"/>
    <xf numFmtId="0" fontId="1" fillId="47" borderId="0" applyNumberFormat="0" applyBorder="0" applyAlignment="0" applyProtection="0"/>
    <xf numFmtId="0" fontId="1" fillId="50" borderId="0" applyNumberFormat="0" applyBorder="0" applyAlignment="0" applyProtection="0"/>
    <xf numFmtId="0" fontId="1" fillId="54" borderId="0" applyNumberFormat="0" applyBorder="0" applyAlignment="0" applyProtection="0"/>
    <xf numFmtId="0" fontId="1" fillId="58" borderId="0" applyNumberFormat="0" applyBorder="0" applyAlignment="0" applyProtection="0"/>
    <xf numFmtId="0" fontId="1" fillId="60" borderId="0" applyNumberFormat="0" applyBorder="0" applyAlignment="0" applyProtection="0"/>
    <xf numFmtId="0" fontId="1" fillId="64" borderId="0" applyNumberFormat="0" applyBorder="0" applyAlignment="0" applyProtection="0"/>
    <xf numFmtId="4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9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1" fillId="0" borderId="0"/>
    <xf numFmtId="43" fontId="1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39" borderId="32" applyNumberFormat="0" applyFont="0" applyAlignment="0" applyProtection="0"/>
    <xf numFmtId="0" fontId="1" fillId="39" borderId="32" applyNumberFormat="0" applyFont="0" applyAlignment="0" applyProtection="0"/>
    <xf numFmtId="0" fontId="3" fillId="39" borderId="32" applyNumberFormat="0" applyFont="0" applyAlignment="0" applyProtection="0"/>
    <xf numFmtId="9" fontId="3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56">
    <xf numFmtId="0" fontId="0" fillId="0" borderId="0" xfId="0"/>
    <xf numFmtId="171" fontId="157" fillId="0" borderId="0" xfId="199" applyNumberFormat="1" applyFont="1" applyFill="1" applyAlignment="1">
      <alignment vertical="center"/>
    </xf>
    <xf numFmtId="171" fontId="157" fillId="0" borderId="0" xfId="199" applyNumberFormat="1" applyFont="1" applyFill="1" applyAlignment="1">
      <alignment horizontal="right" vertical="center"/>
    </xf>
    <xf numFmtId="171" fontId="157" fillId="0" borderId="0" xfId="199" applyNumberFormat="1" applyFont="1" applyFill="1" applyBorder="1" applyAlignment="1">
      <alignment vertical="center"/>
    </xf>
    <xf numFmtId="4" fontId="157" fillId="0" borderId="0" xfId="199" applyFont="1" applyFill="1" applyBorder="1" applyAlignment="1">
      <alignment horizontal="right" vertical="center"/>
    </xf>
    <xf numFmtId="171" fontId="157" fillId="0" borderId="0" xfId="199" applyNumberFormat="1" applyFont="1" applyFill="1" applyBorder="1" applyAlignment="1">
      <alignment horizontal="right" vertical="center"/>
    </xf>
    <xf numFmtId="164" fontId="157" fillId="0" borderId="0" xfId="199" applyNumberFormat="1" applyFont="1" applyFill="1" applyBorder="1" applyAlignment="1">
      <alignment horizontal="right" vertical="center"/>
    </xf>
    <xf numFmtId="173" fontId="157" fillId="0" borderId="0" xfId="199" applyNumberFormat="1" applyFont="1" applyFill="1" applyBorder="1" applyAlignment="1">
      <alignment horizontal="right" vertical="center"/>
    </xf>
    <xf numFmtId="3" fontId="157" fillId="0" borderId="0" xfId="199" applyNumberFormat="1" applyFont="1" applyFill="1" applyBorder="1" applyAlignment="1">
      <alignment horizontal="right" vertical="center"/>
    </xf>
    <xf numFmtId="9" fontId="158" fillId="0" borderId="0" xfId="1497" applyFont="1" applyFill="1" applyBorder="1" applyAlignment="1">
      <alignment vertical="center"/>
    </xf>
    <xf numFmtId="4" fontId="157" fillId="0" borderId="0" xfId="199" applyFont="1" applyFill="1" applyAlignment="1">
      <alignment horizontal="right" vertical="center"/>
    </xf>
    <xf numFmtId="171" fontId="157" fillId="0" borderId="5" xfId="199" applyNumberFormat="1" applyFont="1" applyFill="1" applyBorder="1" applyAlignment="1">
      <alignment vertical="center"/>
    </xf>
    <xf numFmtId="37" fontId="158" fillId="0" borderId="0" xfId="0" applyNumberFormat="1" applyFont="1" applyAlignment="1">
      <alignment horizontal="left" vertical="center"/>
    </xf>
    <xf numFmtId="37" fontId="157" fillId="0" borderId="0" xfId="0" applyNumberFormat="1" applyFont="1" applyAlignment="1">
      <alignment vertical="center"/>
    </xf>
    <xf numFmtId="37" fontId="158" fillId="0" borderId="0" xfId="0" applyNumberFormat="1" applyFont="1" applyAlignment="1">
      <alignment horizontal="center" vertical="center"/>
    </xf>
    <xf numFmtId="37" fontId="160" fillId="0" borderId="0" xfId="0" applyNumberFormat="1" applyFont="1" applyAlignment="1">
      <alignment horizontal="left" vertical="center"/>
    </xf>
    <xf numFmtId="171" fontId="158" fillId="0" borderId="0" xfId="0" applyNumberFormat="1" applyFont="1" applyAlignment="1">
      <alignment horizontal="left" vertical="center"/>
    </xf>
    <xf numFmtId="37" fontId="158" fillId="0" borderId="5" xfId="0" applyNumberFormat="1" applyFont="1" applyBorder="1" applyAlignment="1">
      <alignment horizontal="left" vertical="center"/>
    </xf>
    <xf numFmtId="37" fontId="158" fillId="0" borderId="5" xfId="0" applyNumberFormat="1" applyFont="1" applyBorder="1" applyAlignment="1">
      <alignment horizontal="center" vertical="center"/>
    </xf>
    <xf numFmtId="37" fontId="160" fillId="0" borderId="5" xfId="0" applyNumberFormat="1" applyFont="1" applyBorder="1" applyAlignment="1">
      <alignment horizontal="left" vertical="center"/>
    </xf>
    <xf numFmtId="171" fontId="158" fillId="0" borderId="5" xfId="0" applyNumberFormat="1" applyFont="1" applyBorder="1" applyAlignment="1">
      <alignment horizontal="left" vertical="center"/>
    </xf>
    <xf numFmtId="37" fontId="158" fillId="0" borderId="0" xfId="0" applyNumberFormat="1" applyFont="1" applyAlignment="1">
      <alignment horizontal="right" vertical="center"/>
    </xf>
    <xf numFmtId="37" fontId="158" fillId="0" borderId="0" xfId="0" applyNumberFormat="1" applyFont="1" applyAlignment="1">
      <alignment vertical="center"/>
    </xf>
    <xf numFmtId="37" fontId="157" fillId="0" borderId="0" xfId="0" applyNumberFormat="1" applyFont="1" applyAlignment="1">
      <alignment horizontal="center" vertical="center"/>
    </xf>
    <xf numFmtId="37" fontId="157" fillId="0" borderId="0" xfId="0" applyNumberFormat="1" applyFont="1" applyAlignment="1">
      <alignment horizontal="centerContinuous" vertical="center"/>
    </xf>
    <xf numFmtId="171" fontId="158" fillId="0" borderId="5" xfId="0" applyNumberFormat="1" applyFont="1" applyBorder="1" applyAlignment="1">
      <alignment horizontal="right" vertical="center"/>
    </xf>
    <xf numFmtId="37" fontId="158" fillId="0" borderId="5" xfId="0" applyNumberFormat="1" applyFont="1" applyBorder="1" applyAlignment="1">
      <alignment horizontal="right" vertical="center"/>
    </xf>
    <xf numFmtId="37" fontId="159" fillId="0" borderId="0" xfId="0" applyNumberFormat="1" applyFont="1" applyAlignment="1">
      <alignment horizontal="center" vertical="center"/>
    </xf>
    <xf numFmtId="171" fontId="157" fillId="0" borderId="0" xfId="0" applyNumberFormat="1" applyFont="1" applyAlignment="1">
      <alignment vertical="center"/>
    </xf>
    <xf numFmtId="164" fontId="157" fillId="0" borderId="0" xfId="0" applyNumberFormat="1" applyFont="1" applyAlignment="1">
      <alignment vertical="center"/>
    </xf>
    <xf numFmtId="37" fontId="157" fillId="0" borderId="0" xfId="0" quotePrefix="1" applyNumberFormat="1" applyFont="1" applyAlignment="1">
      <alignment horizontal="left" vertical="center"/>
    </xf>
    <xf numFmtId="171" fontId="157" fillId="0" borderId="0" xfId="0" applyNumberFormat="1" applyFont="1" applyAlignment="1">
      <alignment horizontal="right" vertical="center"/>
    </xf>
    <xf numFmtId="37" fontId="157" fillId="0" borderId="0" xfId="0" applyNumberFormat="1" applyFont="1" applyAlignment="1">
      <alignment horizontal="left" vertical="center"/>
    </xf>
    <xf numFmtId="165" fontId="157" fillId="0" borderId="0" xfId="0" applyNumberFormat="1" applyFont="1" applyAlignment="1">
      <alignment vertical="center"/>
    </xf>
    <xf numFmtId="171" fontId="157" fillId="0" borderId="5" xfId="0" applyNumberFormat="1" applyFont="1" applyBorder="1" applyAlignment="1">
      <alignment horizontal="right" vertical="center"/>
    </xf>
    <xf numFmtId="171" fontId="157" fillId="0" borderId="0" xfId="0" applyNumberFormat="1" applyFont="1" applyAlignment="1">
      <alignment horizontal="center" vertical="center"/>
    </xf>
    <xf numFmtId="174" fontId="157" fillId="0" borderId="0" xfId="0" applyNumberFormat="1" applyFont="1" applyAlignment="1">
      <alignment horizontal="right" vertical="center"/>
    </xf>
    <xf numFmtId="175" fontId="157" fillId="0" borderId="0" xfId="0" applyNumberFormat="1" applyFont="1" applyAlignment="1">
      <alignment horizontal="center" vertical="center"/>
    </xf>
    <xf numFmtId="171" fontId="157" fillId="0" borderId="29" xfId="0" applyNumberFormat="1" applyFont="1" applyBorder="1" applyAlignment="1">
      <alignment horizontal="right" vertical="center"/>
    </xf>
    <xf numFmtId="171" fontId="157" fillId="0" borderId="28" xfId="0" applyNumberFormat="1" applyFont="1" applyBorder="1" applyAlignment="1">
      <alignment horizontal="right" vertical="center"/>
    </xf>
    <xf numFmtId="37" fontId="157" fillId="0" borderId="0" xfId="0" applyNumberFormat="1" applyFont="1" applyAlignment="1">
      <alignment horizontal="center" vertical="center" wrapText="1"/>
    </xf>
    <xf numFmtId="171" fontId="157" fillId="0" borderId="0" xfId="0" applyNumberFormat="1" applyFont="1" applyAlignment="1">
      <alignment horizontal="center" vertical="center" wrapText="1"/>
    </xf>
    <xf numFmtId="37" fontId="157" fillId="0" borderId="5" xfId="0" applyNumberFormat="1" applyFont="1" applyBorder="1" applyAlignment="1">
      <alignment vertical="center"/>
    </xf>
    <xf numFmtId="37" fontId="157" fillId="0" borderId="5" xfId="0" applyNumberFormat="1" applyFont="1" applyBorder="1" applyAlignment="1">
      <alignment horizontal="center" vertical="center"/>
    </xf>
    <xf numFmtId="37" fontId="159" fillId="0" borderId="5" xfId="0" applyNumberFormat="1" applyFont="1" applyBorder="1" applyAlignment="1">
      <alignment horizontal="center" vertical="center"/>
    </xf>
    <xf numFmtId="171" fontId="157" fillId="0" borderId="5" xfId="0" applyNumberFormat="1" applyFont="1" applyBorder="1" applyAlignment="1">
      <alignment vertical="center"/>
    </xf>
    <xf numFmtId="37" fontId="159" fillId="0" borderId="0" xfId="0" applyNumberFormat="1" applyFont="1" applyAlignment="1">
      <alignment horizontal="centerContinuous" vertical="center"/>
    </xf>
    <xf numFmtId="171" fontId="157" fillId="0" borderId="0" xfId="0" applyNumberFormat="1" applyFont="1" applyAlignment="1">
      <alignment horizontal="centerContinuous" vertical="center"/>
    </xf>
    <xf numFmtId="37" fontId="159" fillId="0" borderId="5" xfId="0" applyNumberFormat="1" applyFont="1" applyBorder="1" applyAlignment="1">
      <alignment horizontal="centerContinuous" vertical="center"/>
    </xf>
    <xf numFmtId="171" fontId="157" fillId="0" borderId="5" xfId="0" applyNumberFormat="1" applyFont="1" applyBorder="1" applyAlignment="1">
      <alignment horizontal="centerContinuous" vertical="center"/>
    </xf>
    <xf numFmtId="37" fontId="157" fillId="0" borderId="5" xfId="0" applyNumberFormat="1" applyFont="1" applyBorder="1" applyAlignment="1">
      <alignment horizontal="centerContinuous" vertical="center"/>
    </xf>
    <xf numFmtId="0" fontId="157" fillId="0" borderId="0" xfId="0" applyFont="1" applyAlignment="1">
      <alignment vertical="center"/>
    </xf>
    <xf numFmtId="37" fontId="160" fillId="0" borderId="0" xfId="0" applyNumberFormat="1" applyFont="1" applyAlignment="1">
      <alignment horizontal="center" vertical="center"/>
    </xf>
    <xf numFmtId="37" fontId="162" fillId="0" borderId="0" xfId="0" applyNumberFormat="1" applyFont="1" applyAlignment="1">
      <alignment horizontal="center" vertical="center"/>
    </xf>
    <xf numFmtId="37" fontId="157" fillId="0" borderId="0" xfId="0" applyNumberFormat="1" applyFont="1" applyAlignment="1">
      <alignment horizontal="right" vertical="center"/>
    </xf>
    <xf numFmtId="171" fontId="162" fillId="0" borderId="0" xfId="0" applyNumberFormat="1" applyFont="1" applyAlignment="1">
      <alignment horizontal="center" vertical="center"/>
    </xf>
    <xf numFmtId="165" fontId="157" fillId="0" borderId="0" xfId="0" applyNumberFormat="1" applyFont="1" applyAlignment="1">
      <alignment horizontal="right" vertical="center"/>
    </xf>
    <xf numFmtId="171" fontId="157" fillId="0" borderId="29" xfId="0" applyNumberFormat="1" applyFont="1" applyBorder="1" applyAlignment="1">
      <alignment horizontal="center" vertical="center"/>
    </xf>
    <xf numFmtId="211" fontId="157" fillId="0" borderId="0" xfId="0" applyNumberFormat="1" applyFont="1" applyAlignment="1">
      <alignment horizontal="right" vertical="center"/>
    </xf>
    <xf numFmtId="171" fontId="158" fillId="0" borderId="0" xfId="0" applyNumberFormat="1" applyFont="1" applyAlignment="1">
      <alignment horizontal="right" vertical="center"/>
    </xf>
    <xf numFmtId="37" fontId="174" fillId="0" borderId="0" xfId="0" applyNumberFormat="1" applyFont="1" applyAlignment="1">
      <alignment vertical="center"/>
    </xf>
    <xf numFmtId="37" fontId="174" fillId="0" borderId="0" xfId="0" applyNumberFormat="1" applyFont="1" applyAlignment="1">
      <alignment horizontal="center" vertical="center"/>
    </xf>
    <xf numFmtId="37" fontId="178" fillId="0" borderId="0" xfId="0" applyNumberFormat="1" applyFont="1" applyAlignment="1">
      <alignment horizontal="centerContinuous" vertical="center"/>
    </xf>
    <xf numFmtId="171" fontId="179" fillId="0" borderId="0" xfId="0" applyNumberFormat="1" applyFont="1" applyAlignment="1">
      <alignment horizontal="right" vertical="center"/>
    </xf>
    <xf numFmtId="171" fontId="174" fillId="0" borderId="0" xfId="0" applyNumberFormat="1" applyFont="1" applyAlignment="1">
      <alignment horizontal="right" vertical="center"/>
    </xf>
    <xf numFmtId="37" fontId="179" fillId="0" borderId="0" xfId="0" applyNumberFormat="1" applyFont="1" applyAlignment="1">
      <alignment vertical="center"/>
    </xf>
    <xf numFmtId="37" fontId="179" fillId="0" borderId="0" xfId="0" applyNumberFormat="1" applyFont="1" applyAlignment="1">
      <alignment horizontal="center" vertical="center"/>
    </xf>
    <xf numFmtId="37" fontId="180" fillId="0" borderId="0" xfId="0" applyNumberFormat="1" applyFont="1" applyAlignment="1">
      <alignment horizontal="center" vertical="center"/>
    </xf>
    <xf numFmtId="171" fontId="179" fillId="0" borderId="0" xfId="0" applyNumberFormat="1" applyFont="1" applyAlignment="1">
      <alignment horizontal="center" vertical="center"/>
    </xf>
    <xf numFmtId="37" fontId="179" fillId="0" borderId="5" xfId="0" applyNumberFormat="1" applyFont="1" applyBorder="1" applyAlignment="1">
      <alignment horizontal="center" vertical="center"/>
    </xf>
    <xf numFmtId="171" fontId="179" fillId="0" borderId="5" xfId="0" applyNumberFormat="1" applyFont="1" applyBorder="1" applyAlignment="1">
      <alignment horizontal="right" vertical="center"/>
    </xf>
    <xf numFmtId="171" fontId="181" fillId="0" borderId="0" xfId="0" applyNumberFormat="1" applyFont="1" applyAlignment="1">
      <alignment horizontal="right" vertical="center"/>
    </xf>
    <xf numFmtId="37" fontId="174" fillId="0" borderId="0" xfId="0" quotePrefix="1" applyNumberFormat="1" applyFont="1" applyAlignment="1">
      <alignment horizontal="left" vertical="center"/>
    </xf>
    <xf numFmtId="37" fontId="174" fillId="0" borderId="0" xfId="0" applyNumberFormat="1" applyFont="1" applyAlignment="1">
      <alignment horizontal="left" vertical="center"/>
    </xf>
    <xf numFmtId="175" fontId="174" fillId="0" borderId="0" xfId="0" applyNumberFormat="1" applyFont="1" applyAlignment="1">
      <alignment horizontal="center" vertical="center"/>
    </xf>
    <xf numFmtId="171" fontId="174" fillId="0" borderId="5" xfId="0" applyNumberFormat="1" applyFont="1" applyBorder="1" applyAlignment="1">
      <alignment horizontal="right" vertical="center"/>
    </xf>
    <xf numFmtId="171" fontId="174" fillId="0" borderId="0" xfId="0" applyNumberFormat="1" applyFont="1" applyAlignment="1">
      <alignment vertical="center"/>
    </xf>
    <xf numFmtId="37" fontId="174" fillId="0" borderId="0" xfId="1324" applyNumberFormat="1" applyFont="1" applyAlignment="1">
      <alignment vertical="center"/>
    </xf>
    <xf numFmtId="37" fontId="176" fillId="0" borderId="0" xfId="0" applyNumberFormat="1" applyFont="1" applyAlignment="1">
      <alignment vertical="center"/>
    </xf>
    <xf numFmtId="37" fontId="177" fillId="0" borderId="0" xfId="0" applyNumberFormat="1" applyFont="1" applyAlignment="1">
      <alignment horizontal="center" vertical="center"/>
    </xf>
    <xf numFmtId="37" fontId="177" fillId="0" borderId="0" xfId="0" applyNumberFormat="1" applyFont="1" applyAlignment="1">
      <alignment vertical="center"/>
    </xf>
    <xf numFmtId="37" fontId="179" fillId="0" borderId="0" xfId="0" applyNumberFormat="1" applyFont="1" applyAlignment="1">
      <alignment horizontal="left" vertical="center"/>
    </xf>
    <xf numFmtId="37" fontId="179" fillId="0" borderId="0" xfId="0" quotePrefix="1" applyNumberFormat="1" applyFont="1" applyAlignment="1">
      <alignment horizontal="left" vertical="center"/>
    </xf>
    <xf numFmtId="171" fontId="174" fillId="0" borderId="28" xfId="0" applyNumberFormat="1" applyFont="1" applyBorder="1" applyAlignment="1">
      <alignment horizontal="right" vertical="center"/>
    </xf>
    <xf numFmtId="37" fontId="161" fillId="0" borderId="0" xfId="0" applyNumberFormat="1" applyFont="1" applyAlignment="1">
      <alignment vertical="center"/>
    </xf>
    <xf numFmtId="37" fontId="161" fillId="0" borderId="0" xfId="0" applyNumberFormat="1" applyFont="1" applyAlignment="1">
      <alignment horizontal="center" vertical="center"/>
    </xf>
    <xf numFmtId="37" fontId="178" fillId="0" borderId="0" xfId="0" applyNumberFormat="1" applyFont="1" applyAlignment="1">
      <alignment horizontal="center" vertical="center"/>
    </xf>
    <xf numFmtId="171" fontId="161" fillId="0" borderId="0" xfId="0" applyNumberFormat="1" applyFont="1" applyAlignment="1">
      <alignment horizontal="right" vertical="center"/>
    </xf>
    <xf numFmtId="0" fontId="158" fillId="0" borderId="0" xfId="0" applyFont="1" applyAlignment="1">
      <alignment horizontal="left" vertical="center"/>
    </xf>
    <xf numFmtId="0" fontId="157" fillId="0" borderId="0" xfId="0" applyFont="1" applyAlignment="1">
      <alignment horizontal="center" vertical="center"/>
    </xf>
    <xf numFmtId="3" fontId="158" fillId="0" borderId="0" xfId="0" applyNumberFormat="1" applyFont="1" applyAlignment="1">
      <alignment horizontal="left" vertical="center"/>
    </xf>
    <xf numFmtId="3" fontId="158" fillId="0" borderId="5" xfId="0" applyNumberFormat="1" applyFont="1" applyBorder="1" applyAlignment="1">
      <alignment horizontal="left" vertical="center"/>
    </xf>
    <xf numFmtId="0" fontId="158" fillId="0" borderId="0" xfId="0" applyFont="1" applyAlignment="1">
      <alignment horizontal="center" vertical="center"/>
    </xf>
    <xf numFmtId="0" fontId="158" fillId="0" borderId="0" xfId="0" applyFont="1" applyAlignment="1">
      <alignment vertical="center"/>
    </xf>
    <xf numFmtId="172" fontId="158" fillId="0" borderId="0" xfId="0" applyNumberFormat="1" applyFont="1" applyAlignment="1">
      <alignment horizontal="right" vertical="center"/>
    </xf>
    <xf numFmtId="172" fontId="158" fillId="0" borderId="0" xfId="0" applyNumberFormat="1" applyFont="1" applyAlignment="1">
      <alignment horizontal="center" vertical="center"/>
    </xf>
    <xf numFmtId="0" fontId="158" fillId="0" borderId="0" xfId="1455" applyFont="1" applyAlignment="1">
      <alignment horizontal="right" vertical="center"/>
    </xf>
    <xf numFmtId="172" fontId="158" fillId="0" borderId="5" xfId="0" applyNumberFormat="1" applyFont="1" applyBorder="1" applyAlignment="1">
      <alignment horizontal="right" vertical="center"/>
    </xf>
    <xf numFmtId="172" fontId="175" fillId="0" borderId="0" xfId="0" applyNumberFormat="1" applyFont="1" applyAlignment="1">
      <alignment horizontal="right" vertical="center"/>
    </xf>
    <xf numFmtId="171" fontId="158" fillId="0" borderId="5" xfId="1455" applyNumberFormat="1" applyFont="1" applyBorder="1" applyAlignment="1">
      <alignment horizontal="right" vertical="center"/>
    </xf>
    <xf numFmtId="172" fontId="157" fillId="0" borderId="0" xfId="0" applyNumberFormat="1" applyFont="1" applyAlignment="1">
      <alignment horizontal="right" vertical="center"/>
    </xf>
    <xf numFmtId="172" fontId="162" fillId="0" borderId="0" xfId="0" applyNumberFormat="1" applyFont="1" applyAlignment="1">
      <alignment horizontal="right" vertical="center"/>
    </xf>
    <xf numFmtId="0" fontId="158" fillId="0" borderId="0" xfId="1455" applyFont="1" applyAlignment="1">
      <alignment horizontal="left" vertical="center"/>
    </xf>
    <xf numFmtId="171" fontId="162" fillId="0" borderId="0" xfId="0" applyNumberFormat="1" applyFont="1" applyAlignment="1">
      <alignment horizontal="right" vertical="center"/>
    </xf>
    <xf numFmtId="0" fontId="157" fillId="0" borderId="0" xfId="0" applyFont="1" applyAlignment="1">
      <alignment horizontal="left" vertical="center"/>
    </xf>
    <xf numFmtId="0" fontId="157" fillId="0" borderId="0" xfId="1455" applyFont="1" applyAlignment="1">
      <alignment horizontal="left" vertical="center"/>
    </xf>
    <xf numFmtId="171" fontId="157" fillId="0" borderId="5" xfId="1455" applyNumberFormat="1" applyFont="1" applyBorder="1" applyAlignment="1">
      <alignment horizontal="right" vertical="center"/>
    </xf>
    <xf numFmtId="0" fontId="159" fillId="0" borderId="0" xfId="0" applyFont="1" applyAlignment="1">
      <alignment horizontal="center" vertical="center"/>
    </xf>
    <xf numFmtId="0" fontId="157" fillId="0" borderId="5" xfId="0" applyFont="1" applyBorder="1" applyAlignment="1">
      <alignment vertical="center"/>
    </xf>
    <xf numFmtId="172" fontId="157" fillId="0" borderId="5" xfId="0" applyNumberFormat="1" applyFont="1" applyBorder="1" applyAlignment="1">
      <alignment horizontal="right" vertical="center"/>
    </xf>
    <xf numFmtId="3" fontId="158" fillId="0" borderId="5" xfId="0" applyNumberFormat="1" applyFont="1" applyBorder="1" applyAlignment="1">
      <alignment horizontal="center" vertical="center"/>
    </xf>
    <xf numFmtId="172" fontId="158" fillId="0" borderId="0" xfId="0" applyNumberFormat="1" applyFont="1" applyAlignment="1">
      <alignment vertical="center"/>
    </xf>
    <xf numFmtId="171" fontId="158" fillId="0" borderId="0" xfId="1455" applyNumberFormat="1" applyFont="1" applyAlignment="1">
      <alignment horizontal="right" vertical="center"/>
    </xf>
    <xf numFmtId="0" fontId="157" fillId="0" borderId="0" xfId="0" applyFont="1" applyAlignment="1">
      <alignment horizontal="right" vertical="center"/>
    </xf>
    <xf numFmtId="171" fontId="175" fillId="0" borderId="0" xfId="0" applyNumberFormat="1" applyFont="1" applyAlignment="1">
      <alignment horizontal="right" vertical="center"/>
    </xf>
    <xf numFmtId="176" fontId="157" fillId="0" borderId="5" xfId="0" applyNumberFormat="1" applyFont="1" applyBorder="1" applyAlignment="1">
      <alignment horizontal="right" vertical="center"/>
    </xf>
    <xf numFmtId="176" fontId="157" fillId="0" borderId="5" xfId="0" applyNumberFormat="1" applyFont="1" applyBorder="1" applyAlignment="1">
      <alignment vertical="center"/>
    </xf>
    <xf numFmtId="212" fontId="157" fillId="0" borderId="0" xfId="0" applyNumberFormat="1" applyFont="1" applyAlignment="1">
      <alignment horizontal="centerContinuous" vertical="center"/>
    </xf>
    <xf numFmtId="174" fontId="157" fillId="0" borderId="0" xfId="0" applyNumberFormat="1" applyFont="1" applyAlignment="1">
      <alignment horizontal="centerContinuous" vertical="center"/>
    </xf>
    <xf numFmtId="212" fontId="158" fillId="0" borderId="5" xfId="0" applyNumberFormat="1" applyFont="1" applyBorder="1" applyAlignment="1">
      <alignment horizontal="left" vertical="center"/>
    </xf>
    <xf numFmtId="174" fontId="158" fillId="0" borderId="5" xfId="0" applyNumberFormat="1" applyFont="1" applyBorder="1" applyAlignment="1">
      <alignment horizontal="left" vertical="center"/>
    </xf>
    <xf numFmtId="212" fontId="158" fillId="0" borderId="0" xfId="0" applyNumberFormat="1" applyFont="1" applyAlignment="1">
      <alignment horizontal="left" vertical="center"/>
    </xf>
    <xf numFmtId="174" fontId="158" fillId="0" borderId="0" xfId="0" applyNumberFormat="1" applyFont="1" applyAlignment="1">
      <alignment horizontal="left" vertical="center"/>
    </xf>
    <xf numFmtId="212" fontId="158" fillId="0" borderId="5" xfId="0" applyNumberFormat="1" applyFont="1" applyBorder="1" applyAlignment="1">
      <alignment horizontal="right" vertical="center"/>
    </xf>
    <xf numFmtId="174" fontId="158" fillId="0" borderId="5" xfId="0" applyNumberFormat="1" applyFont="1" applyBorder="1" applyAlignment="1">
      <alignment horizontal="right" vertical="center"/>
    </xf>
    <xf numFmtId="212" fontId="158" fillId="0" borderId="0" xfId="0" applyNumberFormat="1" applyFont="1" applyAlignment="1">
      <alignment horizontal="right" vertical="center"/>
    </xf>
    <xf numFmtId="174" fontId="158" fillId="0" borderId="0" xfId="0" applyNumberFormat="1" applyFont="1" applyAlignment="1">
      <alignment horizontal="right" vertical="center"/>
    </xf>
    <xf numFmtId="212" fontId="157" fillId="0" borderId="0" xfId="0" applyNumberFormat="1" applyFont="1" applyAlignment="1">
      <alignment vertical="center"/>
    </xf>
    <xf numFmtId="174" fontId="157" fillId="0" borderId="0" xfId="0" applyNumberFormat="1" applyFont="1" applyAlignment="1">
      <alignment vertical="center"/>
    </xf>
    <xf numFmtId="212" fontId="157" fillId="0" borderId="5" xfId="0" applyNumberFormat="1" applyFont="1" applyBorder="1" applyAlignment="1">
      <alignment vertical="center"/>
    </xf>
    <xf numFmtId="174" fontId="157" fillId="0" borderId="5" xfId="0" applyNumberFormat="1" applyFont="1" applyBorder="1" applyAlignment="1">
      <alignment vertical="center"/>
    </xf>
    <xf numFmtId="212" fontId="157" fillId="0" borderId="0" xfId="0" applyNumberFormat="1" applyFont="1" applyAlignment="1">
      <alignment horizontal="right" vertical="center"/>
    </xf>
    <xf numFmtId="174" fontId="157" fillId="0" borderId="5" xfId="0" applyNumberFormat="1" applyFont="1" applyBorder="1" applyAlignment="1">
      <alignment horizontal="right" vertical="center"/>
    </xf>
    <xf numFmtId="175" fontId="157" fillId="0" borderId="0" xfId="0" applyNumberFormat="1" applyFont="1" applyAlignment="1">
      <alignment vertical="center"/>
    </xf>
    <xf numFmtId="212" fontId="157" fillId="0" borderId="5" xfId="0" applyNumberFormat="1" applyFont="1" applyBorder="1" applyAlignment="1">
      <alignment horizontal="right" vertical="center"/>
    </xf>
    <xf numFmtId="37" fontId="159" fillId="0" borderId="0" xfId="1324" applyNumberFormat="1" applyFont="1" applyAlignment="1">
      <alignment vertical="center"/>
    </xf>
    <xf numFmtId="37" fontId="158" fillId="0" borderId="0" xfId="1324" applyNumberFormat="1" applyFont="1" applyAlignment="1">
      <alignment vertical="center"/>
    </xf>
    <xf numFmtId="37" fontId="157" fillId="0" borderId="0" xfId="1324" applyNumberFormat="1" applyFont="1" applyAlignment="1">
      <alignment vertical="center"/>
    </xf>
    <xf numFmtId="212" fontId="157" fillId="0" borderId="28" xfId="0" applyNumberFormat="1" applyFont="1" applyBorder="1" applyAlignment="1">
      <alignment vertical="center"/>
    </xf>
    <xf numFmtId="171" fontId="157" fillId="0" borderId="28" xfId="0" applyNumberFormat="1" applyFont="1" applyBorder="1" applyAlignment="1">
      <alignment vertical="center"/>
    </xf>
    <xf numFmtId="174" fontId="157" fillId="0" borderId="28" xfId="0" applyNumberFormat="1" applyFont="1" applyBorder="1" applyAlignment="1">
      <alignment vertical="center"/>
    </xf>
    <xf numFmtId="39" fontId="157" fillId="0" borderId="0" xfId="0" applyNumberFormat="1" applyFont="1" applyAlignment="1">
      <alignment vertical="center"/>
    </xf>
    <xf numFmtId="37" fontId="158" fillId="0" borderId="0" xfId="0" quotePrefix="1" applyNumberFormat="1" applyFont="1" applyAlignment="1">
      <alignment vertical="center"/>
    </xf>
    <xf numFmtId="214" fontId="157" fillId="0" borderId="28" xfId="0" applyNumberFormat="1" applyFont="1" applyBorder="1" applyAlignment="1">
      <alignment vertical="center"/>
    </xf>
    <xf numFmtId="214" fontId="157" fillId="0" borderId="0" xfId="0" applyNumberFormat="1" applyFont="1" applyAlignment="1">
      <alignment vertical="center"/>
    </xf>
    <xf numFmtId="37" fontId="158" fillId="0" borderId="5" xfId="0" applyNumberFormat="1" applyFont="1" applyBorder="1" applyAlignment="1">
      <alignment horizontal="center" vertical="center"/>
    </xf>
    <xf numFmtId="37" fontId="158" fillId="0" borderId="0" xfId="0" applyNumberFormat="1" applyFont="1" applyAlignment="1">
      <alignment horizontal="left" vertical="center"/>
    </xf>
    <xf numFmtId="37" fontId="157" fillId="0" borderId="0" xfId="0" applyNumberFormat="1" applyFont="1" applyAlignment="1">
      <alignment horizontal="center" vertical="center" wrapText="1"/>
    </xf>
    <xf numFmtId="0" fontId="158" fillId="0" borderId="0" xfId="0" applyFont="1" applyAlignment="1">
      <alignment horizontal="left" vertical="center"/>
    </xf>
    <xf numFmtId="3" fontId="158" fillId="0" borderId="0" xfId="0" applyNumberFormat="1" applyFont="1" applyAlignment="1">
      <alignment horizontal="left" vertical="center"/>
    </xf>
    <xf numFmtId="172" fontId="158" fillId="0" borderId="5" xfId="0" applyNumberFormat="1" applyFont="1" applyBorder="1" applyAlignment="1">
      <alignment horizontal="center" vertical="center"/>
    </xf>
    <xf numFmtId="172" fontId="158" fillId="0" borderId="7" xfId="0" applyNumberFormat="1" applyFont="1" applyBorder="1" applyAlignment="1">
      <alignment horizontal="center" vertical="center"/>
    </xf>
    <xf numFmtId="3" fontId="158" fillId="0" borderId="5" xfId="0" applyNumberFormat="1" applyFont="1" applyBorder="1" applyAlignment="1">
      <alignment horizontal="left" vertical="center"/>
    </xf>
    <xf numFmtId="172" fontId="158" fillId="0" borderId="5" xfId="1497" applyNumberFormat="1" applyFont="1" applyFill="1" applyBorder="1" applyAlignment="1">
      <alignment horizontal="center" vertical="center"/>
    </xf>
    <xf numFmtId="171" fontId="179" fillId="0" borderId="5" xfId="0" applyNumberFormat="1" applyFont="1" applyBorder="1" applyAlignment="1">
      <alignment horizontal="center" vertical="center"/>
    </xf>
    <xf numFmtId="4" fontId="157" fillId="0" borderId="0" xfId="199" applyNumberFormat="1" applyFont="1" applyFill="1" applyAlignment="1">
      <alignment vertical="center"/>
    </xf>
  </cellXfs>
  <cellStyles count="2894">
    <cellStyle name="20% - Accent1" xfId="2509" builtinId="30" customBuiltin="1"/>
    <cellStyle name="20% - Accent1 2" xfId="1" xr:uid="{00000000-0005-0000-0000-000000000000}"/>
    <cellStyle name="20% - Accent1 2 2" xfId="2" xr:uid="{00000000-0005-0000-0000-000001000000}"/>
    <cellStyle name="20% - Accent1 2 3" xfId="2616" xr:uid="{8B8814F0-2892-4476-B286-35B3040C340B}"/>
    <cellStyle name="20% - Accent1 3" xfId="3" xr:uid="{00000000-0005-0000-0000-000002000000}"/>
    <cellStyle name="20% - Accent1 4" xfId="4" xr:uid="{00000000-0005-0000-0000-000003000000}"/>
    <cellStyle name="20% - Accent1 5" xfId="2617" xr:uid="{0B9E2151-FCF4-4C8B-8155-7322B99BF992}"/>
    <cellStyle name="20% - Accent2" xfId="2513" builtinId="34" customBuiltin="1"/>
    <cellStyle name="20% - Accent2 2" xfId="5" xr:uid="{00000000-0005-0000-0000-000004000000}"/>
    <cellStyle name="20% - Accent2 2 2" xfId="6" xr:uid="{00000000-0005-0000-0000-000005000000}"/>
    <cellStyle name="20% - Accent2 2 3" xfId="2618" xr:uid="{75C46375-0AB9-4649-99B3-D8A046933A7D}"/>
    <cellStyle name="20% - Accent2 3" xfId="7" xr:uid="{00000000-0005-0000-0000-000006000000}"/>
    <cellStyle name="20% - Accent2 4" xfId="8" xr:uid="{00000000-0005-0000-0000-000007000000}"/>
    <cellStyle name="20% - Accent2 5" xfId="2619" xr:uid="{AFAED63A-4C97-4EB9-B57A-A82E88A17BAC}"/>
    <cellStyle name="20% - Accent3" xfId="2517" builtinId="38" customBuiltin="1"/>
    <cellStyle name="20% - Accent3 2" xfId="9" xr:uid="{00000000-0005-0000-0000-000008000000}"/>
    <cellStyle name="20% - Accent3 2 2" xfId="10" xr:uid="{00000000-0005-0000-0000-000009000000}"/>
    <cellStyle name="20% - Accent3 2 3" xfId="2620" xr:uid="{D21461F6-F25C-4A47-B419-1E91DF05067C}"/>
    <cellStyle name="20% - Accent3 3" xfId="11" xr:uid="{00000000-0005-0000-0000-00000A000000}"/>
    <cellStyle name="20% - Accent3 4" xfId="12" xr:uid="{00000000-0005-0000-0000-00000B000000}"/>
    <cellStyle name="20% - Accent3 5" xfId="2621" xr:uid="{4A6EE5DD-5B1F-498D-B3EE-3AB297DC4952}"/>
    <cellStyle name="20% - Accent4" xfId="2521" builtinId="42" customBuiltin="1"/>
    <cellStyle name="20% - Accent4 2" xfId="13" xr:uid="{00000000-0005-0000-0000-00000C000000}"/>
    <cellStyle name="20% - Accent4 2 2" xfId="14" xr:uid="{00000000-0005-0000-0000-00000D000000}"/>
    <cellStyle name="20% - Accent4 2 3" xfId="2622" xr:uid="{92011E66-9AF0-42B9-A42C-119C75896766}"/>
    <cellStyle name="20% - Accent4 3" xfId="15" xr:uid="{00000000-0005-0000-0000-00000E000000}"/>
    <cellStyle name="20% - Accent4 4" xfId="16" xr:uid="{00000000-0005-0000-0000-00000F000000}"/>
    <cellStyle name="20% - Accent4 5" xfId="2623" xr:uid="{BA371E5B-D23A-4A2C-BC15-638FFC8CF373}"/>
    <cellStyle name="20% - Accent5" xfId="2525" builtinId="46" customBuiltin="1"/>
    <cellStyle name="20% - Accent5 2" xfId="17" xr:uid="{00000000-0005-0000-0000-000010000000}"/>
    <cellStyle name="20% - Accent5 2 2" xfId="18" xr:uid="{00000000-0005-0000-0000-000011000000}"/>
    <cellStyle name="20% - Accent5 2 3" xfId="2624" xr:uid="{636BA6F8-0F51-47BF-83EC-81417B835963}"/>
    <cellStyle name="20% - Accent5 3" xfId="19" xr:uid="{00000000-0005-0000-0000-000012000000}"/>
    <cellStyle name="20% - Accent5 4" xfId="20" xr:uid="{00000000-0005-0000-0000-000013000000}"/>
    <cellStyle name="20% - Accent5 5" xfId="2625" xr:uid="{52C8E16B-E25A-4B22-BE2A-0CE90B62FE97}"/>
    <cellStyle name="20% - Accent6" xfId="2529" builtinId="50" customBuiltin="1"/>
    <cellStyle name="20% - Accent6 2" xfId="21" xr:uid="{00000000-0005-0000-0000-000014000000}"/>
    <cellStyle name="20% - Accent6 2 2" xfId="22" xr:uid="{00000000-0005-0000-0000-000015000000}"/>
    <cellStyle name="20% - Accent6 2 3" xfId="2626" xr:uid="{06061E37-B31E-4346-A27A-36DDDFC4C697}"/>
    <cellStyle name="20% - Accent6 3" xfId="23" xr:uid="{00000000-0005-0000-0000-000016000000}"/>
    <cellStyle name="20% - Accent6 4" xfId="24" xr:uid="{00000000-0005-0000-0000-000017000000}"/>
    <cellStyle name="20% - Accent6 5" xfId="2627" xr:uid="{E0F919C7-FE4B-41AE-B874-EFEB836D1BA6}"/>
    <cellStyle name="20% - ส่วนที่ถูกเน้น1" xfId="25" xr:uid="{00000000-0005-0000-0000-000018000000}"/>
    <cellStyle name="20% - ส่วนที่ถูกเน้น2" xfId="26" xr:uid="{00000000-0005-0000-0000-000019000000}"/>
    <cellStyle name="20% - ส่วนที่ถูกเน้น3" xfId="27" xr:uid="{00000000-0005-0000-0000-00001A000000}"/>
    <cellStyle name="20% - ส่วนที่ถูกเน้น4" xfId="28" xr:uid="{00000000-0005-0000-0000-00001B000000}"/>
    <cellStyle name="20% - ส่วนที่ถูกเน้น5" xfId="29" xr:uid="{00000000-0005-0000-0000-00001C000000}"/>
    <cellStyle name="20% - ส่วนที่ถูกเน้น6" xfId="30" xr:uid="{00000000-0005-0000-0000-00001D000000}"/>
    <cellStyle name="40% - Accent1" xfId="2510" builtinId="31" customBuiltin="1"/>
    <cellStyle name="40% - Accent1 2" xfId="31" xr:uid="{00000000-0005-0000-0000-00001E000000}"/>
    <cellStyle name="40% - Accent1 2 2" xfId="32" xr:uid="{00000000-0005-0000-0000-00001F000000}"/>
    <cellStyle name="40% - Accent1 2 3" xfId="2628" xr:uid="{C700A43F-EE5F-4F32-85D0-8DAEB2E16F71}"/>
    <cellStyle name="40% - Accent1 3" xfId="33" xr:uid="{00000000-0005-0000-0000-000020000000}"/>
    <cellStyle name="40% - Accent1 4" xfId="34" xr:uid="{00000000-0005-0000-0000-000021000000}"/>
    <cellStyle name="40% - Accent1 5" xfId="2629" xr:uid="{0A1C4F7A-C3E7-43AB-B489-F554C6C34896}"/>
    <cellStyle name="40% - Accent2" xfId="2514" builtinId="35" customBuiltin="1"/>
    <cellStyle name="40% - Accent2 2" xfId="35" xr:uid="{00000000-0005-0000-0000-000022000000}"/>
    <cellStyle name="40% - Accent2 2 2" xfId="36" xr:uid="{00000000-0005-0000-0000-000023000000}"/>
    <cellStyle name="40% - Accent2 2 3" xfId="2630" xr:uid="{4293A1A8-593B-44E1-88A6-6CED0CCFFEE3}"/>
    <cellStyle name="40% - Accent2 3" xfId="37" xr:uid="{00000000-0005-0000-0000-000024000000}"/>
    <cellStyle name="40% - Accent2 4" xfId="38" xr:uid="{00000000-0005-0000-0000-000025000000}"/>
    <cellStyle name="40% - Accent2 5" xfId="2631" xr:uid="{EE8E897C-E5EA-4D04-B621-64A31ED04F1D}"/>
    <cellStyle name="40% - Accent3" xfId="2518" builtinId="39" customBuiltin="1"/>
    <cellStyle name="40% - Accent3 2" xfId="39" xr:uid="{00000000-0005-0000-0000-000026000000}"/>
    <cellStyle name="40% - Accent3 2 2" xfId="40" xr:uid="{00000000-0005-0000-0000-000027000000}"/>
    <cellStyle name="40% - Accent3 2 3" xfId="2632" xr:uid="{B4EF59DF-1AD0-4166-A5D0-E0DBAACA4418}"/>
    <cellStyle name="40% - Accent3 3" xfId="41" xr:uid="{00000000-0005-0000-0000-000028000000}"/>
    <cellStyle name="40% - Accent3 4" xfId="42" xr:uid="{00000000-0005-0000-0000-000029000000}"/>
    <cellStyle name="40% - Accent3 5" xfId="2633" xr:uid="{C3E47710-A19F-40AD-950F-A345D7657985}"/>
    <cellStyle name="40% - Accent4" xfId="2522" builtinId="43" customBuiltin="1"/>
    <cellStyle name="40% - Accent4 2" xfId="43" xr:uid="{00000000-0005-0000-0000-00002A000000}"/>
    <cellStyle name="40% - Accent4 2 2" xfId="44" xr:uid="{00000000-0005-0000-0000-00002B000000}"/>
    <cellStyle name="40% - Accent4 2 3" xfId="2634" xr:uid="{3076F6E2-9E97-46F5-9D55-3D0E0E81025C}"/>
    <cellStyle name="40% - Accent4 3" xfId="45" xr:uid="{00000000-0005-0000-0000-00002C000000}"/>
    <cellStyle name="40% - Accent4 4" xfId="46" xr:uid="{00000000-0005-0000-0000-00002D000000}"/>
    <cellStyle name="40% - Accent4 5" xfId="2635" xr:uid="{DFEAE215-1D35-4541-BA52-8B4BE91D0D10}"/>
    <cellStyle name="40% - Accent5" xfId="2526" builtinId="47" customBuiltin="1"/>
    <cellStyle name="40% - Accent5 2" xfId="47" xr:uid="{00000000-0005-0000-0000-00002E000000}"/>
    <cellStyle name="40% - Accent5 2 2" xfId="48" xr:uid="{00000000-0005-0000-0000-00002F000000}"/>
    <cellStyle name="40% - Accent5 2 3" xfId="2636" xr:uid="{D2280C6E-E345-405E-B5D9-DD1F2A20CE54}"/>
    <cellStyle name="40% - Accent5 3" xfId="49" xr:uid="{00000000-0005-0000-0000-000030000000}"/>
    <cellStyle name="40% - Accent5 4" xfId="50" xr:uid="{00000000-0005-0000-0000-000031000000}"/>
    <cellStyle name="40% - Accent5 5" xfId="2637" xr:uid="{19C6CC47-F16A-4E19-8395-C3CDC6727464}"/>
    <cellStyle name="40% - Accent6" xfId="2530" builtinId="51" customBuiltin="1"/>
    <cellStyle name="40% - Accent6 2" xfId="51" xr:uid="{00000000-0005-0000-0000-000032000000}"/>
    <cellStyle name="40% - Accent6 2 2" xfId="52" xr:uid="{00000000-0005-0000-0000-000033000000}"/>
    <cellStyle name="40% - Accent6 2 3" xfId="2638" xr:uid="{60165A5A-5166-4FAE-A5D6-5288D07B9CF9}"/>
    <cellStyle name="40% - Accent6 3" xfId="53" xr:uid="{00000000-0005-0000-0000-000034000000}"/>
    <cellStyle name="40% - Accent6 4" xfId="54" xr:uid="{00000000-0005-0000-0000-000035000000}"/>
    <cellStyle name="40% - Accent6 5" xfId="2639" xr:uid="{9C08271E-2E87-497B-BEF8-30310D5362ED}"/>
    <cellStyle name="40% - ส่วนที่ถูกเน้น1" xfId="55" xr:uid="{00000000-0005-0000-0000-000036000000}"/>
    <cellStyle name="40% - ส่วนที่ถูกเน้น2" xfId="56" xr:uid="{00000000-0005-0000-0000-000037000000}"/>
    <cellStyle name="40% - ส่วนที่ถูกเน้น3" xfId="57" xr:uid="{00000000-0005-0000-0000-000038000000}"/>
    <cellStyle name="40% - ส่วนที่ถูกเน้น4" xfId="58" xr:uid="{00000000-0005-0000-0000-000039000000}"/>
    <cellStyle name="40% - ส่วนที่ถูกเน้น5" xfId="59" xr:uid="{00000000-0005-0000-0000-00003A000000}"/>
    <cellStyle name="40% - ส่วนที่ถูกเน้น6" xfId="60" xr:uid="{00000000-0005-0000-0000-00003B000000}"/>
    <cellStyle name="60% - Accent1" xfId="2511" builtinId="32" customBuiltin="1"/>
    <cellStyle name="60% - Accent1 2" xfId="61" xr:uid="{00000000-0005-0000-0000-00003C000000}"/>
    <cellStyle name="60% - Accent1 2 2" xfId="62" xr:uid="{00000000-0005-0000-0000-00003D000000}"/>
    <cellStyle name="60% - Accent1 3" xfId="63" xr:uid="{00000000-0005-0000-0000-00003E000000}"/>
    <cellStyle name="60% - Accent1 4" xfId="64" xr:uid="{00000000-0005-0000-0000-00003F000000}"/>
    <cellStyle name="60% - Accent1 5" xfId="2640" xr:uid="{07B87A1C-807F-4A5F-B59D-0B162A6BD596}"/>
    <cellStyle name="60% - Accent2" xfId="2515" builtinId="36" customBuiltin="1"/>
    <cellStyle name="60% - Accent2 2" xfId="65" xr:uid="{00000000-0005-0000-0000-000040000000}"/>
    <cellStyle name="60% - Accent2 2 2" xfId="66" xr:uid="{00000000-0005-0000-0000-000041000000}"/>
    <cellStyle name="60% - Accent2 3" xfId="67" xr:uid="{00000000-0005-0000-0000-000042000000}"/>
    <cellStyle name="60% - Accent2 4" xfId="68" xr:uid="{00000000-0005-0000-0000-000043000000}"/>
    <cellStyle name="60% - Accent2 5" xfId="2641" xr:uid="{1D1895E2-1DD7-4F06-B464-57A685D5BDA8}"/>
    <cellStyle name="60% - Accent3" xfId="2519" builtinId="40" customBuiltin="1"/>
    <cellStyle name="60% - Accent3 2" xfId="69" xr:uid="{00000000-0005-0000-0000-000044000000}"/>
    <cellStyle name="60% - Accent3 2 2" xfId="70" xr:uid="{00000000-0005-0000-0000-000045000000}"/>
    <cellStyle name="60% - Accent3 3" xfId="71" xr:uid="{00000000-0005-0000-0000-000046000000}"/>
    <cellStyle name="60% - Accent3 4" xfId="72" xr:uid="{00000000-0005-0000-0000-000047000000}"/>
    <cellStyle name="60% - Accent3 5" xfId="2642" xr:uid="{B85ED877-67E1-4CE3-96CA-DBFD51C35A02}"/>
    <cellStyle name="60% - Accent4" xfId="2523" builtinId="44" customBuiltin="1"/>
    <cellStyle name="60% - Accent4 2" xfId="73" xr:uid="{00000000-0005-0000-0000-000048000000}"/>
    <cellStyle name="60% - Accent4 2 2" xfId="74" xr:uid="{00000000-0005-0000-0000-000049000000}"/>
    <cellStyle name="60% - Accent4 3" xfId="75" xr:uid="{00000000-0005-0000-0000-00004A000000}"/>
    <cellStyle name="60% - Accent4 4" xfId="76" xr:uid="{00000000-0005-0000-0000-00004B000000}"/>
    <cellStyle name="60% - Accent4 5" xfId="2643" xr:uid="{996A221D-4D0B-44AB-A8FF-0E5538320192}"/>
    <cellStyle name="60% - Accent5" xfId="2527" builtinId="48" customBuiltin="1"/>
    <cellStyle name="60% - Accent5 2" xfId="77" xr:uid="{00000000-0005-0000-0000-00004C000000}"/>
    <cellStyle name="60% - Accent5 2 2" xfId="78" xr:uid="{00000000-0005-0000-0000-00004D000000}"/>
    <cellStyle name="60% - Accent5 3" xfId="79" xr:uid="{00000000-0005-0000-0000-00004E000000}"/>
    <cellStyle name="60% - Accent5 4" xfId="80" xr:uid="{00000000-0005-0000-0000-00004F000000}"/>
    <cellStyle name="60% - Accent5 5" xfId="2644" xr:uid="{E1E8515F-7B39-4FBB-BEC3-FB131F59BCA1}"/>
    <cellStyle name="60% - Accent6" xfId="2531" builtinId="52" customBuiltin="1"/>
    <cellStyle name="60% - Accent6 2" xfId="81" xr:uid="{00000000-0005-0000-0000-000050000000}"/>
    <cellStyle name="60% - Accent6 2 2" xfId="82" xr:uid="{00000000-0005-0000-0000-000051000000}"/>
    <cellStyle name="60% - Accent6 3" xfId="83" xr:uid="{00000000-0005-0000-0000-000052000000}"/>
    <cellStyle name="60% - Accent6 4" xfId="84" xr:uid="{00000000-0005-0000-0000-000053000000}"/>
    <cellStyle name="60% - Accent6 5" xfId="2645" xr:uid="{8988E1D5-52AD-485B-998A-4EC30F8A5EAC}"/>
    <cellStyle name="60% - ส่วนที่ถูกเน้น1" xfId="85" xr:uid="{00000000-0005-0000-0000-000054000000}"/>
    <cellStyle name="60% - ส่วนที่ถูกเน้น2" xfId="86" xr:uid="{00000000-0005-0000-0000-000055000000}"/>
    <cellStyle name="60% - ส่วนที่ถูกเน้น3" xfId="87" xr:uid="{00000000-0005-0000-0000-000056000000}"/>
    <cellStyle name="60% - ส่วนที่ถูกเน้น4" xfId="88" xr:uid="{00000000-0005-0000-0000-000057000000}"/>
    <cellStyle name="60% - ส่วนที่ถูกเน้น5" xfId="89" xr:uid="{00000000-0005-0000-0000-000058000000}"/>
    <cellStyle name="60% - ส่วนที่ถูกเน้น6" xfId="90" xr:uid="{00000000-0005-0000-0000-000059000000}"/>
    <cellStyle name="75" xfId="91" xr:uid="{00000000-0005-0000-0000-00005A000000}"/>
    <cellStyle name="75 2" xfId="92" xr:uid="{00000000-0005-0000-0000-00005B000000}"/>
    <cellStyle name="Accent1" xfId="2508" builtinId="29" customBuiltin="1"/>
    <cellStyle name="Accent1 2" xfId="93" xr:uid="{00000000-0005-0000-0000-00005C000000}"/>
    <cellStyle name="Accent1 2 2" xfId="94" xr:uid="{00000000-0005-0000-0000-00005D000000}"/>
    <cellStyle name="Accent1 3" xfId="95" xr:uid="{00000000-0005-0000-0000-00005E000000}"/>
    <cellStyle name="Accent1 4" xfId="96" xr:uid="{00000000-0005-0000-0000-00005F000000}"/>
    <cellStyle name="Accent2" xfId="2512" builtinId="33" customBuiltin="1"/>
    <cellStyle name="Accent2 2" xfId="97" xr:uid="{00000000-0005-0000-0000-000060000000}"/>
    <cellStyle name="Accent2 2 2" xfId="98" xr:uid="{00000000-0005-0000-0000-000061000000}"/>
    <cellStyle name="Accent2 3" xfId="99" xr:uid="{00000000-0005-0000-0000-000062000000}"/>
    <cellStyle name="Accent2 4" xfId="100" xr:uid="{00000000-0005-0000-0000-000063000000}"/>
    <cellStyle name="Accent3" xfId="2516" builtinId="37" customBuiltin="1"/>
    <cellStyle name="Accent3 2" xfId="101" xr:uid="{00000000-0005-0000-0000-000064000000}"/>
    <cellStyle name="Accent3 2 2" xfId="102" xr:uid="{00000000-0005-0000-0000-000065000000}"/>
    <cellStyle name="Accent3 3" xfId="103" xr:uid="{00000000-0005-0000-0000-000066000000}"/>
    <cellStyle name="Accent3 4" xfId="104" xr:uid="{00000000-0005-0000-0000-000067000000}"/>
    <cellStyle name="Accent4" xfId="2520" builtinId="41" customBuiltin="1"/>
    <cellStyle name="Accent4 2" xfId="105" xr:uid="{00000000-0005-0000-0000-000068000000}"/>
    <cellStyle name="Accent4 2 2" xfId="106" xr:uid="{00000000-0005-0000-0000-000069000000}"/>
    <cellStyle name="Accent4 3" xfId="107" xr:uid="{00000000-0005-0000-0000-00006A000000}"/>
    <cellStyle name="Accent4 4" xfId="108" xr:uid="{00000000-0005-0000-0000-00006B000000}"/>
    <cellStyle name="Accent5" xfId="2524" builtinId="45" customBuiltin="1"/>
    <cellStyle name="Accent5 2" xfId="109" xr:uid="{00000000-0005-0000-0000-00006C000000}"/>
    <cellStyle name="Accent5 2 2" xfId="110" xr:uid="{00000000-0005-0000-0000-00006D000000}"/>
    <cellStyle name="Accent5 3" xfId="111" xr:uid="{00000000-0005-0000-0000-00006E000000}"/>
    <cellStyle name="Accent5 4" xfId="112" xr:uid="{00000000-0005-0000-0000-00006F000000}"/>
    <cellStyle name="Accent6" xfId="2528" builtinId="49" customBuiltin="1"/>
    <cellStyle name="Accent6 2" xfId="113" xr:uid="{00000000-0005-0000-0000-000070000000}"/>
    <cellStyle name="Accent6 2 2" xfId="114" xr:uid="{00000000-0005-0000-0000-000071000000}"/>
    <cellStyle name="Accent6 3" xfId="115" xr:uid="{00000000-0005-0000-0000-000072000000}"/>
    <cellStyle name="Accent6 4" xfId="116" xr:uid="{00000000-0005-0000-0000-000073000000}"/>
    <cellStyle name="adjusted" xfId="117" xr:uid="{00000000-0005-0000-0000-000074000000}"/>
    <cellStyle name="alert" xfId="118" xr:uid="{00000000-0005-0000-0000-000075000000}"/>
    <cellStyle name="Bad" xfId="2498" builtinId="27" customBuiltin="1"/>
    <cellStyle name="Bad 2" xfId="119" xr:uid="{00000000-0005-0000-0000-000076000000}"/>
    <cellStyle name="Bad 2 2" xfId="120" xr:uid="{00000000-0005-0000-0000-000077000000}"/>
    <cellStyle name="Bad 3" xfId="121" xr:uid="{00000000-0005-0000-0000-000078000000}"/>
    <cellStyle name="Bad 4" xfId="122" xr:uid="{00000000-0005-0000-0000-000079000000}"/>
    <cellStyle name="bp--" xfId="123" xr:uid="{00000000-0005-0000-0000-00007A000000}"/>
    <cellStyle name="Brand Align Left Text" xfId="124" xr:uid="{00000000-0005-0000-0000-00007B000000}"/>
    <cellStyle name="Brand Default" xfId="125" xr:uid="{00000000-0005-0000-0000-00007C000000}"/>
    <cellStyle name="Brand Percent" xfId="126" xr:uid="{00000000-0005-0000-0000-00007D000000}"/>
    <cellStyle name="Brand Source" xfId="127" xr:uid="{00000000-0005-0000-0000-00007E000000}"/>
    <cellStyle name="Brand Subtitle with Underline" xfId="128" xr:uid="{00000000-0005-0000-0000-00007F000000}"/>
    <cellStyle name="Brand Subtitle without Underline" xfId="129" xr:uid="{00000000-0005-0000-0000-000080000000}"/>
    <cellStyle name="Brand Title" xfId="130" xr:uid="{00000000-0005-0000-0000-000081000000}"/>
    <cellStyle name="Calc Currency (0)" xfId="131" xr:uid="{00000000-0005-0000-0000-000082000000}"/>
    <cellStyle name="Calc Currency (0) 10" xfId="132" xr:uid="{00000000-0005-0000-0000-000083000000}"/>
    <cellStyle name="Calc Currency (0) 11" xfId="133" xr:uid="{00000000-0005-0000-0000-000084000000}"/>
    <cellStyle name="Calc Currency (0) 12" xfId="134" xr:uid="{00000000-0005-0000-0000-000085000000}"/>
    <cellStyle name="Calc Currency (0) 13" xfId="135" xr:uid="{00000000-0005-0000-0000-000086000000}"/>
    <cellStyle name="Calc Currency (0) 14" xfId="136" xr:uid="{00000000-0005-0000-0000-000087000000}"/>
    <cellStyle name="Calc Currency (0) 15" xfId="137" xr:uid="{00000000-0005-0000-0000-000088000000}"/>
    <cellStyle name="Calc Currency (0) 16" xfId="138" xr:uid="{00000000-0005-0000-0000-000089000000}"/>
    <cellStyle name="Calc Currency (0) 17" xfId="139" xr:uid="{00000000-0005-0000-0000-00008A000000}"/>
    <cellStyle name="Calc Currency (0) 18" xfId="140" xr:uid="{00000000-0005-0000-0000-00008B000000}"/>
    <cellStyle name="Calc Currency (0) 19" xfId="141" xr:uid="{00000000-0005-0000-0000-00008C000000}"/>
    <cellStyle name="Calc Currency (0) 2" xfId="142" xr:uid="{00000000-0005-0000-0000-00008D000000}"/>
    <cellStyle name="Calc Currency (0) 2 2" xfId="143" xr:uid="{00000000-0005-0000-0000-00008E000000}"/>
    <cellStyle name="Calc Currency (0) 2 2 10" xfId="144" xr:uid="{00000000-0005-0000-0000-00008F000000}"/>
    <cellStyle name="Calc Currency (0) 2 2 11" xfId="145" xr:uid="{00000000-0005-0000-0000-000090000000}"/>
    <cellStyle name="Calc Currency (0) 2 2 12" xfId="146" xr:uid="{00000000-0005-0000-0000-000091000000}"/>
    <cellStyle name="Calc Currency (0) 2 2 13" xfId="147" xr:uid="{00000000-0005-0000-0000-000092000000}"/>
    <cellStyle name="Calc Currency (0) 2 2 14" xfId="148" xr:uid="{00000000-0005-0000-0000-000093000000}"/>
    <cellStyle name="Calc Currency (0) 2 2 15" xfId="149" xr:uid="{00000000-0005-0000-0000-000094000000}"/>
    <cellStyle name="Calc Currency (0) 2 2 16" xfId="150" xr:uid="{00000000-0005-0000-0000-000095000000}"/>
    <cellStyle name="Calc Currency (0) 2 2 17" xfId="151" xr:uid="{00000000-0005-0000-0000-000096000000}"/>
    <cellStyle name="Calc Currency (0) 2 2 2" xfId="152" xr:uid="{00000000-0005-0000-0000-000097000000}"/>
    <cellStyle name="Calc Currency (0) 2 2 3" xfId="153" xr:uid="{00000000-0005-0000-0000-000098000000}"/>
    <cellStyle name="Calc Currency (0) 2 2 4" xfId="154" xr:uid="{00000000-0005-0000-0000-000099000000}"/>
    <cellStyle name="Calc Currency (0) 2 2 5" xfId="155" xr:uid="{00000000-0005-0000-0000-00009A000000}"/>
    <cellStyle name="Calc Currency (0) 2 2 6" xfId="156" xr:uid="{00000000-0005-0000-0000-00009B000000}"/>
    <cellStyle name="Calc Currency (0) 2 2 7" xfId="157" xr:uid="{00000000-0005-0000-0000-00009C000000}"/>
    <cellStyle name="Calc Currency (0) 2 2 8" xfId="158" xr:uid="{00000000-0005-0000-0000-00009D000000}"/>
    <cellStyle name="Calc Currency (0) 2 2 9" xfId="159" xr:uid="{00000000-0005-0000-0000-00009E000000}"/>
    <cellStyle name="Calc Currency (0) 2 2_FA_2008 from PWC" xfId="160" xr:uid="{00000000-0005-0000-0000-00009F000000}"/>
    <cellStyle name="Calc Currency (0) 2 3" xfId="161" xr:uid="{00000000-0005-0000-0000-0000A0000000}"/>
    <cellStyle name="Calc Currency (0) 2 4" xfId="162" xr:uid="{00000000-0005-0000-0000-0000A1000000}"/>
    <cellStyle name="Calc Currency (0) 2 5" xfId="163" xr:uid="{00000000-0005-0000-0000-0000A2000000}"/>
    <cellStyle name="Calc Currency (0) 2_FA_2008 from PWC" xfId="164" xr:uid="{00000000-0005-0000-0000-0000A3000000}"/>
    <cellStyle name="Calc Currency (0) 20" xfId="165" xr:uid="{00000000-0005-0000-0000-0000A4000000}"/>
    <cellStyle name="Calc Currency (0) 21" xfId="166" xr:uid="{00000000-0005-0000-0000-0000A5000000}"/>
    <cellStyle name="Calc Currency (0) 3" xfId="167" xr:uid="{00000000-0005-0000-0000-0000A6000000}"/>
    <cellStyle name="Calc Currency (0) 4" xfId="168" xr:uid="{00000000-0005-0000-0000-0000A7000000}"/>
    <cellStyle name="Calc Currency (0) 5" xfId="169" xr:uid="{00000000-0005-0000-0000-0000A8000000}"/>
    <cellStyle name="Calc Currency (0) 6" xfId="170" xr:uid="{00000000-0005-0000-0000-0000A9000000}"/>
    <cellStyle name="Calc Currency (0) 7" xfId="171" xr:uid="{00000000-0005-0000-0000-0000AA000000}"/>
    <cellStyle name="Calc Currency (0) 8" xfId="172" xr:uid="{00000000-0005-0000-0000-0000AB000000}"/>
    <cellStyle name="Calc Currency (0) 9" xfId="173" xr:uid="{00000000-0005-0000-0000-0000AC000000}"/>
    <cellStyle name="Calc Currency (0)_FA_2008 from PWC" xfId="174" xr:uid="{00000000-0005-0000-0000-0000AD000000}"/>
    <cellStyle name="Calc Currency (2)" xfId="175" xr:uid="{00000000-0005-0000-0000-0000AE000000}"/>
    <cellStyle name="Calc Percent (0)" xfId="176" xr:uid="{00000000-0005-0000-0000-0000AF000000}"/>
    <cellStyle name="Calc Percent (0) 2" xfId="177" xr:uid="{00000000-0005-0000-0000-0000B0000000}"/>
    <cellStyle name="Calc Percent (0) 3" xfId="178" xr:uid="{00000000-0005-0000-0000-0000B1000000}"/>
    <cellStyle name="Calc Percent (0) 4" xfId="179" xr:uid="{00000000-0005-0000-0000-0000B2000000}"/>
    <cellStyle name="Calc Percent (0)_FA_2008 from PWC" xfId="180" xr:uid="{00000000-0005-0000-0000-0000B3000000}"/>
    <cellStyle name="Calc Percent (1)" xfId="181" xr:uid="{00000000-0005-0000-0000-0000B4000000}"/>
    <cellStyle name="Calc Percent (1) 2" xfId="182" xr:uid="{00000000-0005-0000-0000-0000B5000000}"/>
    <cellStyle name="Calc Percent (1) 3" xfId="183" xr:uid="{00000000-0005-0000-0000-0000B6000000}"/>
    <cellStyle name="Calc Percent (1) 4" xfId="184" xr:uid="{00000000-0005-0000-0000-0000B7000000}"/>
    <cellStyle name="Calc Percent (1)_FA_2008 from PWC" xfId="185" xr:uid="{00000000-0005-0000-0000-0000B8000000}"/>
    <cellStyle name="Calc Percent (2)" xfId="186" xr:uid="{00000000-0005-0000-0000-0000B9000000}"/>
    <cellStyle name="Calc Units (0)" xfId="187" xr:uid="{00000000-0005-0000-0000-0000BA000000}"/>
    <cellStyle name="Calc Units (0) 2" xfId="188" xr:uid="{00000000-0005-0000-0000-0000BB000000}"/>
    <cellStyle name="Calc Units (1)" xfId="189" xr:uid="{00000000-0005-0000-0000-0000BC000000}"/>
    <cellStyle name="Calc Units (2)" xfId="190" xr:uid="{00000000-0005-0000-0000-0000BD000000}"/>
    <cellStyle name="Calculation" xfId="2502" builtinId="22" customBuiltin="1"/>
    <cellStyle name="Calculation 2" xfId="191" xr:uid="{00000000-0005-0000-0000-0000BE000000}"/>
    <cellStyle name="Calculation 2 2" xfId="192" xr:uid="{00000000-0005-0000-0000-0000BF000000}"/>
    <cellStyle name="Calculation 3" xfId="193" xr:uid="{00000000-0005-0000-0000-0000C0000000}"/>
    <cellStyle name="Calculation 4" xfId="194" xr:uid="{00000000-0005-0000-0000-0000C1000000}"/>
    <cellStyle name="Check Cell" xfId="2504" builtinId="23" customBuiltin="1"/>
    <cellStyle name="Check Cell 2" xfId="195" xr:uid="{00000000-0005-0000-0000-0000C2000000}"/>
    <cellStyle name="Check Cell 2 2" xfId="196" xr:uid="{00000000-0005-0000-0000-0000C3000000}"/>
    <cellStyle name="Check Cell 3" xfId="197" xr:uid="{00000000-0005-0000-0000-0000C4000000}"/>
    <cellStyle name="Check Cell 4" xfId="198" xr:uid="{00000000-0005-0000-0000-0000C5000000}"/>
    <cellStyle name="Comma" xfId="199" builtinId="3"/>
    <cellStyle name="Comma  - Style1" xfId="200" xr:uid="{00000000-0005-0000-0000-0000C7000000}"/>
    <cellStyle name="Comma  - Style2" xfId="201" xr:uid="{00000000-0005-0000-0000-0000C8000000}"/>
    <cellStyle name="Comma  - Style3" xfId="202" xr:uid="{00000000-0005-0000-0000-0000C9000000}"/>
    <cellStyle name="Comma  - Style4" xfId="203" xr:uid="{00000000-0005-0000-0000-0000CA000000}"/>
    <cellStyle name="Comma  - Style5" xfId="204" xr:uid="{00000000-0005-0000-0000-0000CB000000}"/>
    <cellStyle name="Comma  - Style6" xfId="205" xr:uid="{00000000-0005-0000-0000-0000CC000000}"/>
    <cellStyle name="Comma  - Style7" xfId="206" xr:uid="{00000000-0005-0000-0000-0000CD000000}"/>
    <cellStyle name="Comma  - Style8" xfId="207" xr:uid="{00000000-0005-0000-0000-0000CE000000}"/>
    <cellStyle name="Comma [0] 6" xfId="208" xr:uid="{00000000-0005-0000-0000-0000CF000000}"/>
    <cellStyle name="Comma [0] 6 2" xfId="2646" xr:uid="{980F3A21-CC98-451B-BB9F-F959DE69E764}"/>
    <cellStyle name="Comma [00]" xfId="209" xr:uid="{00000000-0005-0000-0000-0000D0000000}"/>
    <cellStyle name="Comma [00] 2" xfId="210" xr:uid="{00000000-0005-0000-0000-0000D1000000}"/>
    <cellStyle name="Comma [2]" xfId="211" xr:uid="{00000000-0005-0000-0000-0000D2000000}"/>
    <cellStyle name="Comma 0 [0]" xfId="212" xr:uid="{00000000-0005-0000-0000-0000D3000000}"/>
    <cellStyle name="Comma 10" xfId="213" xr:uid="{00000000-0005-0000-0000-0000D4000000}"/>
    <cellStyle name="Comma 10 2" xfId="214" xr:uid="{00000000-0005-0000-0000-0000D5000000}"/>
    <cellStyle name="Comma 10 3" xfId="2595" xr:uid="{8E3B7451-E981-4C5C-9E5F-C58A40C83F48}"/>
    <cellStyle name="Comma 10 3 2" xfId="2647" xr:uid="{C7849C6D-D78A-4682-8636-67AD08C2258C}"/>
    <cellStyle name="Comma 10 4" xfId="215" xr:uid="{00000000-0005-0000-0000-0000D6000000}"/>
    <cellStyle name="Comma 10 4 2" xfId="2648" xr:uid="{71CE636F-5791-43B7-B60B-9F9F0D585AE9}"/>
    <cellStyle name="Comma 10 4 3 3" xfId="216" xr:uid="{00000000-0005-0000-0000-0000D7000000}"/>
    <cellStyle name="Comma 10 4 3 3 2" xfId="2649" xr:uid="{D3C8937A-DBF1-4783-8C2A-ACC5BECCF00E}"/>
    <cellStyle name="Comma 10 5" xfId="2650" xr:uid="{EAC0EEB4-590E-4503-9100-A0BDB18D679F}"/>
    <cellStyle name="Comma 100" xfId="217" xr:uid="{00000000-0005-0000-0000-0000D8000000}"/>
    <cellStyle name="Comma 101" xfId="218" xr:uid="{00000000-0005-0000-0000-0000D9000000}"/>
    <cellStyle name="Comma 102" xfId="219" xr:uid="{00000000-0005-0000-0000-0000DA000000}"/>
    <cellStyle name="Comma 103" xfId="220" xr:uid="{00000000-0005-0000-0000-0000DB000000}"/>
    <cellStyle name="Comma 104" xfId="221" xr:uid="{00000000-0005-0000-0000-0000DC000000}"/>
    <cellStyle name="Comma 105" xfId="222" xr:uid="{00000000-0005-0000-0000-0000DD000000}"/>
    <cellStyle name="Comma 106" xfId="223" xr:uid="{00000000-0005-0000-0000-0000DE000000}"/>
    <cellStyle name="Comma 107" xfId="224" xr:uid="{00000000-0005-0000-0000-0000DF000000}"/>
    <cellStyle name="Comma 108" xfId="225" xr:uid="{00000000-0005-0000-0000-0000E0000000}"/>
    <cellStyle name="Comma 109" xfId="226" xr:uid="{00000000-0005-0000-0000-0000E1000000}"/>
    <cellStyle name="Comma 11" xfId="227" xr:uid="{00000000-0005-0000-0000-0000E2000000}"/>
    <cellStyle name="Comma 11 2" xfId="228" xr:uid="{00000000-0005-0000-0000-0000E3000000}"/>
    <cellStyle name="Comma 11 3" xfId="2651" xr:uid="{571A1AB3-DFB4-47F5-ADD8-17A6078A5BE7}"/>
    <cellStyle name="Comma 110" xfId="229" xr:uid="{00000000-0005-0000-0000-0000E4000000}"/>
    <cellStyle name="Comma 111" xfId="230" xr:uid="{00000000-0005-0000-0000-0000E5000000}"/>
    <cellStyle name="Comma 112" xfId="231" xr:uid="{00000000-0005-0000-0000-0000E6000000}"/>
    <cellStyle name="Comma 113" xfId="232" xr:uid="{00000000-0005-0000-0000-0000E7000000}"/>
    <cellStyle name="Comma 114" xfId="233" xr:uid="{00000000-0005-0000-0000-0000E8000000}"/>
    <cellStyle name="Comma 115" xfId="234" xr:uid="{00000000-0005-0000-0000-0000E9000000}"/>
    <cellStyle name="Comma 116" xfId="235" xr:uid="{00000000-0005-0000-0000-0000EA000000}"/>
    <cellStyle name="Comma 117" xfId="236" xr:uid="{00000000-0005-0000-0000-0000EB000000}"/>
    <cellStyle name="Comma 118" xfId="237" xr:uid="{00000000-0005-0000-0000-0000EC000000}"/>
    <cellStyle name="Comma 119" xfId="238" xr:uid="{00000000-0005-0000-0000-0000ED000000}"/>
    <cellStyle name="Comma 12" xfId="239" xr:uid="{00000000-0005-0000-0000-0000EE000000}"/>
    <cellStyle name="Comma 12 2" xfId="240" xr:uid="{00000000-0005-0000-0000-0000EF000000}"/>
    <cellStyle name="Comma 12 2 2" xfId="241" xr:uid="{00000000-0005-0000-0000-0000F0000000}"/>
    <cellStyle name="Comma 12 2 2 2" xfId="2652" xr:uid="{E0025EF1-88E4-4422-8ED3-C0A06ADFCD66}"/>
    <cellStyle name="Comma 12 3" xfId="2653" xr:uid="{D2277674-951E-4CC3-AC52-1F11B3152A93}"/>
    <cellStyle name="Comma 120" xfId="242" xr:uid="{00000000-0005-0000-0000-0000F1000000}"/>
    <cellStyle name="Comma 121" xfId="243" xr:uid="{00000000-0005-0000-0000-0000F2000000}"/>
    <cellStyle name="Comma 122" xfId="244" xr:uid="{00000000-0005-0000-0000-0000F3000000}"/>
    <cellStyle name="Comma 123" xfId="245" xr:uid="{00000000-0005-0000-0000-0000F4000000}"/>
    <cellStyle name="Comma 124" xfId="246" xr:uid="{00000000-0005-0000-0000-0000F5000000}"/>
    <cellStyle name="Comma 125" xfId="247" xr:uid="{00000000-0005-0000-0000-0000F6000000}"/>
    <cellStyle name="Comma 126" xfId="248" xr:uid="{00000000-0005-0000-0000-0000F7000000}"/>
    <cellStyle name="Comma 127" xfId="249" xr:uid="{00000000-0005-0000-0000-0000F8000000}"/>
    <cellStyle name="Comma 128" xfId="250" xr:uid="{00000000-0005-0000-0000-0000F9000000}"/>
    <cellStyle name="Comma 129" xfId="251" xr:uid="{00000000-0005-0000-0000-0000FA000000}"/>
    <cellStyle name="Comma 13" xfId="252" xr:uid="{00000000-0005-0000-0000-0000FB000000}"/>
    <cellStyle name="Comma 13 2" xfId="253" xr:uid="{00000000-0005-0000-0000-0000FC000000}"/>
    <cellStyle name="Comma 13 3" xfId="2654" xr:uid="{87CE573D-1DD3-43F1-906E-87272242228E}"/>
    <cellStyle name="Comma 130" xfId="254" xr:uid="{00000000-0005-0000-0000-0000FD000000}"/>
    <cellStyle name="Comma 131" xfId="255" xr:uid="{00000000-0005-0000-0000-0000FE000000}"/>
    <cellStyle name="Comma 132" xfId="256" xr:uid="{00000000-0005-0000-0000-0000FF000000}"/>
    <cellStyle name="Comma 133" xfId="257" xr:uid="{00000000-0005-0000-0000-000000010000}"/>
    <cellStyle name="Comma 134" xfId="258" xr:uid="{00000000-0005-0000-0000-000001010000}"/>
    <cellStyle name="Comma 135" xfId="259" xr:uid="{00000000-0005-0000-0000-000002010000}"/>
    <cellStyle name="Comma 136" xfId="260" xr:uid="{00000000-0005-0000-0000-000003010000}"/>
    <cellStyle name="Comma 137" xfId="261" xr:uid="{00000000-0005-0000-0000-000004010000}"/>
    <cellStyle name="Comma 138" xfId="262" xr:uid="{00000000-0005-0000-0000-000005010000}"/>
    <cellStyle name="Comma 138 2" xfId="2655" xr:uid="{18A2B34D-FAB6-4D69-BF19-2348CA5930F9}"/>
    <cellStyle name="Comma 139" xfId="263" xr:uid="{00000000-0005-0000-0000-000006010000}"/>
    <cellStyle name="Comma 14" xfId="264" xr:uid="{00000000-0005-0000-0000-000007010000}"/>
    <cellStyle name="Comma 14 2" xfId="265" xr:uid="{00000000-0005-0000-0000-000008010000}"/>
    <cellStyle name="Comma 14 2 2" xfId="2656" xr:uid="{97EC4CB9-DABF-4BBA-94DE-A54FF9606843}"/>
    <cellStyle name="Comma 14 3" xfId="2657" xr:uid="{B1373B82-FB0C-43C1-843C-F93938C7555D}"/>
    <cellStyle name="Comma 140" xfId="266" xr:uid="{00000000-0005-0000-0000-000009010000}"/>
    <cellStyle name="Comma 141" xfId="267" xr:uid="{00000000-0005-0000-0000-00000A010000}"/>
    <cellStyle name="Comma 142" xfId="268" xr:uid="{00000000-0005-0000-0000-00000B010000}"/>
    <cellStyle name="Comma 143" xfId="269" xr:uid="{00000000-0005-0000-0000-00000C010000}"/>
    <cellStyle name="Comma 144" xfId="270" xr:uid="{00000000-0005-0000-0000-00000D010000}"/>
    <cellStyle name="Comma 145" xfId="271" xr:uid="{00000000-0005-0000-0000-00000E010000}"/>
    <cellStyle name="Comma 146" xfId="272" xr:uid="{00000000-0005-0000-0000-00000F010000}"/>
    <cellStyle name="Comma 147" xfId="273" xr:uid="{00000000-0005-0000-0000-000010010000}"/>
    <cellStyle name="Comma 147 2" xfId="2658" xr:uid="{32DA0D56-E1A4-4564-A104-B1CE54A0AC4E}"/>
    <cellStyle name="Comma 148" xfId="274" xr:uid="{00000000-0005-0000-0000-000011010000}"/>
    <cellStyle name="Comma 148 10" xfId="275" xr:uid="{00000000-0005-0000-0000-000012010000}"/>
    <cellStyle name="Comma 148 10 2" xfId="2659" xr:uid="{0E27EC2E-A46D-435A-8BEC-609B732C7CD5}"/>
    <cellStyle name="Comma 148 11" xfId="276" xr:uid="{00000000-0005-0000-0000-000013010000}"/>
    <cellStyle name="Comma 148 11 2" xfId="2660" xr:uid="{32E4E888-F1ED-4FBC-8EBE-41EEDEBD9FBA}"/>
    <cellStyle name="Comma 148 12" xfId="277" xr:uid="{00000000-0005-0000-0000-000014010000}"/>
    <cellStyle name="Comma 148 12 2" xfId="2661" xr:uid="{174C12DA-DA55-42A1-9BCB-1C683590AE37}"/>
    <cellStyle name="Comma 148 13" xfId="278" xr:uid="{00000000-0005-0000-0000-000015010000}"/>
    <cellStyle name="Comma 148 13 2" xfId="2662" xr:uid="{6803C1EE-C6BC-47D7-88A8-89CA70E3BE62}"/>
    <cellStyle name="Comma 148 14" xfId="2663" xr:uid="{4F48101E-4F6C-4666-AAD6-A33260F15B99}"/>
    <cellStyle name="Comma 148 2" xfId="279" xr:uid="{00000000-0005-0000-0000-000016010000}"/>
    <cellStyle name="Comma 148 2 2" xfId="2664" xr:uid="{ADC65DFD-3C6E-4BEF-8C6A-24B69485A946}"/>
    <cellStyle name="Comma 148 3" xfId="280" xr:uid="{00000000-0005-0000-0000-000017010000}"/>
    <cellStyle name="Comma 148 3 2" xfId="2665" xr:uid="{24706F9B-791E-4A3C-8FA1-059C566CDEEA}"/>
    <cellStyle name="Comma 148 4" xfId="281" xr:uid="{00000000-0005-0000-0000-000018010000}"/>
    <cellStyle name="Comma 148 4 2" xfId="2666" xr:uid="{227187C1-DD42-4100-B991-7C6EC858EFB0}"/>
    <cellStyle name="Comma 148 5" xfId="282" xr:uid="{00000000-0005-0000-0000-000019010000}"/>
    <cellStyle name="Comma 148 5 2" xfId="2667" xr:uid="{0AAB5FC0-4BB7-4B55-86B5-79BACF9E91F6}"/>
    <cellStyle name="Comma 148 6" xfId="283" xr:uid="{00000000-0005-0000-0000-00001A010000}"/>
    <cellStyle name="Comma 148 6 2" xfId="2668" xr:uid="{F2A8C51F-2F5A-49E0-858F-BC4E4FF96687}"/>
    <cellStyle name="Comma 148 7" xfId="284" xr:uid="{00000000-0005-0000-0000-00001B010000}"/>
    <cellStyle name="Comma 148 7 2" xfId="2669" xr:uid="{9CBFEB6C-16E0-46F5-8443-DB4614B9B428}"/>
    <cellStyle name="Comma 148 8" xfId="285" xr:uid="{00000000-0005-0000-0000-00001C010000}"/>
    <cellStyle name="Comma 148 8 2" xfId="2670" xr:uid="{A46A7FCC-D1D1-4336-8662-BCD023DC0133}"/>
    <cellStyle name="Comma 148 9" xfId="286" xr:uid="{00000000-0005-0000-0000-00001D010000}"/>
    <cellStyle name="Comma 148 9 2" xfId="2671" xr:uid="{1B3038A6-6CBE-4D8D-AC6B-83A4CD7E30CB}"/>
    <cellStyle name="Comma 149" xfId="287" xr:uid="{00000000-0005-0000-0000-00001E010000}"/>
    <cellStyle name="Comma 149 2" xfId="2672" xr:uid="{EABABF59-D806-43AC-8426-2CA7A9B3B6E1}"/>
    <cellStyle name="Comma 15" xfId="288" xr:uid="{00000000-0005-0000-0000-00001F010000}"/>
    <cellStyle name="Comma 15 2" xfId="2673" xr:uid="{0727285F-1EAD-4EBA-9020-C311F1570B5A}"/>
    <cellStyle name="Comma 150" xfId="289" xr:uid="{00000000-0005-0000-0000-000020010000}"/>
    <cellStyle name="Comma 150 2" xfId="2674" xr:uid="{872E89CF-167B-4410-AFB6-7584C4DF2729}"/>
    <cellStyle name="Comma 151" xfId="290" xr:uid="{00000000-0005-0000-0000-000021010000}"/>
    <cellStyle name="Comma 151 2" xfId="2675" xr:uid="{8F05D3E1-20E9-4FDB-B0EF-F5054FFC7BC0}"/>
    <cellStyle name="Comma 152" xfId="291" xr:uid="{00000000-0005-0000-0000-000022010000}"/>
    <cellStyle name="Comma 152 2" xfId="2676" xr:uid="{03689398-FEA9-4E2E-A950-0437FDCD556D}"/>
    <cellStyle name="Comma 153" xfId="292" xr:uid="{00000000-0005-0000-0000-000023010000}"/>
    <cellStyle name="Comma 153 2" xfId="2677" xr:uid="{DB7F42BB-9658-4CAB-BB49-C46A9163D603}"/>
    <cellStyle name="Comma 154" xfId="293" xr:uid="{00000000-0005-0000-0000-000024010000}"/>
    <cellStyle name="Comma 154 2" xfId="2678" xr:uid="{ABE71504-4607-4564-AB48-88D0CD6F59C2}"/>
    <cellStyle name="Comma 155" xfId="294" xr:uid="{00000000-0005-0000-0000-000025010000}"/>
    <cellStyle name="Comma 155 2" xfId="2679" xr:uid="{531B7EEF-64FB-411C-8C8D-0DF0B0C20EF3}"/>
    <cellStyle name="Comma 156" xfId="295" xr:uid="{00000000-0005-0000-0000-000026010000}"/>
    <cellStyle name="Comma 156 2" xfId="2680" xr:uid="{C2C4B4C7-2C73-4770-9FEB-FD0F8F3F548A}"/>
    <cellStyle name="Comma 157" xfId="296" xr:uid="{00000000-0005-0000-0000-000027010000}"/>
    <cellStyle name="Comma 157 2" xfId="2681" xr:uid="{45A1FDBB-F1B7-48CB-8EFC-A990995A9783}"/>
    <cellStyle name="Comma 158" xfId="297" xr:uid="{00000000-0005-0000-0000-000028010000}"/>
    <cellStyle name="Comma 158 2" xfId="2682" xr:uid="{CBBCCE0A-CE4E-4E26-933A-E5F8A500EDCB}"/>
    <cellStyle name="Comma 159" xfId="298" xr:uid="{00000000-0005-0000-0000-000029010000}"/>
    <cellStyle name="Comma 159 2" xfId="2683" xr:uid="{5A22C301-B120-44CE-BF45-9CB6F199DE12}"/>
    <cellStyle name="Comma 16" xfId="299" xr:uid="{00000000-0005-0000-0000-00002A010000}"/>
    <cellStyle name="Comma 16 2" xfId="2684" xr:uid="{0DA08AF0-5424-48B0-9568-E3002CD4AE3B}"/>
    <cellStyle name="Comma 160" xfId="300" xr:uid="{00000000-0005-0000-0000-00002B010000}"/>
    <cellStyle name="Comma 160 2" xfId="2685" xr:uid="{0824D09D-F6D3-446D-879B-6E073EB00847}"/>
    <cellStyle name="Comma 161" xfId="301" xr:uid="{00000000-0005-0000-0000-00002C010000}"/>
    <cellStyle name="Comma 161 2" xfId="2686" xr:uid="{35C224BB-5111-4F55-8EDD-385A4374C48A}"/>
    <cellStyle name="Comma 162" xfId="302" xr:uid="{00000000-0005-0000-0000-00002D010000}"/>
    <cellStyle name="Comma 162 2" xfId="2687" xr:uid="{B1E92441-4B79-4954-936F-6CC02AD6DF51}"/>
    <cellStyle name="Comma 163" xfId="303" xr:uid="{00000000-0005-0000-0000-00002E010000}"/>
    <cellStyle name="Comma 163 2" xfId="2688" xr:uid="{15D9E665-8A70-4BEA-B8C4-6BEA6698FE62}"/>
    <cellStyle name="Comma 164" xfId="304" xr:uid="{00000000-0005-0000-0000-00002F010000}"/>
    <cellStyle name="Comma 164 2" xfId="2689" xr:uid="{6C64364E-9477-4B25-991E-5645621D0DC6}"/>
    <cellStyle name="Comma 165" xfId="305" xr:uid="{00000000-0005-0000-0000-000030010000}"/>
    <cellStyle name="Comma 165 2" xfId="2690" xr:uid="{1C5E2497-883D-482F-B6EB-412699F46B7B}"/>
    <cellStyle name="Comma 166" xfId="306" xr:uid="{00000000-0005-0000-0000-000031010000}"/>
    <cellStyle name="Comma 166 2" xfId="2691" xr:uid="{B5014AC1-1A2E-44AE-8788-F8840DBEC3ED}"/>
    <cellStyle name="Comma 167" xfId="307" xr:uid="{00000000-0005-0000-0000-000032010000}"/>
    <cellStyle name="Comma 167 2" xfId="308" xr:uid="{00000000-0005-0000-0000-000033010000}"/>
    <cellStyle name="Comma 167 3" xfId="2692" xr:uid="{DB8BAF06-7C13-43A0-B189-5B228112E883}"/>
    <cellStyle name="Comma 168" xfId="309" xr:uid="{00000000-0005-0000-0000-000034010000}"/>
    <cellStyle name="Comma 168 2" xfId="2693" xr:uid="{E5CB1A2D-B54E-452A-8BB0-F6814AA4E29E}"/>
    <cellStyle name="Comma 169" xfId="310" xr:uid="{00000000-0005-0000-0000-000035010000}"/>
    <cellStyle name="Comma 169 2" xfId="2694" xr:uid="{159326B1-6C6F-4104-9D67-76DEA9B7B22F}"/>
    <cellStyle name="Comma 17" xfId="311" xr:uid="{00000000-0005-0000-0000-000036010000}"/>
    <cellStyle name="Comma 17 2" xfId="2695" xr:uid="{9CE73315-A381-45B2-AC61-BFCB3C9C14A9}"/>
    <cellStyle name="Comma 170" xfId="312" xr:uid="{00000000-0005-0000-0000-000037010000}"/>
    <cellStyle name="Comma 170 2" xfId="2696" xr:uid="{6F79F380-74E6-4547-BC01-CAE2524C11D3}"/>
    <cellStyle name="Comma 171" xfId="313" xr:uid="{00000000-0005-0000-0000-000038010000}"/>
    <cellStyle name="Comma 171 2" xfId="2697" xr:uid="{F5B8F051-AEF3-4BFB-B45F-00AE0AD1A23C}"/>
    <cellStyle name="Comma 172" xfId="314" xr:uid="{00000000-0005-0000-0000-000039010000}"/>
    <cellStyle name="Comma 172 2" xfId="2698" xr:uid="{9FC78108-6DB1-4FE6-9FEC-0AB6B0CF6B2F}"/>
    <cellStyle name="Comma 173" xfId="315" xr:uid="{00000000-0005-0000-0000-00003A010000}"/>
    <cellStyle name="Comma 173 2" xfId="2699" xr:uid="{3911B645-0504-4024-AD09-6CB7555E6278}"/>
    <cellStyle name="Comma 174" xfId="316" xr:uid="{00000000-0005-0000-0000-00003B010000}"/>
    <cellStyle name="Comma 174 2" xfId="2700" xr:uid="{1269CDD3-06F7-4777-ABBC-F55D64D22AFE}"/>
    <cellStyle name="Comma 175" xfId="317" xr:uid="{00000000-0005-0000-0000-00003C010000}"/>
    <cellStyle name="Comma 175 2" xfId="2701" xr:uid="{C7CDEDB4-E8B1-4BA1-97AF-688BF227F773}"/>
    <cellStyle name="Comma 176" xfId="318" xr:uid="{00000000-0005-0000-0000-00003D010000}"/>
    <cellStyle name="Comma 176 2" xfId="2702" xr:uid="{C7938034-D46C-4B6B-A3A4-FF79D0EE1715}"/>
    <cellStyle name="Comma 177" xfId="319" xr:uid="{00000000-0005-0000-0000-00003E010000}"/>
    <cellStyle name="Comma 177 2" xfId="2703" xr:uid="{F14D5CC7-3F76-4E2C-837E-F6911C05775E}"/>
    <cellStyle name="Comma 178" xfId="320" xr:uid="{00000000-0005-0000-0000-00003F010000}"/>
    <cellStyle name="Comma 178 2" xfId="2704" xr:uid="{716EB87C-D799-4243-BA5C-3F4E05877FE9}"/>
    <cellStyle name="Comma 179" xfId="321" xr:uid="{00000000-0005-0000-0000-000040010000}"/>
    <cellStyle name="Comma 179 2" xfId="2705" xr:uid="{2BCEDA95-D422-4C1F-9F16-E0DE5B0D1C5F}"/>
    <cellStyle name="Comma 18" xfId="322" xr:uid="{00000000-0005-0000-0000-000041010000}"/>
    <cellStyle name="Comma 18 2" xfId="2706" xr:uid="{B22D8728-8BDF-43EA-8A8C-43736A7346CA}"/>
    <cellStyle name="Comma 18 2 4" xfId="2562" xr:uid="{D6E30B7D-2C1F-462C-AF44-EBEBCEB0B92B}"/>
    <cellStyle name="Comma 18 2 4 2" xfId="2571" xr:uid="{153AE836-9699-42AE-9549-D841498E8667}"/>
    <cellStyle name="Comma 18 2 4 2 2" xfId="2707" xr:uid="{1D6B3CB9-3C54-466B-93B9-0DC0991C2020}"/>
    <cellStyle name="Comma 18 2 4 3" xfId="2708" xr:uid="{B404776F-5E21-43B2-874F-750A491E3690}"/>
    <cellStyle name="Comma 180" xfId="2533" xr:uid="{97D0E93D-35FF-4151-8C16-EB92C049BB9A}"/>
    <cellStyle name="Comma 180 2" xfId="2709" xr:uid="{5C63E788-8B55-4377-AC8B-7E26D19C6FF5}"/>
    <cellStyle name="Comma 181" xfId="2599" xr:uid="{DEC076E7-BE05-4CCA-B1A9-DAF017458684}"/>
    <cellStyle name="Comma 181 2" xfId="2710" xr:uid="{32E4E9B1-269D-4CE0-8A28-B17DBAF49294}"/>
    <cellStyle name="Comma 182" xfId="2601" xr:uid="{AD3D419F-D485-458C-815F-7EDF1B8C82B0}"/>
    <cellStyle name="Comma 182 2" xfId="2711" xr:uid="{85D793F9-CEFE-46EC-A60E-573EF38F0902}"/>
    <cellStyle name="Comma 183" xfId="2603" xr:uid="{2718932E-9F07-4652-A3BF-AE8A5AE448FA}"/>
    <cellStyle name="Comma 183 2" xfId="2712" xr:uid="{716EE5F1-E9BF-4738-85AE-590239D1ED92}"/>
    <cellStyle name="Comma 184" xfId="2605" xr:uid="{AB036C6F-AC32-41DE-BF8A-592CFBE71E94}"/>
    <cellStyle name="Comma 184 2" xfId="2713" xr:uid="{CDA3B471-C916-4903-BAA9-176EBC56C0CF}"/>
    <cellStyle name="Comma 185" xfId="2607" xr:uid="{BB3307AB-8E9B-41A6-A622-659A5B36EB7C}"/>
    <cellStyle name="Comma 185 2" xfId="2714" xr:uid="{D9B5EBEE-7645-4369-87CE-128443535160}"/>
    <cellStyle name="Comma 186" xfId="2609" xr:uid="{9FF93546-B86D-4B55-B542-86E4A6868A62}"/>
    <cellStyle name="Comma 186 2" xfId="2715" xr:uid="{D9601CDB-F6BA-408A-B588-564214269D58}"/>
    <cellStyle name="Comma 187" xfId="2611" xr:uid="{D46C6FE5-44AE-48C9-A05F-8AD32DE9710E}"/>
    <cellStyle name="Comma 187 2" xfId="2716" xr:uid="{786D5F67-835E-4B54-9694-3AA6611EBCC8}"/>
    <cellStyle name="Comma 188" xfId="2613" xr:uid="{23CB690B-B793-4EBA-85B0-EAB7AA4454C0}"/>
    <cellStyle name="Comma 188 2" xfId="2717" xr:uid="{10A9632C-BB0E-4AD0-8892-4CC64D254073}"/>
    <cellStyle name="Comma 189" xfId="2615" xr:uid="{E79FC496-5D67-4EB8-B27C-2D66C203CABE}"/>
    <cellStyle name="Comma 189 2" xfId="2718" xr:uid="{E6DFE967-E9F4-4EB0-A7ED-0FED6390EF19}"/>
    <cellStyle name="Comma 19" xfId="323" xr:uid="{00000000-0005-0000-0000-000042010000}"/>
    <cellStyle name="Comma 19 2" xfId="2719" xr:uid="{01F7AC28-B0C3-4ABF-B9A7-8A84426A10E0}"/>
    <cellStyle name="Comma 2" xfId="324" xr:uid="{00000000-0005-0000-0000-000043010000}"/>
    <cellStyle name="Comma 2 10" xfId="325" xr:uid="{00000000-0005-0000-0000-000044010000}"/>
    <cellStyle name="Comma 2 11" xfId="326" xr:uid="{00000000-0005-0000-0000-000045010000}"/>
    <cellStyle name="Comma 2 11 2" xfId="2720" xr:uid="{488EBF56-7108-4795-883D-A2443220A3A8}"/>
    <cellStyle name="Comma 2 12" xfId="327" xr:uid="{00000000-0005-0000-0000-000046010000}"/>
    <cellStyle name="Comma 2 12 2" xfId="328" xr:uid="{00000000-0005-0000-0000-000047010000}"/>
    <cellStyle name="Comma 2 12 2 2" xfId="2721" xr:uid="{B2CB1696-E138-491D-8650-29B514FA25E4}"/>
    <cellStyle name="Comma 2 12 3" xfId="2722" xr:uid="{05E754C5-A7C0-437E-8A5F-D7E0AB1F6741}"/>
    <cellStyle name="Comma 2 13" xfId="2534" xr:uid="{E594B768-F58B-4D6A-9A3A-8734A90013BD}"/>
    <cellStyle name="Comma 2 13 2" xfId="2723" xr:uid="{0B58F7D1-6AB1-43FB-AE0F-F9567A582135}"/>
    <cellStyle name="Comma 2 14" xfId="2724" xr:uid="{BC3240E4-9A70-48D7-A6C7-F805A055AA29}"/>
    <cellStyle name="Comma 2 2" xfId="329" xr:uid="{00000000-0005-0000-0000-000048010000}"/>
    <cellStyle name="Comma 2 2 10" xfId="2725" xr:uid="{4E568EE5-B79A-4486-BB93-607D5E63727C}"/>
    <cellStyle name="Comma 2 2 2" xfId="330" xr:uid="{00000000-0005-0000-0000-000049010000}"/>
    <cellStyle name="Comma 2 2 2 2" xfId="331" xr:uid="{00000000-0005-0000-0000-00004A010000}"/>
    <cellStyle name="Comma 2 2 2 2 2" xfId="2726" xr:uid="{54E4E0A2-4DA8-4444-AE6C-83C08E7689D7}"/>
    <cellStyle name="Comma 2 2 2 3" xfId="332" xr:uid="{00000000-0005-0000-0000-00004B010000}"/>
    <cellStyle name="Comma 2 2 2 3 2" xfId="2727" xr:uid="{4A2132A7-A256-4F88-97B3-52BD5F848B39}"/>
    <cellStyle name="Comma 2 2 2 4" xfId="333" xr:uid="{00000000-0005-0000-0000-00004C010000}"/>
    <cellStyle name="Comma 2 2 2 4 2" xfId="2728" xr:uid="{452F6E51-7262-497D-93C3-E81A784454AB}"/>
    <cellStyle name="Comma 2 2 2 5" xfId="334" xr:uid="{00000000-0005-0000-0000-00004D010000}"/>
    <cellStyle name="Comma 2 2 2 5 2" xfId="2729" xr:uid="{A8423675-F654-4F74-B465-526DCD1037D3}"/>
    <cellStyle name="Comma 2 2 2 6" xfId="2578" xr:uid="{E63F3EDE-54C1-4A0F-A1CE-ECE1A6D16DE8}"/>
    <cellStyle name="Comma 2 2 2 6 2" xfId="2730" xr:uid="{A2FC64AB-3A9D-416A-BA33-CC95EC9DFA30}"/>
    <cellStyle name="Comma 2 2 2 7" xfId="2731" xr:uid="{2B273E32-88F5-4410-B8EB-1F52B019C07C}"/>
    <cellStyle name="Comma 2 2 3" xfId="335" xr:uid="{00000000-0005-0000-0000-00004E010000}"/>
    <cellStyle name="Comma 2 2 4" xfId="336" xr:uid="{00000000-0005-0000-0000-00004F010000}"/>
    <cellStyle name="Comma 2 2 4 2" xfId="2732" xr:uid="{05F46531-D757-4542-8B69-822F126DDA74}"/>
    <cellStyle name="Comma 2 2 5" xfId="337" xr:uid="{00000000-0005-0000-0000-000050010000}"/>
    <cellStyle name="Comma 2 2 5 2" xfId="2733" xr:uid="{8932F256-EC69-4A5E-89DB-ABF5D949FB79}"/>
    <cellStyle name="Comma 2 2 6" xfId="338" xr:uid="{00000000-0005-0000-0000-000051010000}"/>
    <cellStyle name="Comma 2 2 6 2" xfId="2734" xr:uid="{F0B144A9-13B4-462A-A35F-D3CB2D62CC3B}"/>
    <cellStyle name="Comma 2 2 7" xfId="339" xr:uid="{00000000-0005-0000-0000-000052010000}"/>
    <cellStyle name="Comma 2 2 7 2" xfId="2735" xr:uid="{86D5E689-E899-4CC3-ACCE-00EB89A61627}"/>
    <cellStyle name="Comma 2 2 8" xfId="340" xr:uid="{00000000-0005-0000-0000-000053010000}"/>
    <cellStyle name="Comma 2 2 8 2" xfId="2736" xr:uid="{25D3B468-241B-4D90-A7C8-1D3F0E64D25F}"/>
    <cellStyle name="Comma 2 2 9" xfId="2549" xr:uid="{59A86DE3-ABE3-4BD3-84E8-83587BFA1287}"/>
    <cellStyle name="Comma 2 2 9 2" xfId="2737" xr:uid="{7CF054C2-235F-4B80-86D0-50C5AB4F1F67}"/>
    <cellStyle name="Comma 2 3" xfId="341" xr:uid="{00000000-0005-0000-0000-000054010000}"/>
    <cellStyle name="Comma 2 3 2" xfId="342" xr:uid="{00000000-0005-0000-0000-000055010000}"/>
    <cellStyle name="Comma 2 3 2 2" xfId="2738" xr:uid="{F7FE4989-F48C-4AAE-A89D-E656747D9932}"/>
    <cellStyle name="Comma 2 3 3" xfId="343" xr:uid="{00000000-0005-0000-0000-000056010000}"/>
    <cellStyle name="Comma 2 3 3 2" xfId="2739" xr:uid="{786E07F5-13BF-4B61-95BD-A5F478A18485}"/>
    <cellStyle name="Comma 2 3 4" xfId="2539" xr:uid="{14CB7E99-06DF-490C-9F2A-C075A46EA152}"/>
    <cellStyle name="Comma 2 3 5" xfId="2740" xr:uid="{FAE77CCF-B6AE-4B4A-9411-FAD3D17EA61A}"/>
    <cellStyle name="Comma 2 4" xfId="344" xr:uid="{00000000-0005-0000-0000-000057010000}"/>
    <cellStyle name="Comma 2 5" xfId="345" xr:uid="{00000000-0005-0000-0000-000058010000}"/>
    <cellStyle name="Comma 2 5 2" xfId="2741" xr:uid="{4464DC9D-1955-4786-84E1-3203BD0DCA4D}"/>
    <cellStyle name="Comma 2 6" xfId="346" xr:uid="{00000000-0005-0000-0000-000059010000}"/>
    <cellStyle name="Comma 2 6 2" xfId="2742" xr:uid="{FDDC933B-BCD6-4C20-B25F-681A9C1A6EAC}"/>
    <cellStyle name="Comma 2 7" xfId="347" xr:uid="{00000000-0005-0000-0000-00005A010000}"/>
    <cellStyle name="Comma 2 8" xfId="348" xr:uid="{00000000-0005-0000-0000-00005B010000}"/>
    <cellStyle name="Comma 2 8 2" xfId="2743" xr:uid="{C6F34061-5817-455F-B44D-EB07D9C0FA1F}"/>
    <cellStyle name="Comma 2 9" xfId="349" xr:uid="{00000000-0005-0000-0000-00005C010000}"/>
    <cellStyle name="Comma 2 9 2" xfId="2744" xr:uid="{908613B2-BB09-4975-BE54-AFEDCD42552C}"/>
    <cellStyle name="Comma 20" xfId="350" xr:uid="{00000000-0005-0000-0000-00005D010000}"/>
    <cellStyle name="Comma 20 2" xfId="2745" xr:uid="{33A4D167-E140-4087-8A12-F6C6EB3D83AB}"/>
    <cellStyle name="Comma 21" xfId="351" xr:uid="{00000000-0005-0000-0000-00005E010000}"/>
    <cellStyle name="Comma 21 2" xfId="2746" xr:uid="{0E199F58-15E1-43E8-86F0-0929E1087937}"/>
    <cellStyle name="Comma 22" xfId="352" xr:uid="{00000000-0005-0000-0000-00005F010000}"/>
    <cellStyle name="Comma 22 2" xfId="2747" xr:uid="{1D41AF58-EB6D-4F0C-82E8-A3D7D580DCDA}"/>
    <cellStyle name="Comma 23" xfId="353" xr:uid="{00000000-0005-0000-0000-000060010000}"/>
    <cellStyle name="Comma 23 2" xfId="2748" xr:uid="{E8116BB2-9F59-42CE-AACD-58A102348195}"/>
    <cellStyle name="Comma 24" xfId="354" xr:uid="{00000000-0005-0000-0000-000061010000}"/>
    <cellStyle name="Comma 24 2" xfId="2749" xr:uid="{560048C7-C1FA-4230-8FD1-19E2C303F2D5}"/>
    <cellStyle name="Comma 25" xfId="355" xr:uid="{00000000-0005-0000-0000-000062010000}"/>
    <cellStyle name="Comma 25 2" xfId="2750" xr:uid="{D84E04B5-77BA-4D75-A1AF-1DA085B668FF}"/>
    <cellStyle name="Comma 26" xfId="356" xr:uid="{00000000-0005-0000-0000-000063010000}"/>
    <cellStyle name="Comma 26 2" xfId="2751" xr:uid="{3C09EB0A-03EC-4EB6-A22E-AA867EBDB04C}"/>
    <cellStyle name="Comma 27" xfId="357" xr:uid="{00000000-0005-0000-0000-000064010000}"/>
    <cellStyle name="Comma 27 2" xfId="2752" xr:uid="{74E50EE8-115E-4A72-9151-E0B2C32BBBA1}"/>
    <cellStyle name="Comma 28" xfId="358" xr:uid="{00000000-0005-0000-0000-000065010000}"/>
    <cellStyle name="Comma 28 2" xfId="2753" xr:uid="{7375A6FA-67BE-4F16-9CC4-0A53A83B1536}"/>
    <cellStyle name="Comma 29" xfId="359" xr:uid="{00000000-0005-0000-0000-000066010000}"/>
    <cellStyle name="Comma 29 2" xfId="2754" xr:uid="{2FFC34AC-80A5-4DA1-AADF-A342FB4813B0}"/>
    <cellStyle name="Comma 3" xfId="360" xr:uid="{00000000-0005-0000-0000-000067010000}"/>
    <cellStyle name="Comma 3 10" xfId="361" xr:uid="{00000000-0005-0000-0000-000068010000}"/>
    <cellStyle name="Comma 3 10 2" xfId="2755" xr:uid="{A3FABC4A-C15F-42A6-98FB-539E6BD9927B}"/>
    <cellStyle name="Comma 3 11" xfId="362" xr:uid="{00000000-0005-0000-0000-000069010000}"/>
    <cellStyle name="Comma 3 11 2" xfId="2756" xr:uid="{76E687B0-E437-4A02-AADD-4E4C84FD32CD}"/>
    <cellStyle name="Comma 3 12" xfId="363" xr:uid="{00000000-0005-0000-0000-00006A010000}"/>
    <cellStyle name="Comma 3 12 2" xfId="2757" xr:uid="{00231433-DD0A-406E-B4C2-6B4CE9758708}"/>
    <cellStyle name="Comma 3 13" xfId="364" xr:uid="{00000000-0005-0000-0000-00006B010000}"/>
    <cellStyle name="Comma 3 13 2" xfId="2758" xr:uid="{65DADC66-4CAF-404C-BB5E-696678F8D8D1}"/>
    <cellStyle name="Comma 3 14" xfId="365" xr:uid="{00000000-0005-0000-0000-00006C010000}"/>
    <cellStyle name="Comma 3 14 2" xfId="2759" xr:uid="{4E541D20-4161-41A5-9506-3BB8EAF1AA01}"/>
    <cellStyle name="Comma 3 15" xfId="366" xr:uid="{00000000-0005-0000-0000-00006D010000}"/>
    <cellStyle name="Comma 3 15 2" xfId="2760" xr:uid="{07A178F5-EFDD-4F42-A4DB-1E978F74299C}"/>
    <cellStyle name="Comma 3 16" xfId="367" xr:uid="{00000000-0005-0000-0000-00006E010000}"/>
    <cellStyle name="Comma 3 16 2" xfId="2761" xr:uid="{6AA5B570-E27E-4C18-8F28-0A572AE661C6}"/>
    <cellStyle name="Comma 3 17" xfId="368" xr:uid="{00000000-0005-0000-0000-00006F010000}"/>
    <cellStyle name="Comma 3 17 2" xfId="2762" xr:uid="{21F50751-BABE-43DE-8C76-9DBAB7A36AFB}"/>
    <cellStyle name="Comma 3 18" xfId="369" xr:uid="{00000000-0005-0000-0000-000070010000}"/>
    <cellStyle name="Comma 3 18 2" xfId="2763" xr:uid="{FF601054-2D6A-40FE-8857-DDB71D25E544}"/>
    <cellStyle name="Comma 3 19" xfId="370" xr:uid="{00000000-0005-0000-0000-000071010000}"/>
    <cellStyle name="Comma 3 19 2" xfId="2764" xr:uid="{6CCE4053-9FBD-4C25-80EC-D79CBFFC906B}"/>
    <cellStyle name="Comma 3 2" xfId="371" xr:uid="{00000000-0005-0000-0000-000072010000}"/>
    <cellStyle name="Comma 3 2 10 2" xfId="372" xr:uid="{00000000-0005-0000-0000-000073010000}"/>
    <cellStyle name="Comma 3 2 10 2 2" xfId="373" xr:uid="{00000000-0005-0000-0000-000074010000}"/>
    <cellStyle name="Comma 3 2 10 2 2 2" xfId="2765" xr:uid="{2542C025-FC8F-48C4-AD46-EA371DFE24D6}"/>
    <cellStyle name="Comma 3 2 10 2 3" xfId="2766" xr:uid="{7FCE66FF-477C-4CC9-AFE5-06E829415BC1}"/>
    <cellStyle name="Comma 3 2 2" xfId="374" xr:uid="{00000000-0005-0000-0000-000075010000}"/>
    <cellStyle name="Comma 3 2 2 10" xfId="375" xr:uid="{00000000-0005-0000-0000-000076010000}"/>
    <cellStyle name="Comma 3 2 2 10 2" xfId="2767" xr:uid="{FCE582C5-7D99-40F3-B558-A944D2847B9B}"/>
    <cellStyle name="Comma 3 2 2 11" xfId="2582" xr:uid="{D427B163-3804-468D-9D4C-7BF59B752298}"/>
    <cellStyle name="Comma 3 2 2 11 2" xfId="2768" xr:uid="{00376F79-62FC-4E00-916F-CCD1ED0870A3}"/>
    <cellStyle name="Comma 3 2 2 12" xfId="2769" xr:uid="{099E9B51-B541-4E98-AE50-2E97C5F6BB34}"/>
    <cellStyle name="Comma 3 2 2 2" xfId="376" xr:uid="{00000000-0005-0000-0000-000077010000}"/>
    <cellStyle name="Comma 3 2 2 2 2" xfId="2770" xr:uid="{C6EC8C99-A836-4DCC-9DA1-E4A80C578420}"/>
    <cellStyle name="Comma 3 2 2 3" xfId="377" xr:uid="{00000000-0005-0000-0000-000078010000}"/>
    <cellStyle name="Comma 3 2 2 3 2" xfId="2771" xr:uid="{ECEA0067-4801-4034-9322-6AE269369B16}"/>
    <cellStyle name="Comma 3 2 2 4" xfId="378" xr:uid="{00000000-0005-0000-0000-000079010000}"/>
    <cellStyle name="Comma 3 2 2 4 2" xfId="2772" xr:uid="{E38D424F-4026-45E3-B526-07A2DEFC9BC1}"/>
    <cellStyle name="Comma 3 2 2 5" xfId="379" xr:uid="{00000000-0005-0000-0000-00007A010000}"/>
    <cellStyle name="Comma 3 2 2 5 2" xfId="2773" xr:uid="{6E6FD978-6A74-45F4-82B3-799B508028E8}"/>
    <cellStyle name="Comma 3 2 2 6" xfId="380" xr:uid="{00000000-0005-0000-0000-00007B010000}"/>
    <cellStyle name="Comma 3 2 2 6 2" xfId="2774" xr:uid="{475A6087-E395-46B9-B3F3-7F3FF103BD71}"/>
    <cellStyle name="Comma 3 2 2 7" xfId="381" xr:uid="{00000000-0005-0000-0000-00007C010000}"/>
    <cellStyle name="Comma 3 2 2 7 2" xfId="2775" xr:uid="{E7DDB1F0-8F90-4DB9-AF2A-8239B65CA210}"/>
    <cellStyle name="Comma 3 2 2 8" xfId="382" xr:uid="{00000000-0005-0000-0000-00007D010000}"/>
    <cellStyle name="Comma 3 2 2 8 2" xfId="2776" xr:uid="{8D56BF2E-E140-4927-8652-EEDBC9273BBB}"/>
    <cellStyle name="Comma 3 2 2 9" xfId="383" xr:uid="{00000000-0005-0000-0000-00007E010000}"/>
    <cellStyle name="Comma 3 2 2 9 2" xfId="2777" xr:uid="{93E6B561-F915-4DBB-AF50-96A0BE54D773}"/>
    <cellStyle name="Comma 3 2 3" xfId="384" xr:uid="{00000000-0005-0000-0000-00007F010000}"/>
    <cellStyle name="Comma 3 2 3 2" xfId="2591" xr:uid="{C4D481CF-F5C9-47D3-838E-094EEF78AB8A}"/>
    <cellStyle name="Comma 3 2 3 2 2" xfId="2778" xr:uid="{06EE6A9D-B511-4F27-A1A7-88D5B6D8DB59}"/>
    <cellStyle name="Comma 3 2 3 3" xfId="2779" xr:uid="{08E1613E-3F94-4CA5-A374-106B77555E30}"/>
    <cellStyle name="Comma 3 2 4" xfId="2569" xr:uid="{A907AB5A-0DA6-44EB-A12B-EC936162D388}"/>
    <cellStyle name="Comma 3 2 4 2" xfId="2780" xr:uid="{E92BB21A-B094-45E1-BEE4-9B00451DDDCD}"/>
    <cellStyle name="Comma 3 2 5" xfId="2781" xr:uid="{468BB952-B1F5-4D4B-806C-F603610DD83B}"/>
    <cellStyle name="Comma 3 20" xfId="385" xr:uid="{00000000-0005-0000-0000-000080010000}"/>
    <cellStyle name="Comma 3 20 2" xfId="2782" xr:uid="{EEC6038A-CE4A-470D-ADD3-9BBC1910BDA7}"/>
    <cellStyle name="Comma 3 21" xfId="386" xr:uid="{00000000-0005-0000-0000-000081010000}"/>
    <cellStyle name="Comma 3 21 2" xfId="2783" xr:uid="{5EDB5063-3FAC-49F4-AC08-5E335C5F5BF8}"/>
    <cellStyle name="Comma 3 22" xfId="387" xr:uid="{00000000-0005-0000-0000-000082010000}"/>
    <cellStyle name="Comma 3 22 2" xfId="2784" xr:uid="{87428892-00E4-4E71-9D2F-5F82E06234A1}"/>
    <cellStyle name="Comma 3 23" xfId="2538" xr:uid="{71F49DAD-1526-47C7-A3FB-07D1D46C6BCB}"/>
    <cellStyle name="Comma 3 23 2" xfId="2785" xr:uid="{D79EFFDD-D2A2-4BBF-9E5A-437954BBFCAA}"/>
    <cellStyle name="Comma 3 24" xfId="2786" xr:uid="{CB3D2CBC-0513-44A3-833F-D2412281D729}"/>
    <cellStyle name="Comma 3 3" xfId="388" xr:uid="{00000000-0005-0000-0000-000083010000}"/>
    <cellStyle name="Comma 3 3 2" xfId="2580" xr:uid="{3A7E83C7-671C-4925-835E-873C9E48DCDB}"/>
    <cellStyle name="Comma 3 3 2 2" xfId="2787" xr:uid="{42DC61EB-A84F-42A5-8BB2-ECD33DCFB6C3}"/>
    <cellStyle name="Comma 3 3 3" xfId="2788" xr:uid="{EA99167D-9D92-4C70-9D25-C950EE95C839}"/>
    <cellStyle name="Comma 3 4" xfId="389" xr:uid="{00000000-0005-0000-0000-000084010000}"/>
    <cellStyle name="Comma 3 4 2" xfId="2553" xr:uid="{48431FFB-EF41-4097-8DDE-63F6860B4C2B}"/>
    <cellStyle name="Comma 3 4 2 2" xfId="2789" xr:uid="{44470357-6DB6-4D97-8E45-9B426B6A4C40}"/>
    <cellStyle name="Comma 3 4 3" xfId="2790" xr:uid="{EE24DE01-F894-4436-9980-B2CE6A74DC23}"/>
    <cellStyle name="Comma 3 5" xfId="390" xr:uid="{00000000-0005-0000-0000-000085010000}"/>
    <cellStyle name="Comma 3 6" xfId="391" xr:uid="{00000000-0005-0000-0000-000086010000}"/>
    <cellStyle name="Comma 3 7" xfId="392" xr:uid="{00000000-0005-0000-0000-000087010000}"/>
    <cellStyle name="Comma 3 7 2" xfId="2791" xr:uid="{7FD8AD59-FDDC-472E-9AD8-E030B07E6952}"/>
    <cellStyle name="Comma 3 8" xfId="393" xr:uid="{00000000-0005-0000-0000-000088010000}"/>
    <cellStyle name="Comma 3 8 2" xfId="2792" xr:uid="{744C653C-4107-4F76-BD4F-F5CC7F432261}"/>
    <cellStyle name="Comma 3 9" xfId="394" xr:uid="{00000000-0005-0000-0000-000089010000}"/>
    <cellStyle name="Comma 3 9 2" xfId="2793" xr:uid="{AA694C89-63B0-480A-A1C8-DF0A756ED9B1}"/>
    <cellStyle name="Comma 30" xfId="395" xr:uid="{00000000-0005-0000-0000-00008A010000}"/>
    <cellStyle name="Comma 30 2" xfId="2794" xr:uid="{633A0005-44EB-43DD-8F9F-89298FE327DA}"/>
    <cellStyle name="Comma 31" xfId="396" xr:uid="{00000000-0005-0000-0000-00008B010000}"/>
    <cellStyle name="Comma 31 2" xfId="2795" xr:uid="{7B9CAA13-E54C-4A43-8E2D-65F7341DCBE3}"/>
    <cellStyle name="Comma 32" xfId="397" xr:uid="{00000000-0005-0000-0000-00008C010000}"/>
    <cellStyle name="Comma 32 2" xfId="2796" xr:uid="{864603FF-268B-4C7C-A0D8-5629120C8FC7}"/>
    <cellStyle name="Comma 33" xfId="398" xr:uid="{00000000-0005-0000-0000-00008D010000}"/>
    <cellStyle name="Comma 33 2" xfId="399" xr:uid="{00000000-0005-0000-0000-00008E010000}"/>
    <cellStyle name="Comma 33 2 2" xfId="2797" xr:uid="{D17D5D81-991F-4B00-A569-DDA14661EA1B}"/>
    <cellStyle name="Comma 33 3" xfId="2798" xr:uid="{E9CC619D-7618-4D47-BFEF-C59E79DB7B91}"/>
    <cellStyle name="Comma 34" xfId="400" xr:uid="{00000000-0005-0000-0000-00008F010000}"/>
    <cellStyle name="Comma 34 2" xfId="401" xr:uid="{00000000-0005-0000-0000-000090010000}"/>
    <cellStyle name="Comma 34 2 2" xfId="2799" xr:uid="{C450F2D3-22D9-4D16-BD0F-35BD6B66EDC0}"/>
    <cellStyle name="Comma 34 3" xfId="2800" xr:uid="{574FECDE-277E-43B7-9E77-DC23B71636CA}"/>
    <cellStyle name="Comma 35" xfId="402" xr:uid="{00000000-0005-0000-0000-000091010000}"/>
    <cellStyle name="Comma 36" xfId="403" xr:uid="{00000000-0005-0000-0000-000092010000}"/>
    <cellStyle name="Comma 37" xfId="404" xr:uid="{00000000-0005-0000-0000-000093010000}"/>
    <cellStyle name="Comma 38" xfId="405" xr:uid="{00000000-0005-0000-0000-000094010000}"/>
    <cellStyle name="Comma 39" xfId="406" xr:uid="{00000000-0005-0000-0000-000095010000}"/>
    <cellStyle name="Comma 4" xfId="407" xr:uid="{00000000-0005-0000-0000-000096010000}"/>
    <cellStyle name="Comma 4 2" xfId="408" xr:uid="{00000000-0005-0000-0000-000097010000}"/>
    <cellStyle name="Comma 4 2 2" xfId="409" xr:uid="{00000000-0005-0000-0000-000098010000}"/>
    <cellStyle name="Comma 4 2 2 2" xfId="2572" xr:uid="{DB644E5A-D630-43AF-9D14-1DD6369A4B0D}"/>
    <cellStyle name="Comma 4 2 2 2 2" xfId="2801" xr:uid="{59D26625-336D-4C6C-B47A-E8CD7EC0BD25}"/>
    <cellStyle name="Comma 4 2 2 3" xfId="2802" xr:uid="{A97BDC94-CCA6-448C-8CA1-4EEFC372EB64}"/>
    <cellStyle name="Comma 4 2 3" xfId="410" xr:uid="{00000000-0005-0000-0000-000099010000}"/>
    <cellStyle name="Comma 4 2 3 2" xfId="2803" xr:uid="{07B2A2B4-5AFD-4F8E-BB32-BDD2FD7EC5A5}"/>
    <cellStyle name="Comma 4 2 4" xfId="2565" xr:uid="{6023F2FA-7A6A-435A-9397-9AA98DC018F8}"/>
    <cellStyle name="Comma 4 2 4 2" xfId="2804" xr:uid="{B3C1D754-3686-46B9-AD92-A29E50D67F37}"/>
    <cellStyle name="Comma 4 2 5" xfId="2805" xr:uid="{FEAB32F9-B20F-4E4F-9CD4-4AA325ED30AC}"/>
    <cellStyle name="Comma 4 3" xfId="411" xr:uid="{00000000-0005-0000-0000-00009A010000}"/>
    <cellStyle name="Comma 4 3 2" xfId="2574" xr:uid="{4A75BF11-ADA6-4F0E-AE69-03EB075D859B}"/>
    <cellStyle name="Comma 4 3 2 2" xfId="2806" xr:uid="{DA5B36D9-4592-49E5-B20F-F031D40924A0}"/>
    <cellStyle name="Comma 4 3 3" xfId="2807" xr:uid="{B01BD8FA-D215-4882-8FF3-8FD5395783A7}"/>
    <cellStyle name="Comma 4 4" xfId="412" xr:uid="{00000000-0005-0000-0000-00009B010000}"/>
    <cellStyle name="Comma 4 4 2" xfId="2568" xr:uid="{F5BC2E8E-C7C7-4BDD-8A7B-A1FD06AD4DAE}"/>
    <cellStyle name="Comma 4 4 2 2" xfId="2808" xr:uid="{A1E28E8F-A334-400B-8228-ACDCA0628C25}"/>
    <cellStyle name="Comma 4 4 3" xfId="2809" xr:uid="{3454244B-B13C-49B9-86BC-B07DF3C9AA7C}"/>
    <cellStyle name="Comma 4 5" xfId="413" xr:uid="{00000000-0005-0000-0000-00009C010000}"/>
    <cellStyle name="Comma 4 5 2" xfId="2588" xr:uid="{47D90049-3270-40C6-B6A7-4D58BE6A4B0A}"/>
    <cellStyle name="Comma 4 5 2 2" xfId="2810" xr:uid="{69921F6D-333E-44B7-99BE-3C07A24098B3}"/>
    <cellStyle name="Comma 4 5 3" xfId="2811" xr:uid="{A7DF55D2-D352-478C-BFD3-F12C4824D12E}"/>
    <cellStyle name="Comma 4 6" xfId="2548" xr:uid="{03D74CDD-B8ED-4569-91CF-883CE718F019}"/>
    <cellStyle name="Comma 4 6 2" xfId="2812" xr:uid="{991DDA16-0076-44BA-8D9C-1A1ABA566570}"/>
    <cellStyle name="Comma 4 7" xfId="2813" xr:uid="{A8DB39BB-9369-4229-B50F-F0498525C698}"/>
    <cellStyle name="Comma 40" xfId="414" xr:uid="{00000000-0005-0000-0000-00009D010000}"/>
    <cellStyle name="Comma 41" xfId="415" xr:uid="{00000000-0005-0000-0000-00009E010000}"/>
    <cellStyle name="Comma 42" xfId="416" xr:uid="{00000000-0005-0000-0000-00009F010000}"/>
    <cellStyle name="Comma 43" xfId="417" xr:uid="{00000000-0005-0000-0000-0000A0010000}"/>
    <cellStyle name="Comma 44" xfId="418" xr:uid="{00000000-0005-0000-0000-0000A1010000}"/>
    <cellStyle name="Comma 45" xfId="419" xr:uid="{00000000-0005-0000-0000-0000A2010000}"/>
    <cellStyle name="Comma 46" xfId="420" xr:uid="{00000000-0005-0000-0000-0000A3010000}"/>
    <cellStyle name="Comma 47" xfId="421" xr:uid="{00000000-0005-0000-0000-0000A4010000}"/>
    <cellStyle name="Comma 48" xfId="422" xr:uid="{00000000-0005-0000-0000-0000A5010000}"/>
    <cellStyle name="Comma 49" xfId="423" xr:uid="{00000000-0005-0000-0000-0000A6010000}"/>
    <cellStyle name="Comma 5" xfId="424" xr:uid="{00000000-0005-0000-0000-0000A7010000}"/>
    <cellStyle name="Comma 5 2" xfId="425" xr:uid="{00000000-0005-0000-0000-0000A8010000}"/>
    <cellStyle name="Comma 5 2 2" xfId="426" xr:uid="{00000000-0005-0000-0000-0000A9010000}"/>
    <cellStyle name="Comma 5 2 2 2" xfId="2814" xr:uid="{F47EDBB9-7697-492F-8BDE-74B52C18E11F}"/>
    <cellStyle name="Comma 5 2 3" xfId="2575" xr:uid="{6692D7F2-B68D-4CA9-A725-1CD11A537B02}"/>
    <cellStyle name="Comma 5 2 3 2" xfId="2815" xr:uid="{DBF7E0D5-8E25-47DA-8783-A8E70880F7B9}"/>
    <cellStyle name="Comma 5 2 4" xfId="2816" xr:uid="{16403BC6-1B85-47A1-A827-34E66DD45A7A}"/>
    <cellStyle name="Comma 5 3" xfId="427" xr:uid="{00000000-0005-0000-0000-0000AA010000}"/>
    <cellStyle name="Comma 5 3 2" xfId="2817" xr:uid="{9D2E9A28-C171-4C65-8C52-A8213C939626}"/>
    <cellStyle name="Comma 5 4" xfId="2559" xr:uid="{1103366B-A24C-4A57-9B5F-782A64A388F7}"/>
    <cellStyle name="Comma 5 4 2" xfId="2818" xr:uid="{88A58D4D-EC82-4259-BF09-64D3CB36D326}"/>
    <cellStyle name="Comma 5 5" xfId="2819" xr:uid="{6C037E64-D73F-4CE1-B08D-0F591ED0AAA6}"/>
    <cellStyle name="Comma 50" xfId="428" xr:uid="{00000000-0005-0000-0000-0000AB010000}"/>
    <cellStyle name="Comma 51" xfId="429" xr:uid="{00000000-0005-0000-0000-0000AC010000}"/>
    <cellStyle name="Comma 52" xfId="430" xr:uid="{00000000-0005-0000-0000-0000AD010000}"/>
    <cellStyle name="Comma 53" xfId="431" xr:uid="{00000000-0005-0000-0000-0000AE010000}"/>
    <cellStyle name="Comma 54" xfId="432" xr:uid="{00000000-0005-0000-0000-0000AF010000}"/>
    <cellStyle name="Comma 55" xfId="433" xr:uid="{00000000-0005-0000-0000-0000B0010000}"/>
    <cellStyle name="Comma 56" xfId="434" xr:uid="{00000000-0005-0000-0000-0000B1010000}"/>
    <cellStyle name="Comma 57" xfId="435" xr:uid="{00000000-0005-0000-0000-0000B2010000}"/>
    <cellStyle name="Comma 58" xfId="436" xr:uid="{00000000-0005-0000-0000-0000B3010000}"/>
    <cellStyle name="Comma 59" xfId="437" xr:uid="{00000000-0005-0000-0000-0000B4010000}"/>
    <cellStyle name="Comma 6" xfId="438" xr:uid="{00000000-0005-0000-0000-0000B5010000}"/>
    <cellStyle name="Comma 6 2" xfId="439" xr:uid="{00000000-0005-0000-0000-0000B6010000}"/>
    <cellStyle name="Comma 6 2 2" xfId="2820" xr:uid="{75A0DDF1-4901-4AD5-A71C-1BD61A469FC9}"/>
    <cellStyle name="Comma 6 3" xfId="2570" xr:uid="{1BF338E7-DB8F-402B-A6B7-CE6AC8DB98AA}"/>
    <cellStyle name="Comma 6 3 2" xfId="2821" xr:uid="{46F4C905-F6FB-481A-A614-029494EF0C5E}"/>
    <cellStyle name="Comma 6 4" xfId="2822" xr:uid="{2DD68880-AF37-44BA-9C6D-CAF018526A70}"/>
    <cellStyle name="Comma 60" xfId="440" xr:uid="{00000000-0005-0000-0000-0000B7010000}"/>
    <cellStyle name="Comma 61" xfId="441" xr:uid="{00000000-0005-0000-0000-0000B8010000}"/>
    <cellStyle name="Comma 62" xfId="442" xr:uid="{00000000-0005-0000-0000-0000B9010000}"/>
    <cellStyle name="Comma 63" xfId="443" xr:uid="{00000000-0005-0000-0000-0000BA010000}"/>
    <cellStyle name="Comma 64" xfId="444" xr:uid="{00000000-0005-0000-0000-0000BB010000}"/>
    <cellStyle name="Comma 65" xfId="445" xr:uid="{00000000-0005-0000-0000-0000BC010000}"/>
    <cellStyle name="Comma 66" xfId="446" xr:uid="{00000000-0005-0000-0000-0000BD010000}"/>
    <cellStyle name="Comma 67" xfId="447" xr:uid="{00000000-0005-0000-0000-0000BE010000}"/>
    <cellStyle name="Comma 68" xfId="448" xr:uid="{00000000-0005-0000-0000-0000BF010000}"/>
    <cellStyle name="Comma 69" xfId="449" xr:uid="{00000000-0005-0000-0000-0000C0010000}"/>
    <cellStyle name="Comma 7" xfId="450" xr:uid="{00000000-0005-0000-0000-0000C1010000}"/>
    <cellStyle name="Comma 7 2" xfId="451" xr:uid="{00000000-0005-0000-0000-0000C2010000}"/>
    <cellStyle name="Comma 7 2 2" xfId="2823" xr:uid="{25134BEB-CB55-4F81-939E-5ADF84C129B3}"/>
    <cellStyle name="Comma 7 3" xfId="2583" xr:uid="{1ED8DF53-D3BB-4245-BCA9-0FEE4F2DB942}"/>
    <cellStyle name="Comma 7 3 2" xfId="2824" xr:uid="{3424BCB6-D063-44A7-9C24-8C6AE38457DC}"/>
    <cellStyle name="Comma 7 4" xfId="2825" xr:uid="{68D1067F-5237-453E-88EF-EDD6420F9A00}"/>
    <cellStyle name="Comma 70" xfId="452" xr:uid="{00000000-0005-0000-0000-0000C3010000}"/>
    <cellStyle name="Comma 71" xfId="453" xr:uid="{00000000-0005-0000-0000-0000C4010000}"/>
    <cellStyle name="Comma 72" xfId="454" xr:uid="{00000000-0005-0000-0000-0000C5010000}"/>
    <cellStyle name="Comma 73" xfId="455" xr:uid="{00000000-0005-0000-0000-0000C6010000}"/>
    <cellStyle name="Comma 74" xfId="456" xr:uid="{00000000-0005-0000-0000-0000C7010000}"/>
    <cellStyle name="Comma 75" xfId="457" xr:uid="{00000000-0005-0000-0000-0000C8010000}"/>
    <cellStyle name="Comma 76" xfId="458" xr:uid="{00000000-0005-0000-0000-0000C9010000}"/>
    <cellStyle name="Comma 77" xfId="459" xr:uid="{00000000-0005-0000-0000-0000CA010000}"/>
    <cellStyle name="Comma 78" xfId="460" xr:uid="{00000000-0005-0000-0000-0000CB010000}"/>
    <cellStyle name="Comma 78 2" xfId="461" xr:uid="{00000000-0005-0000-0000-0000CC010000}"/>
    <cellStyle name="Comma 78 2 2" xfId="2826" xr:uid="{7FB01F4C-2468-4690-BE04-C49E48F93B03}"/>
    <cellStyle name="Comma 78 3" xfId="2827" xr:uid="{5BA0CE54-66EE-4E1F-BE68-FAECF1A3FE65}"/>
    <cellStyle name="Comma 79" xfId="462" xr:uid="{00000000-0005-0000-0000-0000CD010000}"/>
    <cellStyle name="Comma 8" xfId="463" xr:uid="{00000000-0005-0000-0000-0000CE010000}"/>
    <cellStyle name="Comma 8 2" xfId="2552" xr:uid="{C9491355-CD57-485A-A7DE-F1C5734CEFA1}"/>
    <cellStyle name="Comma 8 2 2" xfId="2828" xr:uid="{08916299-339E-46B1-9F39-25E2500E7373}"/>
    <cellStyle name="Comma 8 3" xfId="2829" xr:uid="{FE17583C-86B8-4CEB-B562-1432B626C013}"/>
    <cellStyle name="Comma 80" xfId="464" xr:uid="{00000000-0005-0000-0000-0000CF010000}"/>
    <cellStyle name="Comma 81" xfId="465" xr:uid="{00000000-0005-0000-0000-0000D0010000}"/>
    <cellStyle name="Comma 82" xfId="466" xr:uid="{00000000-0005-0000-0000-0000D1010000}"/>
    <cellStyle name="Comma 83" xfId="467" xr:uid="{00000000-0005-0000-0000-0000D2010000}"/>
    <cellStyle name="Comma 84" xfId="468" xr:uid="{00000000-0005-0000-0000-0000D3010000}"/>
    <cellStyle name="Comma 85" xfId="469" xr:uid="{00000000-0005-0000-0000-0000D4010000}"/>
    <cellStyle name="Comma 86" xfId="470" xr:uid="{00000000-0005-0000-0000-0000D5010000}"/>
    <cellStyle name="Comma 87" xfId="471" xr:uid="{00000000-0005-0000-0000-0000D6010000}"/>
    <cellStyle name="Comma 88" xfId="472" xr:uid="{00000000-0005-0000-0000-0000D7010000}"/>
    <cellStyle name="Comma 89" xfId="473" xr:uid="{00000000-0005-0000-0000-0000D8010000}"/>
    <cellStyle name="Comma 9" xfId="474" xr:uid="{00000000-0005-0000-0000-0000D9010000}"/>
    <cellStyle name="Comma 9 2" xfId="2593" xr:uid="{2A25C9E9-43C7-4E45-9D14-EE58AF556590}"/>
    <cellStyle name="Comma 9 2 2" xfId="2830" xr:uid="{F10CE5AA-241C-4945-B943-362AB00B7B3E}"/>
    <cellStyle name="Comma 9 3" xfId="2831" xr:uid="{CA3210BE-4F2B-4F69-ABF5-0B1AC0F29A10}"/>
    <cellStyle name="Comma 90" xfId="475" xr:uid="{00000000-0005-0000-0000-0000DA010000}"/>
    <cellStyle name="Comma 91" xfId="476" xr:uid="{00000000-0005-0000-0000-0000DB010000}"/>
    <cellStyle name="Comma 92" xfId="477" xr:uid="{00000000-0005-0000-0000-0000DC010000}"/>
    <cellStyle name="Comma 93" xfId="478" xr:uid="{00000000-0005-0000-0000-0000DD010000}"/>
    <cellStyle name="Comma 94" xfId="479" xr:uid="{00000000-0005-0000-0000-0000DE010000}"/>
    <cellStyle name="Comma 95" xfId="480" xr:uid="{00000000-0005-0000-0000-0000DF010000}"/>
    <cellStyle name="Comma 96" xfId="481" xr:uid="{00000000-0005-0000-0000-0000E0010000}"/>
    <cellStyle name="Comma 97" xfId="482" xr:uid="{00000000-0005-0000-0000-0000E1010000}"/>
    <cellStyle name="Comma 98" xfId="483" xr:uid="{00000000-0005-0000-0000-0000E2010000}"/>
    <cellStyle name="Comma 99" xfId="484" xr:uid="{00000000-0005-0000-0000-0000E3010000}"/>
    <cellStyle name="comma zerodec" xfId="485" xr:uid="{00000000-0005-0000-0000-0000E4010000}"/>
    <cellStyle name="comma zerodec 2" xfId="486" xr:uid="{00000000-0005-0000-0000-0000E5010000}"/>
    <cellStyle name="comma zerodec 3" xfId="487" xr:uid="{00000000-0005-0000-0000-0000E6010000}"/>
    <cellStyle name="Comma0" xfId="488" xr:uid="{00000000-0005-0000-0000-0000E7010000}"/>
    <cellStyle name="Comma0 2" xfId="489" xr:uid="{00000000-0005-0000-0000-0000E8010000}"/>
    <cellStyle name="Comma0 3" xfId="490" xr:uid="{00000000-0005-0000-0000-0000E9010000}"/>
    <cellStyle name="Comma0 4" xfId="491" xr:uid="{00000000-0005-0000-0000-0000EA010000}"/>
    <cellStyle name="Comma0 5" xfId="492" xr:uid="{00000000-0005-0000-0000-0000EB010000}"/>
    <cellStyle name="Comma0 6" xfId="493" xr:uid="{00000000-0005-0000-0000-0000EC010000}"/>
    <cellStyle name="Comma0 6 10" xfId="494" xr:uid="{00000000-0005-0000-0000-0000ED010000}"/>
    <cellStyle name="Comma0 6 11" xfId="495" xr:uid="{00000000-0005-0000-0000-0000EE010000}"/>
    <cellStyle name="Comma0 6 12" xfId="496" xr:uid="{00000000-0005-0000-0000-0000EF010000}"/>
    <cellStyle name="Comma0 6 13" xfId="497" xr:uid="{00000000-0005-0000-0000-0000F0010000}"/>
    <cellStyle name="Comma0 6 2" xfId="498" xr:uid="{00000000-0005-0000-0000-0000F1010000}"/>
    <cellStyle name="Comma0 6 3" xfId="499" xr:uid="{00000000-0005-0000-0000-0000F2010000}"/>
    <cellStyle name="Comma0 6 4" xfId="500" xr:uid="{00000000-0005-0000-0000-0000F3010000}"/>
    <cellStyle name="Comma0 6 5" xfId="501" xr:uid="{00000000-0005-0000-0000-0000F4010000}"/>
    <cellStyle name="Comma0 6 6" xfId="502" xr:uid="{00000000-0005-0000-0000-0000F5010000}"/>
    <cellStyle name="Comma0 6 7" xfId="503" xr:uid="{00000000-0005-0000-0000-0000F6010000}"/>
    <cellStyle name="Comma0 6 8" xfId="504" xr:uid="{00000000-0005-0000-0000-0000F7010000}"/>
    <cellStyle name="Comma0 6 9" xfId="505" xr:uid="{00000000-0005-0000-0000-0000F8010000}"/>
    <cellStyle name="Comma0 7" xfId="506" xr:uid="{00000000-0005-0000-0000-0000F9010000}"/>
    <cellStyle name="Currency--" xfId="507" xr:uid="{00000000-0005-0000-0000-0000FA010000}"/>
    <cellStyle name="Currency [00]" xfId="508" xr:uid="{00000000-0005-0000-0000-0000FB010000}"/>
    <cellStyle name="Currency 2" xfId="509" xr:uid="{00000000-0005-0000-0000-0000FC010000}"/>
    <cellStyle name="Currency0" xfId="510" xr:uid="{00000000-0005-0000-0000-0000FD010000}"/>
    <cellStyle name="Currency0 10" xfId="511" xr:uid="{00000000-0005-0000-0000-0000FE010000}"/>
    <cellStyle name="Currency0 11" xfId="512" xr:uid="{00000000-0005-0000-0000-0000FF010000}"/>
    <cellStyle name="Currency0 12" xfId="513" xr:uid="{00000000-0005-0000-0000-000000020000}"/>
    <cellStyle name="Currency0 13" xfId="514" xr:uid="{00000000-0005-0000-0000-000001020000}"/>
    <cellStyle name="Currency0 14" xfId="515" xr:uid="{00000000-0005-0000-0000-000002020000}"/>
    <cellStyle name="Currency0 15" xfId="516" xr:uid="{00000000-0005-0000-0000-000003020000}"/>
    <cellStyle name="Currency0 16" xfId="517" xr:uid="{00000000-0005-0000-0000-000004020000}"/>
    <cellStyle name="Currency0 17" xfId="518" xr:uid="{00000000-0005-0000-0000-000005020000}"/>
    <cellStyle name="Currency0 18" xfId="519" xr:uid="{00000000-0005-0000-0000-000006020000}"/>
    <cellStyle name="Currency0 19" xfId="520" xr:uid="{00000000-0005-0000-0000-000007020000}"/>
    <cellStyle name="Currency0 2" xfId="521" xr:uid="{00000000-0005-0000-0000-000008020000}"/>
    <cellStyle name="Currency0 2 2" xfId="522" xr:uid="{00000000-0005-0000-0000-000009020000}"/>
    <cellStyle name="Currency0 2 2 10" xfId="523" xr:uid="{00000000-0005-0000-0000-00000A020000}"/>
    <cellStyle name="Currency0 2 2 11" xfId="524" xr:uid="{00000000-0005-0000-0000-00000B020000}"/>
    <cellStyle name="Currency0 2 2 12" xfId="525" xr:uid="{00000000-0005-0000-0000-00000C020000}"/>
    <cellStyle name="Currency0 2 2 13" xfId="526" xr:uid="{00000000-0005-0000-0000-00000D020000}"/>
    <cellStyle name="Currency0 2 2 14" xfId="527" xr:uid="{00000000-0005-0000-0000-00000E020000}"/>
    <cellStyle name="Currency0 2 2 15" xfId="528" xr:uid="{00000000-0005-0000-0000-00000F020000}"/>
    <cellStyle name="Currency0 2 2 16" xfId="529" xr:uid="{00000000-0005-0000-0000-000010020000}"/>
    <cellStyle name="Currency0 2 2 17" xfId="530" xr:uid="{00000000-0005-0000-0000-000011020000}"/>
    <cellStyle name="Currency0 2 2 2" xfId="531" xr:uid="{00000000-0005-0000-0000-000012020000}"/>
    <cellStyle name="Currency0 2 2 3" xfId="532" xr:uid="{00000000-0005-0000-0000-000013020000}"/>
    <cellStyle name="Currency0 2 2 4" xfId="533" xr:uid="{00000000-0005-0000-0000-000014020000}"/>
    <cellStyle name="Currency0 2 2 5" xfId="534" xr:uid="{00000000-0005-0000-0000-000015020000}"/>
    <cellStyle name="Currency0 2 2 6" xfId="535" xr:uid="{00000000-0005-0000-0000-000016020000}"/>
    <cellStyle name="Currency0 2 2 7" xfId="536" xr:uid="{00000000-0005-0000-0000-000017020000}"/>
    <cellStyle name="Currency0 2 2 8" xfId="537" xr:uid="{00000000-0005-0000-0000-000018020000}"/>
    <cellStyle name="Currency0 2 2 9" xfId="538" xr:uid="{00000000-0005-0000-0000-000019020000}"/>
    <cellStyle name="Currency0 20" xfId="539" xr:uid="{00000000-0005-0000-0000-00001A020000}"/>
    <cellStyle name="Currency0 21" xfId="540" xr:uid="{00000000-0005-0000-0000-00001B020000}"/>
    <cellStyle name="Currency0 22" xfId="541" xr:uid="{00000000-0005-0000-0000-00001C020000}"/>
    <cellStyle name="Currency0 3" xfId="542" xr:uid="{00000000-0005-0000-0000-00001D020000}"/>
    <cellStyle name="Currency0 4" xfId="543" xr:uid="{00000000-0005-0000-0000-00001E020000}"/>
    <cellStyle name="Currency0 5" xfId="544" xr:uid="{00000000-0005-0000-0000-00001F020000}"/>
    <cellStyle name="Currency0 6" xfId="545" xr:uid="{00000000-0005-0000-0000-000020020000}"/>
    <cellStyle name="Currency0 6 10" xfId="546" xr:uid="{00000000-0005-0000-0000-000021020000}"/>
    <cellStyle name="Currency0 6 11" xfId="547" xr:uid="{00000000-0005-0000-0000-000022020000}"/>
    <cellStyle name="Currency0 6 12" xfId="548" xr:uid="{00000000-0005-0000-0000-000023020000}"/>
    <cellStyle name="Currency0 6 13" xfId="549" xr:uid="{00000000-0005-0000-0000-000024020000}"/>
    <cellStyle name="Currency0 6 2" xfId="550" xr:uid="{00000000-0005-0000-0000-000025020000}"/>
    <cellStyle name="Currency0 6 3" xfId="551" xr:uid="{00000000-0005-0000-0000-000026020000}"/>
    <cellStyle name="Currency0 6 4" xfId="552" xr:uid="{00000000-0005-0000-0000-000027020000}"/>
    <cellStyle name="Currency0 6 5" xfId="553" xr:uid="{00000000-0005-0000-0000-000028020000}"/>
    <cellStyle name="Currency0 6 6" xfId="554" xr:uid="{00000000-0005-0000-0000-000029020000}"/>
    <cellStyle name="Currency0 6 7" xfId="555" xr:uid="{00000000-0005-0000-0000-00002A020000}"/>
    <cellStyle name="Currency0 6 8" xfId="556" xr:uid="{00000000-0005-0000-0000-00002B020000}"/>
    <cellStyle name="Currency0 6 9" xfId="557" xr:uid="{00000000-0005-0000-0000-00002C020000}"/>
    <cellStyle name="Currency0 7" xfId="558" xr:uid="{00000000-0005-0000-0000-00002D020000}"/>
    <cellStyle name="Currency0 8" xfId="559" xr:uid="{00000000-0005-0000-0000-00002E020000}"/>
    <cellStyle name="Currency0 9" xfId="560" xr:uid="{00000000-0005-0000-0000-00002F020000}"/>
    <cellStyle name="Currency0_Interco - Dec08" xfId="561" xr:uid="{00000000-0005-0000-0000-000030020000}"/>
    <cellStyle name="Currency1" xfId="562" xr:uid="{00000000-0005-0000-0000-000031020000}"/>
    <cellStyle name="Currency1 2" xfId="563" xr:uid="{00000000-0005-0000-0000-000032020000}"/>
    <cellStyle name="Currency1 3" xfId="564" xr:uid="{00000000-0005-0000-0000-000033020000}"/>
    <cellStyle name="Date" xfId="565" xr:uid="{00000000-0005-0000-0000-000034020000}"/>
    <cellStyle name="Date [mmm-d-yyyy]" xfId="566" xr:uid="{00000000-0005-0000-0000-000035020000}"/>
    <cellStyle name="Date [mmm-yyyy]" xfId="567" xr:uid="{00000000-0005-0000-0000-000036020000}"/>
    <cellStyle name="Date 2" xfId="568" xr:uid="{00000000-0005-0000-0000-000037020000}"/>
    <cellStyle name="Date 2 2" xfId="569" xr:uid="{00000000-0005-0000-0000-000038020000}"/>
    <cellStyle name="Date 2 2 2" xfId="570" xr:uid="{00000000-0005-0000-0000-000039020000}"/>
    <cellStyle name="Date 2 2 3" xfId="571" xr:uid="{00000000-0005-0000-0000-00003A020000}"/>
    <cellStyle name="Date 2 2 4" xfId="572" xr:uid="{00000000-0005-0000-0000-00003B020000}"/>
    <cellStyle name="Date 2 2 5" xfId="573" xr:uid="{00000000-0005-0000-0000-00003C020000}"/>
    <cellStyle name="Date 2 3" xfId="574" xr:uid="{00000000-0005-0000-0000-00003D020000}"/>
    <cellStyle name="Date 2 4" xfId="575" xr:uid="{00000000-0005-0000-0000-00003E020000}"/>
    <cellStyle name="Date 2 5" xfId="576" xr:uid="{00000000-0005-0000-0000-00003F020000}"/>
    <cellStyle name="Date 3" xfId="577" xr:uid="{00000000-0005-0000-0000-000040020000}"/>
    <cellStyle name="Date 4" xfId="578" xr:uid="{00000000-0005-0000-0000-000041020000}"/>
    <cellStyle name="Date 5" xfId="579" xr:uid="{00000000-0005-0000-0000-000042020000}"/>
    <cellStyle name="Date 6" xfId="580" xr:uid="{00000000-0005-0000-0000-000043020000}"/>
    <cellStyle name="Date 6 10" xfId="581" xr:uid="{00000000-0005-0000-0000-000044020000}"/>
    <cellStyle name="Date 6 11" xfId="582" xr:uid="{00000000-0005-0000-0000-000045020000}"/>
    <cellStyle name="Date 6 12" xfId="583" xr:uid="{00000000-0005-0000-0000-000046020000}"/>
    <cellStyle name="Date 6 13" xfId="584" xr:uid="{00000000-0005-0000-0000-000047020000}"/>
    <cellStyle name="Date 6 2" xfId="585" xr:uid="{00000000-0005-0000-0000-000048020000}"/>
    <cellStyle name="Date 6 3" xfId="586" xr:uid="{00000000-0005-0000-0000-000049020000}"/>
    <cellStyle name="Date 6 4" xfId="587" xr:uid="{00000000-0005-0000-0000-00004A020000}"/>
    <cellStyle name="Date 6 5" xfId="588" xr:uid="{00000000-0005-0000-0000-00004B020000}"/>
    <cellStyle name="Date 6 6" xfId="589" xr:uid="{00000000-0005-0000-0000-00004C020000}"/>
    <cellStyle name="Date 6 7" xfId="590" xr:uid="{00000000-0005-0000-0000-00004D020000}"/>
    <cellStyle name="Date 6 8" xfId="591" xr:uid="{00000000-0005-0000-0000-00004E020000}"/>
    <cellStyle name="Date 6 9" xfId="592" xr:uid="{00000000-0005-0000-0000-00004F020000}"/>
    <cellStyle name="Date Short" xfId="593" xr:uid="{00000000-0005-0000-0000-000050020000}"/>
    <cellStyle name="Dollar (zero dec)" xfId="594" xr:uid="{00000000-0005-0000-0000-000051020000}"/>
    <cellStyle name="Dollar (zero dec) 2" xfId="595" xr:uid="{00000000-0005-0000-0000-000052020000}"/>
    <cellStyle name="Dollar (zero dec) 3" xfId="596" xr:uid="{00000000-0005-0000-0000-000053020000}"/>
    <cellStyle name="Enter Currency (0)" xfId="597" xr:uid="{00000000-0005-0000-0000-000054020000}"/>
    <cellStyle name="Enter Currency (0) 10" xfId="598" xr:uid="{00000000-0005-0000-0000-000055020000}"/>
    <cellStyle name="Enter Currency (0) 11" xfId="599" xr:uid="{00000000-0005-0000-0000-000056020000}"/>
    <cellStyle name="Enter Currency (0) 12" xfId="600" xr:uid="{00000000-0005-0000-0000-000057020000}"/>
    <cellStyle name="Enter Currency (0) 13" xfId="601" xr:uid="{00000000-0005-0000-0000-000058020000}"/>
    <cellStyle name="Enter Currency (0) 14" xfId="602" xr:uid="{00000000-0005-0000-0000-000059020000}"/>
    <cellStyle name="Enter Currency (0) 15" xfId="603" xr:uid="{00000000-0005-0000-0000-00005A020000}"/>
    <cellStyle name="Enter Currency (0) 16" xfId="604" xr:uid="{00000000-0005-0000-0000-00005B020000}"/>
    <cellStyle name="Enter Currency (0) 17" xfId="605" xr:uid="{00000000-0005-0000-0000-00005C020000}"/>
    <cellStyle name="Enter Currency (0) 18" xfId="606" xr:uid="{00000000-0005-0000-0000-00005D020000}"/>
    <cellStyle name="Enter Currency (0) 19" xfId="607" xr:uid="{00000000-0005-0000-0000-00005E020000}"/>
    <cellStyle name="Enter Currency (0) 2" xfId="608" xr:uid="{00000000-0005-0000-0000-00005F020000}"/>
    <cellStyle name="Enter Currency (0) 2 2" xfId="609" xr:uid="{00000000-0005-0000-0000-000060020000}"/>
    <cellStyle name="Enter Currency (0) 2 2 10" xfId="610" xr:uid="{00000000-0005-0000-0000-000061020000}"/>
    <cellStyle name="Enter Currency (0) 2 2 11" xfId="611" xr:uid="{00000000-0005-0000-0000-000062020000}"/>
    <cellStyle name="Enter Currency (0) 2 2 12" xfId="612" xr:uid="{00000000-0005-0000-0000-000063020000}"/>
    <cellStyle name="Enter Currency (0) 2 2 13" xfId="613" xr:uid="{00000000-0005-0000-0000-000064020000}"/>
    <cellStyle name="Enter Currency (0) 2 2 14" xfId="614" xr:uid="{00000000-0005-0000-0000-000065020000}"/>
    <cellStyle name="Enter Currency (0) 2 2 15" xfId="615" xr:uid="{00000000-0005-0000-0000-000066020000}"/>
    <cellStyle name="Enter Currency (0) 2 2 16" xfId="616" xr:uid="{00000000-0005-0000-0000-000067020000}"/>
    <cellStyle name="Enter Currency (0) 2 2 17" xfId="617" xr:uid="{00000000-0005-0000-0000-000068020000}"/>
    <cellStyle name="Enter Currency (0) 2 2 2" xfId="618" xr:uid="{00000000-0005-0000-0000-000069020000}"/>
    <cellStyle name="Enter Currency (0) 2 2 3" xfId="619" xr:uid="{00000000-0005-0000-0000-00006A020000}"/>
    <cellStyle name="Enter Currency (0) 2 2 4" xfId="620" xr:uid="{00000000-0005-0000-0000-00006B020000}"/>
    <cellStyle name="Enter Currency (0) 2 2 5" xfId="621" xr:uid="{00000000-0005-0000-0000-00006C020000}"/>
    <cellStyle name="Enter Currency (0) 2 2 6" xfId="622" xr:uid="{00000000-0005-0000-0000-00006D020000}"/>
    <cellStyle name="Enter Currency (0) 2 2 7" xfId="623" xr:uid="{00000000-0005-0000-0000-00006E020000}"/>
    <cellStyle name="Enter Currency (0) 2 2 8" xfId="624" xr:uid="{00000000-0005-0000-0000-00006F020000}"/>
    <cellStyle name="Enter Currency (0) 2 2 9" xfId="625" xr:uid="{00000000-0005-0000-0000-000070020000}"/>
    <cellStyle name="Enter Currency (0) 2 2_FA_2008 from PWC" xfId="626" xr:uid="{00000000-0005-0000-0000-000071020000}"/>
    <cellStyle name="Enter Currency (0) 2 3" xfId="627" xr:uid="{00000000-0005-0000-0000-000072020000}"/>
    <cellStyle name="Enter Currency (0) 2 4" xfId="628" xr:uid="{00000000-0005-0000-0000-000073020000}"/>
    <cellStyle name="Enter Currency (0) 2 5" xfId="629" xr:uid="{00000000-0005-0000-0000-000074020000}"/>
    <cellStyle name="Enter Currency (0) 2_FA_2008 from PWC" xfId="630" xr:uid="{00000000-0005-0000-0000-000075020000}"/>
    <cellStyle name="Enter Currency (0) 20" xfId="631" xr:uid="{00000000-0005-0000-0000-000076020000}"/>
    <cellStyle name="Enter Currency (0) 21" xfId="632" xr:uid="{00000000-0005-0000-0000-000077020000}"/>
    <cellStyle name="Enter Currency (0) 3" xfId="633" xr:uid="{00000000-0005-0000-0000-000078020000}"/>
    <cellStyle name="Enter Currency (0) 4" xfId="634" xr:uid="{00000000-0005-0000-0000-000079020000}"/>
    <cellStyle name="Enter Currency (0) 5" xfId="635" xr:uid="{00000000-0005-0000-0000-00007A020000}"/>
    <cellStyle name="Enter Currency (0) 6" xfId="636" xr:uid="{00000000-0005-0000-0000-00007B020000}"/>
    <cellStyle name="Enter Currency (0) 7" xfId="637" xr:uid="{00000000-0005-0000-0000-00007C020000}"/>
    <cellStyle name="Enter Currency (0) 8" xfId="638" xr:uid="{00000000-0005-0000-0000-00007D020000}"/>
    <cellStyle name="Enter Currency (0) 9" xfId="639" xr:uid="{00000000-0005-0000-0000-00007E020000}"/>
    <cellStyle name="Enter Currency (0)_FA_2008 from PWC" xfId="640" xr:uid="{00000000-0005-0000-0000-00007F020000}"/>
    <cellStyle name="Enter Currency (2)" xfId="641" xr:uid="{00000000-0005-0000-0000-000080020000}"/>
    <cellStyle name="Enter Units (0)" xfId="642" xr:uid="{00000000-0005-0000-0000-000081020000}"/>
    <cellStyle name="Enter Units (0) 2" xfId="643" xr:uid="{00000000-0005-0000-0000-000082020000}"/>
    <cellStyle name="Enter Units (1)" xfId="644" xr:uid="{00000000-0005-0000-0000-000083020000}"/>
    <cellStyle name="Enter Units (2)" xfId="645" xr:uid="{00000000-0005-0000-0000-000084020000}"/>
    <cellStyle name="Explanatory Text" xfId="2506" builtinId="53" customBuiltin="1"/>
    <cellStyle name="Explanatory Text 2" xfId="646" xr:uid="{00000000-0005-0000-0000-000085020000}"/>
    <cellStyle name="Explanatory Text 2 2" xfId="647" xr:uid="{00000000-0005-0000-0000-000086020000}"/>
    <cellStyle name="Explanatory Text 3" xfId="648" xr:uid="{00000000-0005-0000-0000-000087020000}"/>
    <cellStyle name="Explanatory Text 4" xfId="649" xr:uid="{00000000-0005-0000-0000-000088020000}"/>
    <cellStyle name="Fixed" xfId="650" xr:uid="{00000000-0005-0000-0000-000089020000}"/>
    <cellStyle name="Fixed 2" xfId="651" xr:uid="{00000000-0005-0000-0000-00008A020000}"/>
    <cellStyle name="Fixed 3" xfId="652" xr:uid="{00000000-0005-0000-0000-00008B020000}"/>
    <cellStyle name="Fixed 4" xfId="653" xr:uid="{00000000-0005-0000-0000-00008C020000}"/>
    <cellStyle name="Fixed 5" xfId="654" xr:uid="{00000000-0005-0000-0000-00008D020000}"/>
    <cellStyle name="Fixed 6" xfId="655" xr:uid="{00000000-0005-0000-0000-00008E020000}"/>
    <cellStyle name="Fixed 6 10" xfId="656" xr:uid="{00000000-0005-0000-0000-00008F020000}"/>
    <cellStyle name="Fixed 6 11" xfId="657" xr:uid="{00000000-0005-0000-0000-000090020000}"/>
    <cellStyle name="Fixed 6 12" xfId="658" xr:uid="{00000000-0005-0000-0000-000091020000}"/>
    <cellStyle name="Fixed 6 13" xfId="659" xr:uid="{00000000-0005-0000-0000-000092020000}"/>
    <cellStyle name="Fixed 6 2" xfId="660" xr:uid="{00000000-0005-0000-0000-000093020000}"/>
    <cellStyle name="Fixed 6 3" xfId="661" xr:uid="{00000000-0005-0000-0000-000094020000}"/>
    <cellStyle name="Fixed 6 4" xfId="662" xr:uid="{00000000-0005-0000-0000-000095020000}"/>
    <cellStyle name="Fixed 6 5" xfId="663" xr:uid="{00000000-0005-0000-0000-000096020000}"/>
    <cellStyle name="Fixed 6 6" xfId="664" xr:uid="{00000000-0005-0000-0000-000097020000}"/>
    <cellStyle name="Fixed 6 7" xfId="665" xr:uid="{00000000-0005-0000-0000-000098020000}"/>
    <cellStyle name="Fixed 6 8" xfId="666" xr:uid="{00000000-0005-0000-0000-000099020000}"/>
    <cellStyle name="Fixed 6 9" xfId="667" xr:uid="{00000000-0005-0000-0000-00009A020000}"/>
    <cellStyle name="Followed Hyperlink 2" xfId="2554" xr:uid="{209790F1-14C9-4936-952B-2006F5661325}"/>
    <cellStyle name="Followed Hyperlink 3" xfId="2541" xr:uid="{DAD23FD2-A059-4441-B083-D11F89BD7930}"/>
    <cellStyle name="Followed Hyperlink 4" xfId="2585" xr:uid="{8722EA39-E4D2-46E6-8FA5-A8A88782C2D4}"/>
    <cellStyle name="Good" xfId="2497" builtinId="26" customBuiltin="1"/>
    <cellStyle name="Good 2" xfId="668" xr:uid="{00000000-0005-0000-0000-00009B020000}"/>
    <cellStyle name="Good 2 2" xfId="669" xr:uid="{00000000-0005-0000-0000-00009C020000}"/>
    <cellStyle name="Good 3" xfId="670" xr:uid="{00000000-0005-0000-0000-00009D020000}"/>
    <cellStyle name="Good 4" xfId="671" xr:uid="{00000000-0005-0000-0000-00009E020000}"/>
    <cellStyle name="Grey" xfId="672" xr:uid="{00000000-0005-0000-0000-00009F020000}"/>
    <cellStyle name="Grey 10" xfId="673" xr:uid="{00000000-0005-0000-0000-0000A0020000}"/>
    <cellStyle name="Grey 11" xfId="674" xr:uid="{00000000-0005-0000-0000-0000A1020000}"/>
    <cellStyle name="Grey 12" xfId="675" xr:uid="{00000000-0005-0000-0000-0000A2020000}"/>
    <cellStyle name="Grey 13" xfId="676" xr:uid="{00000000-0005-0000-0000-0000A3020000}"/>
    <cellStyle name="Grey 14" xfId="677" xr:uid="{00000000-0005-0000-0000-0000A4020000}"/>
    <cellStyle name="Grey 15" xfId="678" xr:uid="{00000000-0005-0000-0000-0000A5020000}"/>
    <cellStyle name="Grey 16" xfId="679" xr:uid="{00000000-0005-0000-0000-0000A6020000}"/>
    <cellStyle name="Grey 17" xfId="680" xr:uid="{00000000-0005-0000-0000-0000A7020000}"/>
    <cellStyle name="Grey 2" xfId="681" xr:uid="{00000000-0005-0000-0000-0000A8020000}"/>
    <cellStyle name="Grey 3" xfId="682" xr:uid="{00000000-0005-0000-0000-0000A9020000}"/>
    <cellStyle name="Grey 4" xfId="683" xr:uid="{00000000-0005-0000-0000-0000AA020000}"/>
    <cellStyle name="Grey 5" xfId="684" xr:uid="{00000000-0005-0000-0000-0000AB020000}"/>
    <cellStyle name="Grey 6" xfId="685" xr:uid="{00000000-0005-0000-0000-0000AC020000}"/>
    <cellStyle name="Grey 7" xfId="686" xr:uid="{00000000-0005-0000-0000-0000AD020000}"/>
    <cellStyle name="Grey 8" xfId="687" xr:uid="{00000000-0005-0000-0000-0000AE020000}"/>
    <cellStyle name="Grey 9" xfId="688" xr:uid="{00000000-0005-0000-0000-0000AF020000}"/>
    <cellStyle name="Header1" xfId="689" xr:uid="{00000000-0005-0000-0000-0000B0020000}"/>
    <cellStyle name="Header2" xfId="690" xr:uid="{00000000-0005-0000-0000-0000B1020000}"/>
    <cellStyle name="Header2 2" xfId="691" xr:uid="{00000000-0005-0000-0000-0000B2020000}"/>
    <cellStyle name="Heading 1" xfId="2493" builtinId="16" customBuiltin="1"/>
    <cellStyle name="Heading 1 10" xfId="692" xr:uid="{00000000-0005-0000-0000-0000B3020000}"/>
    <cellStyle name="Heading 1 11" xfId="693" xr:uid="{00000000-0005-0000-0000-0000B4020000}"/>
    <cellStyle name="Heading 1 12" xfId="694" xr:uid="{00000000-0005-0000-0000-0000B5020000}"/>
    <cellStyle name="Heading 1 13" xfId="695" xr:uid="{00000000-0005-0000-0000-0000B6020000}"/>
    <cellStyle name="Heading 1 14" xfId="696" xr:uid="{00000000-0005-0000-0000-0000B7020000}"/>
    <cellStyle name="Heading 1 15" xfId="697" xr:uid="{00000000-0005-0000-0000-0000B8020000}"/>
    <cellStyle name="Heading 1 15 10" xfId="698" xr:uid="{00000000-0005-0000-0000-0000B9020000}"/>
    <cellStyle name="Heading 1 15 11" xfId="699" xr:uid="{00000000-0005-0000-0000-0000BA020000}"/>
    <cellStyle name="Heading 1 15 12" xfId="700" xr:uid="{00000000-0005-0000-0000-0000BB020000}"/>
    <cellStyle name="Heading 1 15 13" xfId="701" xr:uid="{00000000-0005-0000-0000-0000BC020000}"/>
    <cellStyle name="Heading 1 15 2" xfId="702" xr:uid="{00000000-0005-0000-0000-0000BD020000}"/>
    <cellStyle name="Heading 1 15 3" xfId="703" xr:uid="{00000000-0005-0000-0000-0000BE020000}"/>
    <cellStyle name="Heading 1 15 4" xfId="704" xr:uid="{00000000-0005-0000-0000-0000BF020000}"/>
    <cellStyle name="Heading 1 15 5" xfId="705" xr:uid="{00000000-0005-0000-0000-0000C0020000}"/>
    <cellStyle name="Heading 1 15 6" xfId="706" xr:uid="{00000000-0005-0000-0000-0000C1020000}"/>
    <cellStyle name="Heading 1 15 7" xfId="707" xr:uid="{00000000-0005-0000-0000-0000C2020000}"/>
    <cellStyle name="Heading 1 15 8" xfId="708" xr:uid="{00000000-0005-0000-0000-0000C3020000}"/>
    <cellStyle name="Heading 1 15 9" xfId="709" xr:uid="{00000000-0005-0000-0000-0000C4020000}"/>
    <cellStyle name="Heading 1 16" xfId="710" xr:uid="{00000000-0005-0000-0000-0000C5020000}"/>
    <cellStyle name="Heading 1 2" xfId="711" xr:uid="{00000000-0005-0000-0000-0000C6020000}"/>
    <cellStyle name="Heading 1 2 10" xfId="712" xr:uid="{00000000-0005-0000-0000-0000C7020000}"/>
    <cellStyle name="Heading 1 2 11" xfId="713" xr:uid="{00000000-0005-0000-0000-0000C8020000}"/>
    <cellStyle name="Heading 1 2 12" xfId="714" xr:uid="{00000000-0005-0000-0000-0000C9020000}"/>
    <cellStyle name="Heading 1 2 13" xfId="715" xr:uid="{00000000-0005-0000-0000-0000CA020000}"/>
    <cellStyle name="Heading 1 2 14" xfId="716" xr:uid="{00000000-0005-0000-0000-0000CB020000}"/>
    <cellStyle name="Heading 1 2 15" xfId="717" xr:uid="{00000000-0005-0000-0000-0000CC020000}"/>
    <cellStyle name="Heading 1 2 16" xfId="718" xr:uid="{00000000-0005-0000-0000-0000CD020000}"/>
    <cellStyle name="Heading 1 2 17" xfId="719" xr:uid="{00000000-0005-0000-0000-0000CE020000}"/>
    <cellStyle name="Heading 1 2 18" xfId="720" xr:uid="{00000000-0005-0000-0000-0000CF020000}"/>
    <cellStyle name="Heading 1 2 19" xfId="721" xr:uid="{00000000-0005-0000-0000-0000D0020000}"/>
    <cellStyle name="Heading 1 2 2" xfId="722" xr:uid="{00000000-0005-0000-0000-0000D1020000}"/>
    <cellStyle name="Heading 1 2 2 10" xfId="723" xr:uid="{00000000-0005-0000-0000-0000D2020000}"/>
    <cellStyle name="Heading 1 2 2 11" xfId="724" xr:uid="{00000000-0005-0000-0000-0000D3020000}"/>
    <cellStyle name="Heading 1 2 2 12" xfId="725" xr:uid="{00000000-0005-0000-0000-0000D4020000}"/>
    <cellStyle name="Heading 1 2 2 13" xfId="726" xr:uid="{00000000-0005-0000-0000-0000D5020000}"/>
    <cellStyle name="Heading 1 2 2 14" xfId="727" xr:uid="{00000000-0005-0000-0000-0000D6020000}"/>
    <cellStyle name="Heading 1 2 2 15" xfId="728" xr:uid="{00000000-0005-0000-0000-0000D7020000}"/>
    <cellStyle name="Heading 1 2 2 16" xfId="729" xr:uid="{00000000-0005-0000-0000-0000D8020000}"/>
    <cellStyle name="Heading 1 2 2 17" xfId="730" xr:uid="{00000000-0005-0000-0000-0000D9020000}"/>
    <cellStyle name="Heading 1 2 2 18" xfId="731" xr:uid="{00000000-0005-0000-0000-0000DA020000}"/>
    <cellStyle name="Heading 1 2 2 19" xfId="732" xr:uid="{00000000-0005-0000-0000-0000DB020000}"/>
    <cellStyle name="Heading 1 2 2 2" xfId="733" xr:uid="{00000000-0005-0000-0000-0000DC020000}"/>
    <cellStyle name="Heading 1 2 2 2 10" xfId="734" xr:uid="{00000000-0005-0000-0000-0000DD020000}"/>
    <cellStyle name="Heading 1 2 2 2 11" xfId="735" xr:uid="{00000000-0005-0000-0000-0000DE020000}"/>
    <cellStyle name="Heading 1 2 2 2 12" xfId="736" xr:uid="{00000000-0005-0000-0000-0000DF020000}"/>
    <cellStyle name="Heading 1 2 2 2 13" xfId="737" xr:uid="{00000000-0005-0000-0000-0000E0020000}"/>
    <cellStyle name="Heading 1 2 2 2 14" xfId="738" xr:uid="{00000000-0005-0000-0000-0000E1020000}"/>
    <cellStyle name="Heading 1 2 2 2 15" xfId="739" xr:uid="{00000000-0005-0000-0000-0000E2020000}"/>
    <cellStyle name="Heading 1 2 2 2 16" xfId="740" xr:uid="{00000000-0005-0000-0000-0000E3020000}"/>
    <cellStyle name="Heading 1 2 2 2 17" xfId="741" xr:uid="{00000000-0005-0000-0000-0000E4020000}"/>
    <cellStyle name="Heading 1 2 2 2 2" xfId="742" xr:uid="{00000000-0005-0000-0000-0000E5020000}"/>
    <cellStyle name="Heading 1 2 2 2 2 10" xfId="743" xr:uid="{00000000-0005-0000-0000-0000E6020000}"/>
    <cellStyle name="Heading 1 2 2 2 2 11" xfId="744" xr:uid="{00000000-0005-0000-0000-0000E7020000}"/>
    <cellStyle name="Heading 1 2 2 2 2 12" xfId="745" xr:uid="{00000000-0005-0000-0000-0000E8020000}"/>
    <cellStyle name="Heading 1 2 2 2 2 13" xfId="746" xr:uid="{00000000-0005-0000-0000-0000E9020000}"/>
    <cellStyle name="Heading 1 2 2 2 2 14" xfId="747" xr:uid="{00000000-0005-0000-0000-0000EA020000}"/>
    <cellStyle name="Heading 1 2 2 2 2 2" xfId="748" xr:uid="{00000000-0005-0000-0000-0000EB020000}"/>
    <cellStyle name="Heading 1 2 2 2 2 2 10" xfId="749" xr:uid="{00000000-0005-0000-0000-0000EC020000}"/>
    <cellStyle name="Heading 1 2 2 2 2 2 11" xfId="750" xr:uid="{00000000-0005-0000-0000-0000ED020000}"/>
    <cellStyle name="Heading 1 2 2 2 2 2 12" xfId="751" xr:uid="{00000000-0005-0000-0000-0000EE020000}"/>
    <cellStyle name="Heading 1 2 2 2 2 2 13" xfId="752" xr:uid="{00000000-0005-0000-0000-0000EF020000}"/>
    <cellStyle name="Heading 1 2 2 2 2 2 2" xfId="753" xr:uid="{00000000-0005-0000-0000-0000F0020000}"/>
    <cellStyle name="Heading 1 2 2 2 2 2 3" xfId="754" xr:uid="{00000000-0005-0000-0000-0000F1020000}"/>
    <cellStyle name="Heading 1 2 2 2 2 2 4" xfId="755" xr:uid="{00000000-0005-0000-0000-0000F2020000}"/>
    <cellStyle name="Heading 1 2 2 2 2 2 5" xfId="756" xr:uid="{00000000-0005-0000-0000-0000F3020000}"/>
    <cellStyle name="Heading 1 2 2 2 2 2 6" xfId="757" xr:uid="{00000000-0005-0000-0000-0000F4020000}"/>
    <cellStyle name="Heading 1 2 2 2 2 2 7" xfId="758" xr:uid="{00000000-0005-0000-0000-0000F5020000}"/>
    <cellStyle name="Heading 1 2 2 2 2 2 8" xfId="759" xr:uid="{00000000-0005-0000-0000-0000F6020000}"/>
    <cellStyle name="Heading 1 2 2 2 2 2 9" xfId="760" xr:uid="{00000000-0005-0000-0000-0000F7020000}"/>
    <cellStyle name="Heading 1 2 2 2 2 3" xfId="761" xr:uid="{00000000-0005-0000-0000-0000F8020000}"/>
    <cellStyle name="Heading 1 2 2 2 2 4" xfId="762" xr:uid="{00000000-0005-0000-0000-0000F9020000}"/>
    <cellStyle name="Heading 1 2 2 2 2 5" xfId="763" xr:uid="{00000000-0005-0000-0000-0000FA020000}"/>
    <cellStyle name="Heading 1 2 2 2 2 6" xfId="764" xr:uid="{00000000-0005-0000-0000-0000FB020000}"/>
    <cellStyle name="Heading 1 2 2 2 2 7" xfId="765" xr:uid="{00000000-0005-0000-0000-0000FC020000}"/>
    <cellStyle name="Heading 1 2 2 2 2 8" xfId="766" xr:uid="{00000000-0005-0000-0000-0000FD020000}"/>
    <cellStyle name="Heading 1 2 2 2 2 9" xfId="767" xr:uid="{00000000-0005-0000-0000-0000FE020000}"/>
    <cellStyle name="Heading 1 2 2 2 3" xfId="768" xr:uid="{00000000-0005-0000-0000-0000FF020000}"/>
    <cellStyle name="Heading 1 2 2 2 4" xfId="769" xr:uid="{00000000-0005-0000-0000-000000030000}"/>
    <cellStyle name="Heading 1 2 2 2 5" xfId="770" xr:uid="{00000000-0005-0000-0000-000001030000}"/>
    <cellStyle name="Heading 1 2 2 2 6" xfId="771" xr:uid="{00000000-0005-0000-0000-000002030000}"/>
    <cellStyle name="Heading 1 2 2 2 6 10" xfId="772" xr:uid="{00000000-0005-0000-0000-000003030000}"/>
    <cellStyle name="Heading 1 2 2 2 6 11" xfId="773" xr:uid="{00000000-0005-0000-0000-000004030000}"/>
    <cellStyle name="Heading 1 2 2 2 6 12" xfId="774" xr:uid="{00000000-0005-0000-0000-000005030000}"/>
    <cellStyle name="Heading 1 2 2 2 6 13" xfId="775" xr:uid="{00000000-0005-0000-0000-000006030000}"/>
    <cellStyle name="Heading 1 2 2 2 6 2" xfId="776" xr:uid="{00000000-0005-0000-0000-000007030000}"/>
    <cellStyle name="Heading 1 2 2 2 6 3" xfId="777" xr:uid="{00000000-0005-0000-0000-000008030000}"/>
    <cellStyle name="Heading 1 2 2 2 6 4" xfId="778" xr:uid="{00000000-0005-0000-0000-000009030000}"/>
    <cellStyle name="Heading 1 2 2 2 6 5" xfId="779" xr:uid="{00000000-0005-0000-0000-00000A030000}"/>
    <cellStyle name="Heading 1 2 2 2 6 6" xfId="780" xr:uid="{00000000-0005-0000-0000-00000B030000}"/>
    <cellStyle name="Heading 1 2 2 2 6 7" xfId="781" xr:uid="{00000000-0005-0000-0000-00000C030000}"/>
    <cellStyle name="Heading 1 2 2 2 6 8" xfId="782" xr:uid="{00000000-0005-0000-0000-00000D030000}"/>
    <cellStyle name="Heading 1 2 2 2 6 9" xfId="783" xr:uid="{00000000-0005-0000-0000-00000E030000}"/>
    <cellStyle name="Heading 1 2 2 2 7" xfId="784" xr:uid="{00000000-0005-0000-0000-00000F030000}"/>
    <cellStyle name="Heading 1 2 2 2 8" xfId="785" xr:uid="{00000000-0005-0000-0000-000010030000}"/>
    <cellStyle name="Heading 1 2 2 2 9" xfId="786" xr:uid="{00000000-0005-0000-0000-000011030000}"/>
    <cellStyle name="Heading 1 2 2 3" xfId="787" xr:uid="{00000000-0005-0000-0000-000012030000}"/>
    <cellStyle name="Heading 1 2 2 4" xfId="788" xr:uid="{00000000-0005-0000-0000-000013030000}"/>
    <cellStyle name="Heading 1 2 2 5" xfId="789" xr:uid="{00000000-0005-0000-0000-000014030000}"/>
    <cellStyle name="Heading 1 2 2 6" xfId="790" xr:uid="{00000000-0005-0000-0000-000015030000}"/>
    <cellStyle name="Heading 1 2 2 7" xfId="791" xr:uid="{00000000-0005-0000-0000-000016030000}"/>
    <cellStyle name="Heading 1 2 2 8" xfId="792" xr:uid="{00000000-0005-0000-0000-000017030000}"/>
    <cellStyle name="Heading 1 2 2 8 10" xfId="793" xr:uid="{00000000-0005-0000-0000-000018030000}"/>
    <cellStyle name="Heading 1 2 2 8 11" xfId="794" xr:uid="{00000000-0005-0000-0000-000019030000}"/>
    <cellStyle name="Heading 1 2 2 8 12" xfId="795" xr:uid="{00000000-0005-0000-0000-00001A030000}"/>
    <cellStyle name="Heading 1 2 2 8 13" xfId="796" xr:uid="{00000000-0005-0000-0000-00001B030000}"/>
    <cellStyle name="Heading 1 2 2 8 2" xfId="797" xr:uid="{00000000-0005-0000-0000-00001C030000}"/>
    <cellStyle name="Heading 1 2 2 8 3" xfId="798" xr:uid="{00000000-0005-0000-0000-00001D030000}"/>
    <cellStyle name="Heading 1 2 2 8 4" xfId="799" xr:uid="{00000000-0005-0000-0000-00001E030000}"/>
    <cellStyle name="Heading 1 2 2 8 5" xfId="800" xr:uid="{00000000-0005-0000-0000-00001F030000}"/>
    <cellStyle name="Heading 1 2 2 8 6" xfId="801" xr:uid="{00000000-0005-0000-0000-000020030000}"/>
    <cellStyle name="Heading 1 2 2 8 7" xfId="802" xr:uid="{00000000-0005-0000-0000-000021030000}"/>
    <cellStyle name="Heading 1 2 2 8 8" xfId="803" xr:uid="{00000000-0005-0000-0000-000022030000}"/>
    <cellStyle name="Heading 1 2 2 8 9" xfId="804" xr:uid="{00000000-0005-0000-0000-000023030000}"/>
    <cellStyle name="Heading 1 2 2 9" xfId="805" xr:uid="{00000000-0005-0000-0000-000024030000}"/>
    <cellStyle name="Heading 1 2 20" xfId="806" xr:uid="{00000000-0005-0000-0000-000025030000}"/>
    <cellStyle name="Heading 1 2 21" xfId="807" xr:uid="{00000000-0005-0000-0000-000026030000}"/>
    <cellStyle name="Heading 1 2 22" xfId="808" xr:uid="{00000000-0005-0000-0000-000027030000}"/>
    <cellStyle name="Heading 1 2 23" xfId="809" xr:uid="{00000000-0005-0000-0000-000028030000}"/>
    <cellStyle name="Heading 1 2 3" xfId="810" xr:uid="{00000000-0005-0000-0000-000029030000}"/>
    <cellStyle name="Heading 1 2 3 2" xfId="811" xr:uid="{00000000-0005-0000-0000-00002A030000}"/>
    <cellStyle name="Heading 1 2 3 3" xfId="812" xr:uid="{00000000-0005-0000-0000-00002B030000}"/>
    <cellStyle name="Heading 1 2 4" xfId="813" xr:uid="{00000000-0005-0000-0000-00002C030000}"/>
    <cellStyle name="Heading 1 2 5" xfId="814" xr:uid="{00000000-0005-0000-0000-00002D030000}"/>
    <cellStyle name="Heading 1 2 6" xfId="815" xr:uid="{00000000-0005-0000-0000-00002E030000}"/>
    <cellStyle name="Heading 1 2 7" xfId="816" xr:uid="{00000000-0005-0000-0000-00002F030000}"/>
    <cellStyle name="Heading 1 2 8" xfId="817" xr:uid="{00000000-0005-0000-0000-000030030000}"/>
    <cellStyle name="Heading 1 2 9" xfId="818" xr:uid="{00000000-0005-0000-0000-000031030000}"/>
    <cellStyle name="Heading 1 3" xfId="819" xr:uid="{00000000-0005-0000-0000-000032030000}"/>
    <cellStyle name="Heading 1 3 2" xfId="820" xr:uid="{00000000-0005-0000-0000-000033030000}"/>
    <cellStyle name="Heading 1 3 3" xfId="821" xr:uid="{00000000-0005-0000-0000-000034030000}"/>
    <cellStyle name="Heading 1 3 4" xfId="822" xr:uid="{00000000-0005-0000-0000-000035030000}"/>
    <cellStyle name="Heading 1 4" xfId="823" xr:uid="{00000000-0005-0000-0000-000036030000}"/>
    <cellStyle name="Heading 1 4 2" xfId="824" xr:uid="{00000000-0005-0000-0000-000037030000}"/>
    <cellStyle name="Heading 1 4 3" xfId="825" xr:uid="{00000000-0005-0000-0000-000038030000}"/>
    <cellStyle name="Heading 1 4 4" xfId="826" xr:uid="{00000000-0005-0000-0000-000039030000}"/>
    <cellStyle name="Heading 1 5" xfId="827" xr:uid="{00000000-0005-0000-0000-00003A030000}"/>
    <cellStyle name="Heading 1 5 2" xfId="828" xr:uid="{00000000-0005-0000-0000-00003B030000}"/>
    <cellStyle name="Heading 1 5 3" xfId="829" xr:uid="{00000000-0005-0000-0000-00003C030000}"/>
    <cellStyle name="Heading 1 5 4" xfId="830" xr:uid="{00000000-0005-0000-0000-00003D030000}"/>
    <cellStyle name="Heading 1 6" xfId="831" xr:uid="{00000000-0005-0000-0000-00003E030000}"/>
    <cellStyle name="Heading 1 6 2" xfId="832" xr:uid="{00000000-0005-0000-0000-00003F030000}"/>
    <cellStyle name="Heading 1 6 3" xfId="833" xr:uid="{00000000-0005-0000-0000-000040030000}"/>
    <cellStyle name="Heading 1 6 4" xfId="834" xr:uid="{00000000-0005-0000-0000-000041030000}"/>
    <cellStyle name="Heading 1 7" xfId="835" xr:uid="{00000000-0005-0000-0000-000042030000}"/>
    <cellStyle name="Heading 1 7 2" xfId="836" xr:uid="{00000000-0005-0000-0000-000043030000}"/>
    <cellStyle name="Heading 1 7 3" xfId="837" xr:uid="{00000000-0005-0000-0000-000044030000}"/>
    <cellStyle name="Heading 1 7 4" xfId="838" xr:uid="{00000000-0005-0000-0000-000045030000}"/>
    <cellStyle name="Heading 1 8" xfId="839" xr:uid="{00000000-0005-0000-0000-000046030000}"/>
    <cellStyle name="Heading 1 8 2" xfId="840" xr:uid="{00000000-0005-0000-0000-000047030000}"/>
    <cellStyle name="Heading 1 8 3" xfId="841" xr:uid="{00000000-0005-0000-0000-000048030000}"/>
    <cellStyle name="Heading 1 8 4" xfId="842" xr:uid="{00000000-0005-0000-0000-000049030000}"/>
    <cellStyle name="Heading 1 9" xfId="843" xr:uid="{00000000-0005-0000-0000-00004A030000}"/>
    <cellStyle name="Heading 1 9 2" xfId="844" xr:uid="{00000000-0005-0000-0000-00004B030000}"/>
    <cellStyle name="Heading 1 9 3" xfId="845" xr:uid="{00000000-0005-0000-0000-00004C030000}"/>
    <cellStyle name="Heading 2" xfId="2494" builtinId="17" customBuiltin="1"/>
    <cellStyle name="Heading 2 10" xfId="846" xr:uid="{00000000-0005-0000-0000-00004D030000}"/>
    <cellStyle name="Heading 2 11" xfId="847" xr:uid="{00000000-0005-0000-0000-00004E030000}"/>
    <cellStyle name="Heading 2 12" xfId="848" xr:uid="{00000000-0005-0000-0000-00004F030000}"/>
    <cellStyle name="Heading 2 13" xfId="849" xr:uid="{00000000-0005-0000-0000-000050030000}"/>
    <cellStyle name="Heading 2 14" xfId="850" xr:uid="{00000000-0005-0000-0000-000051030000}"/>
    <cellStyle name="Heading 2 15" xfId="851" xr:uid="{00000000-0005-0000-0000-000052030000}"/>
    <cellStyle name="Heading 2 15 10" xfId="852" xr:uid="{00000000-0005-0000-0000-000053030000}"/>
    <cellStyle name="Heading 2 15 11" xfId="853" xr:uid="{00000000-0005-0000-0000-000054030000}"/>
    <cellStyle name="Heading 2 15 12" xfId="854" xr:uid="{00000000-0005-0000-0000-000055030000}"/>
    <cellStyle name="Heading 2 15 13" xfId="855" xr:uid="{00000000-0005-0000-0000-000056030000}"/>
    <cellStyle name="Heading 2 15 2" xfId="856" xr:uid="{00000000-0005-0000-0000-000057030000}"/>
    <cellStyle name="Heading 2 15 3" xfId="857" xr:uid="{00000000-0005-0000-0000-000058030000}"/>
    <cellStyle name="Heading 2 15 4" xfId="858" xr:uid="{00000000-0005-0000-0000-000059030000}"/>
    <cellStyle name="Heading 2 15 5" xfId="859" xr:uid="{00000000-0005-0000-0000-00005A030000}"/>
    <cellStyle name="Heading 2 15 6" xfId="860" xr:uid="{00000000-0005-0000-0000-00005B030000}"/>
    <cellStyle name="Heading 2 15 7" xfId="861" xr:uid="{00000000-0005-0000-0000-00005C030000}"/>
    <cellStyle name="Heading 2 15 8" xfId="862" xr:uid="{00000000-0005-0000-0000-00005D030000}"/>
    <cellStyle name="Heading 2 15 9" xfId="863" xr:uid="{00000000-0005-0000-0000-00005E030000}"/>
    <cellStyle name="Heading 2 16" xfId="864" xr:uid="{00000000-0005-0000-0000-00005F030000}"/>
    <cellStyle name="Heading 2 2" xfId="865" xr:uid="{00000000-0005-0000-0000-000060030000}"/>
    <cellStyle name="Heading 2 2 10" xfId="866" xr:uid="{00000000-0005-0000-0000-000061030000}"/>
    <cellStyle name="Heading 2 2 11" xfId="867" xr:uid="{00000000-0005-0000-0000-000062030000}"/>
    <cellStyle name="Heading 2 2 12" xfId="868" xr:uid="{00000000-0005-0000-0000-000063030000}"/>
    <cellStyle name="Heading 2 2 13" xfId="869" xr:uid="{00000000-0005-0000-0000-000064030000}"/>
    <cellStyle name="Heading 2 2 14" xfId="870" xr:uid="{00000000-0005-0000-0000-000065030000}"/>
    <cellStyle name="Heading 2 2 15" xfId="871" xr:uid="{00000000-0005-0000-0000-000066030000}"/>
    <cellStyle name="Heading 2 2 16" xfId="872" xr:uid="{00000000-0005-0000-0000-000067030000}"/>
    <cellStyle name="Heading 2 2 17" xfId="873" xr:uid="{00000000-0005-0000-0000-000068030000}"/>
    <cellStyle name="Heading 2 2 18" xfId="874" xr:uid="{00000000-0005-0000-0000-000069030000}"/>
    <cellStyle name="Heading 2 2 19" xfId="875" xr:uid="{00000000-0005-0000-0000-00006A030000}"/>
    <cellStyle name="Heading 2 2 2" xfId="876" xr:uid="{00000000-0005-0000-0000-00006B030000}"/>
    <cellStyle name="Heading 2 2 2 10" xfId="877" xr:uid="{00000000-0005-0000-0000-00006C030000}"/>
    <cellStyle name="Heading 2 2 2 11" xfId="878" xr:uid="{00000000-0005-0000-0000-00006D030000}"/>
    <cellStyle name="Heading 2 2 2 12" xfId="879" xr:uid="{00000000-0005-0000-0000-00006E030000}"/>
    <cellStyle name="Heading 2 2 2 13" xfId="880" xr:uid="{00000000-0005-0000-0000-00006F030000}"/>
    <cellStyle name="Heading 2 2 2 14" xfId="881" xr:uid="{00000000-0005-0000-0000-000070030000}"/>
    <cellStyle name="Heading 2 2 2 15" xfId="882" xr:uid="{00000000-0005-0000-0000-000071030000}"/>
    <cellStyle name="Heading 2 2 2 16" xfId="883" xr:uid="{00000000-0005-0000-0000-000072030000}"/>
    <cellStyle name="Heading 2 2 2 17" xfId="884" xr:uid="{00000000-0005-0000-0000-000073030000}"/>
    <cellStyle name="Heading 2 2 2 18" xfId="885" xr:uid="{00000000-0005-0000-0000-000074030000}"/>
    <cellStyle name="Heading 2 2 2 19" xfId="886" xr:uid="{00000000-0005-0000-0000-000075030000}"/>
    <cellStyle name="Heading 2 2 2 2" xfId="887" xr:uid="{00000000-0005-0000-0000-000076030000}"/>
    <cellStyle name="Heading 2 2 2 2 10" xfId="888" xr:uid="{00000000-0005-0000-0000-000077030000}"/>
    <cellStyle name="Heading 2 2 2 2 11" xfId="889" xr:uid="{00000000-0005-0000-0000-000078030000}"/>
    <cellStyle name="Heading 2 2 2 2 12" xfId="890" xr:uid="{00000000-0005-0000-0000-000079030000}"/>
    <cellStyle name="Heading 2 2 2 2 13" xfId="891" xr:uid="{00000000-0005-0000-0000-00007A030000}"/>
    <cellStyle name="Heading 2 2 2 2 14" xfId="892" xr:uid="{00000000-0005-0000-0000-00007B030000}"/>
    <cellStyle name="Heading 2 2 2 2 15" xfId="893" xr:uid="{00000000-0005-0000-0000-00007C030000}"/>
    <cellStyle name="Heading 2 2 2 2 16" xfId="894" xr:uid="{00000000-0005-0000-0000-00007D030000}"/>
    <cellStyle name="Heading 2 2 2 2 17" xfId="895" xr:uid="{00000000-0005-0000-0000-00007E030000}"/>
    <cellStyle name="Heading 2 2 2 2 2" xfId="896" xr:uid="{00000000-0005-0000-0000-00007F030000}"/>
    <cellStyle name="Heading 2 2 2 2 2 10" xfId="897" xr:uid="{00000000-0005-0000-0000-000080030000}"/>
    <cellStyle name="Heading 2 2 2 2 2 11" xfId="898" xr:uid="{00000000-0005-0000-0000-000081030000}"/>
    <cellStyle name="Heading 2 2 2 2 2 12" xfId="899" xr:uid="{00000000-0005-0000-0000-000082030000}"/>
    <cellStyle name="Heading 2 2 2 2 2 13" xfId="900" xr:uid="{00000000-0005-0000-0000-000083030000}"/>
    <cellStyle name="Heading 2 2 2 2 2 14" xfId="901" xr:uid="{00000000-0005-0000-0000-000084030000}"/>
    <cellStyle name="Heading 2 2 2 2 2 2" xfId="902" xr:uid="{00000000-0005-0000-0000-000085030000}"/>
    <cellStyle name="Heading 2 2 2 2 2 2 10" xfId="903" xr:uid="{00000000-0005-0000-0000-000086030000}"/>
    <cellStyle name="Heading 2 2 2 2 2 2 11" xfId="904" xr:uid="{00000000-0005-0000-0000-000087030000}"/>
    <cellStyle name="Heading 2 2 2 2 2 2 12" xfId="905" xr:uid="{00000000-0005-0000-0000-000088030000}"/>
    <cellStyle name="Heading 2 2 2 2 2 2 13" xfId="906" xr:uid="{00000000-0005-0000-0000-000089030000}"/>
    <cellStyle name="Heading 2 2 2 2 2 2 2" xfId="907" xr:uid="{00000000-0005-0000-0000-00008A030000}"/>
    <cellStyle name="Heading 2 2 2 2 2 2 3" xfId="908" xr:uid="{00000000-0005-0000-0000-00008B030000}"/>
    <cellStyle name="Heading 2 2 2 2 2 2 4" xfId="909" xr:uid="{00000000-0005-0000-0000-00008C030000}"/>
    <cellStyle name="Heading 2 2 2 2 2 2 5" xfId="910" xr:uid="{00000000-0005-0000-0000-00008D030000}"/>
    <cellStyle name="Heading 2 2 2 2 2 2 6" xfId="911" xr:uid="{00000000-0005-0000-0000-00008E030000}"/>
    <cellStyle name="Heading 2 2 2 2 2 2 7" xfId="912" xr:uid="{00000000-0005-0000-0000-00008F030000}"/>
    <cellStyle name="Heading 2 2 2 2 2 2 8" xfId="913" xr:uid="{00000000-0005-0000-0000-000090030000}"/>
    <cellStyle name="Heading 2 2 2 2 2 2 9" xfId="914" xr:uid="{00000000-0005-0000-0000-000091030000}"/>
    <cellStyle name="Heading 2 2 2 2 2 3" xfId="915" xr:uid="{00000000-0005-0000-0000-000092030000}"/>
    <cellStyle name="Heading 2 2 2 2 2 4" xfId="916" xr:uid="{00000000-0005-0000-0000-000093030000}"/>
    <cellStyle name="Heading 2 2 2 2 2 5" xfId="917" xr:uid="{00000000-0005-0000-0000-000094030000}"/>
    <cellStyle name="Heading 2 2 2 2 2 6" xfId="918" xr:uid="{00000000-0005-0000-0000-000095030000}"/>
    <cellStyle name="Heading 2 2 2 2 2 7" xfId="919" xr:uid="{00000000-0005-0000-0000-000096030000}"/>
    <cellStyle name="Heading 2 2 2 2 2 8" xfId="920" xr:uid="{00000000-0005-0000-0000-000097030000}"/>
    <cellStyle name="Heading 2 2 2 2 2 9" xfId="921" xr:uid="{00000000-0005-0000-0000-000098030000}"/>
    <cellStyle name="Heading 2 2 2 2 3" xfId="922" xr:uid="{00000000-0005-0000-0000-000099030000}"/>
    <cellStyle name="Heading 2 2 2 2 4" xfId="923" xr:uid="{00000000-0005-0000-0000-00009A030000}"/>
    <cellStyle name="Heading 2 2 2 2 5" xfId="924" xr:uid="{00000000-0005-0000-0000-00009B030000}"/>
    <cellStyle name="Heading 2 2 2 2 6" xfId="925" xr:uid="{00000000-0005-0000-0000-00009C030000}"/>
    <cellStyle name="Heading 2 2 2 2 6 10" xfId="926" xr:uid="{00000000-0005-0000-0000-00009D030000}"/>
    <cellStyle name="Heading 2 2 2 2 6 11" xfId="927" xr:uid="{00000000-0005-0000-0000-00009E030000}"/>
    <cellStyle name="Heading 2 2 2 2 6 12" xfId="928" xr:uid="{00000000-0005-0000-0000-00009F030000}"/>
    <cellStyle name="Heading 2 2 2 2 6 13" xfId="929" xr:uid="{00000000-0005-0000-0000-0000A0030000}"/>
    <cellStyle name="Heading 2 2 2 2 6 2" xfId="930" xr:uid="{00000000-0005-0000-0000-0000A1030000}"/>
    <cellStyle name="Heading 2 2 2 2 6 3" xfId="931" xr:uid="{00000000-0005-0000-0000-0000A2030000}"/>
    <cellStyle name="Heading 2 2 2 2 6 4" xfId="932" xr:uid="{00000000-0005-0000-0000-0000A3030000}"/>
    <cellStyle name="Heading 2 2 2 2 6 5" xfId="933" xr:uid="{00000000-0005-0000-0000-0000A4030000}"/>
    <cellStyle name="Heading 2 2 2 2 6 6" xfId="934" xr:uid="{00000000-0005-0000-0000-0000A5030000}"/>
    <cellStyle name="Heading 2 2 2 2 6 7" xfId="935" xr:uid="{00000000-0005-0000-0000-0000A6030000}"/>
    <cellStyle name="Heading 2 2 2 2 6 8" xfId="936" xr:uid="{00000000-0005-0000-0000-0000A7030000}"/>
    <cellStyle name="Heading 2 2 2 2 6 9" xfId="937" xr:uid="{00000000-0005-0000-0000-0000A8030000}"/>
    <cellStyle name="Heading 2 2 2 2 7" xfId="938" xr:uid="{00000000-0005-0000-0000-0000A9030000}"/>
    <cellStyle name="Heading 2 2 2 2 8" xfId="939" xr:uid="{00000000-0005-0000-0000-0000AA030000}"/>
    <cellStyle name="Heading 2 2 2 2 9" xfId="940" xr:uid="{00000000-0005-0000-0000-0000AB030000}"/>
    <cellStyle name="Heading 2 2 2 3" xfId="941" xr:uid="{00000000-0005-0000-0000-0000AC030000}"/>
    <cellStyle name="Heading 2 2 2 4" xfId="942" xr:uid="{00000000-0005-0000-0000-0000AD030000}"/>
    <cellStyle name="Heading 2 2 2 5" xfId="943" xr:uid="{00000000-0005-0000-0000-0000AE030000}"/>
    <cellStyle name="Heading 2 2 2 6" xfId="944" xr:uid="{00000000-0005-0000-0000-0000AF030000}"/>
    <cellStyle name="Heading 2 2 2 7" xfId="945" xr:uid="{00000000-0005-0000-0000-0000B0030000}"/>
    <cellStyle name="Heading 2 2 2 8" xfId="946" xr:uid="{00000000-0005-0000-0000-0000B1030000}"/>
    <cellStyle name="Heading 2 2 2 8 10" xfId="947" xr:uid="{00000000-0005-0000-0000-0000B2030000}"/>
    <cellStyle name="Heading 2 2 2 8 11" xfId="948" xr:uid="{00000000-0005-0000-0000-0000B3030000}"/>
    <cellStyle name="Heading 2 2 2 8 12" xfId="949" xr:uid="{00000000-0005-0000-0000-0000B4030000}"/>
    <cellStyle name="Heading 2 2 2 8 13" xfId="950" xr:uid="{00000000-0005-0000-0000-0000B5030000}"/>
    <cellStyle name="Heading 2 2 2 8 2" xfId="951" xr:uid="{00000000-0005-0000-0000-0000B6030000}"/>
    <cellStyle name="Heading 2 2 2 8 3" xfId="952" xr:uid="{00000000-0005-0000-0000-0000B7030000}"/>
    <cellStyle name="Heading 2 2 2 8 4" xfId="953" xr:uid="{00000000-0005-0000-0000-0000B8030000}"/>
    <cellStyle name="Heading 2 2 2 8 5" xfId="954" xr:uid="{00000000-0005-0000-0000-0000B9030000}"/>
    <cellStyle name="Heading 2 2 2 8 6" xfId="955" xr:uid="{00000000-0005-0000-0000-0000BA030000}"/>
    <cellStyle name="Heading 2 2 2 8 7" xfId="956" xr:uid="{00000000-0005-0000-0000-0000BB030000}"/>
    <cellStyle name="Heading 2 2 2 8 8" xfId="957" xr:uid="{00000000-0005-0000-0000-0000BC030000}"/>
    <cellStyle name="Heading 2 2 2 8 9" xfId="958" xr:uid="{00000000-0005-0000-0000-0000BD030000}"/>
    <cellStyle name="Heading 2 2 2 9" xfId="959" xr:uid="{00000000-0005-0000-0000-0000BE030000}"/>
    <cellStyle name="Heading 2 2 20" xfId="960" xr:uid="{00000000-0005-0000-0000-0000BF030000}"/>
    <cellStyle name="Heading 2 2 21" xfId="961" xr:uid="{00000000-0005-0000-0000-0000C0030000}"/>
    <cellStyle name="Heading 2 2 22" xfId="962" xr:uid="{00000000-0005-0000-0000-0000C1030000}"/>
    <cellStyle name="Heading 2 2 23" xfId="963" xr:uid="{00000000-0005-0000-0000-0000C2030000}"/>
    <cellStyle name="Heading 2 2 3" xfId="964" xr:uid="{00000000-0005-0000-0000-0000C3030000}"/>
    <cellStyle name="Heading 2 2 3 2" xfId="965" xr:uid="{00000000-0005-0000-0000-0000C4030000}"/>
    <cellStyle name="Heading 2 2 3 3" xfId="966" xr:uid="{00000000-0005-0000-0000-0000C5030000}"/>
    <cellStyle name="Heading 2 2 4" xfId="967" xr:uid="{00000000-0005-0000-0000-0000C6030000}"/>
    <cellStyle name="Heading 2 2 5" xfId="968" xr:uid="{00000000-0005-0000-0000-0000C7030000}"/>
    <cellStyle name="Heading 2 2 6" xfId="969" xr:uid="{00000000-0005-0000-0000-0000C8030000}"/>
    <cellStyle name="Heading 2 2 7" xfId="970" xr:uid="{00000000-0005-0000-0000-0000C9030000}"/>
    <cellStyle name="Heading 2 2 8" xfId="971" xr:uid="{00000000-0005-0000-0000-0000CA030000}"/>
    <cellStyle name="Heading 2 2 9" xfId="972" xr:uid="{00000000-0005-0000-0000-0000CB030000}"/>
    <cellStyle name="Heading 2 3" xfId="973" xr:uid="{00000000-0005-0000-0000-0000CC030000}"/>
    <cellStyle name="Heading 2 3 2" xfId="974" xr:uid="{00000000-0005-0000-0000-0000CD030000}"/>
    <cellStyle name="Heading 2 3 3" xfId="975" xr:uid="{00000000-0005-0000-0000-0000CE030000}"/>
    <cellStyle name="Heading 2 3 4" xfId="976" xr:uid="{00000000-0005-0000-0000-0000CF030000}"/>
    <cellStyle name="Heading 2 4" xfId="977" xr:uid="{00000000-0005-0000-0000-0000D0030000}"/>
    <cellStyle name="Heading 2 4 2" xfId="978" xr:uid="{00000000-0005-0000-0000-0000D1030000}"/>
    <cellStyle name="Heading 2 4 3" xfId="979" xr:uid="{00000000-0005-0000-0000-0000D2030000}"/>
    <cellStyle name="Heading 2 4 4" xfId="980" xr:uid="{00000000-0005-0000-0000-0000D3030000}"/>
    <cellStyle name="Heading 2 5" xfId="981" xr:uid="{00000000-0005-0000-0000-0000D4030000}"/>
    <cellStyle name="Heading 2 5 2" xfId="982" xr:uid="{00000000-0005-0000-0000-0000D5030000}"/>
    <cellStyle name="Heading 2 5 3" xfId="983" xr:uid="{00000000-0005-0000-0000-0000D6030000}"/>
    <cellStyle name="Heading 2 5 4" xfId="984" xr:uid="{00000000-0005-0000-0000-0000D7030000}"/>
    <cellStyle name="Heading 2 6" xfId="985" xr:uid="{00000000-0005-0000-0000-0000D8030000}"/>
    <cellStyle name="Heading 2 6 2" xfId="986" xr:uid="{00000000-0005-0000-0000-0000D9030000}"/>
    <cellStyle name="Heading 2 6 3" xfId="987" xr:uid="{00000000-0005-0000-0000-0000DA030000}"/>
    <cellStyle name="Heading 2 6 4" xfId="988" xr:uid="{00000000-0005-0000-0000-0000DB030000}"/>
    <cellStyle name="Heading 2 7" xfId="989" xr:uid="{00000000-0005-0000-0000-0000DC030000}"/>
    <cellStyle name="Heading 2 7 2" xfId="990" xr:uid="{00000000-0005-0000-0000-0000DD030000}"/>
    <cellStyle name="Heading 2 7 3" xfId="991" xr:uid="{00000000-0005-0000-0000-0000DE030000}"/>
    <cellStyle name="Heading 2 7 4" xfId="992" xr:uid="{00000000-0005-0000-0000-0000DF030000}"/>
    <cellStyle name="Heading 2 8" xfId="993" xr:uid="{00000000-0005-0000-0000-0000E0030000}"/>
    <cellStyle name="Heading 2 8 2" xfId="994" xr:uid="{00000000-0005-0000-0000-0000E1030000}"/>
    <cellStyle name="Heading 2 8 3" xfId="995" xr:uid="{00000000-0005-0000-0000-0000E2030000}"/>
    <cellStyle name="Heading 2 8 4" xfId="996" xr:uid="{00000000-0005-0000-0000-0000E3030000}"/>
    <cellStyle name="Heading 2 9" xfId="997" xr:uid="{00000000-0005-0000-0000-0000E4030000}"/>
    <cellStyle name="Heading 2 9 2" xfId="998" xr:uid="{00000000-0005-0000-0000-0000E5030000}"/>
    <cellStyle name="Heading 2 9 3" xfId="999" xr:uid="{00000000-0005-0000-0000-0000E6030000}"/>
    <cellStyle name="Heading 3" xfId="2495" builtinId="18" customBuiltin="1"/>
    <cellStyle name="Heading 3 2" xfId="1000" xr:uid="{00000000-0005-0000-0000-0000E7030000}"/>
    <cellStyle name="Heading 3 2 2" xfId="1001" xr:uid="{00000000-0005-0000-0000-0000E8030000}"/>
    <cellStyle name="Heading 3 3" xfId="1002" xr:uid="{00000000-0005-0000-0000-0000E9030000}"/>
    <cellStyle name="Heading 3 4" xfId="1003" xr:uid="{00000000-0005-0000-0000-0000EA030000}"/>
    <cellStyle name="Heading 4" xfId="2496" builtinId="19" customBuiltin="1"/>
    <cellStyle name="Heading 4 2" xfId="1004" xr:uid="{00000000-0005-0000-0000-0000EB030000}"/>
    <cellStyle name="Heading 4 2 2" xfId="1005" xr:uid="{00000000-0005-0000-0000-0000EC030000}"/>
    <cellStyle name="Heading 4 3" xfId="1006" xr:uid="{00000000-0005-0000-0000-0000ED030000}"/>
    <cellStyle name="Heading 4 4" xfId="1007" xr:uid="{00000000-0005-0000-0000-0000EE030000}"/>
    <cellStyle name="HEADING, MAJOR" xfId="1008" xr:uid="{00000000-0005-0000-0000-0000EF030000}"/>
    <cellStyle name="HEADING, MAJOR 2" xfId="1009" xr:uid="{00000000-0005-0000-0000-0000F0030000}"/>
    <cellStyle name="HEADING, MINOR" xfId="1010" xr:uid="{00000000-0005-0000-0000-0000F1030000}"/>
    <cellStyle name="HEADING, MINOR 2" xfId="1011" xr:uid="{00000000-0005-0000-0000-0000F2030000}"/>
    <cellStyle name="HEADING, RIGHT" xfId="1012" xr:uid="{00000000-0005-0000-0000-0000F3030000}"/>
    <cellStyle name="HEADING,MAJOR" xfId="1013" xr:uid="{00000000-0005-0000-0000-0000F4030000}"/>
    <cellStyle name="HEADINGS" xfId="1014" xr:uid="{00000000-0005-0000-0000-0000F5030000}"/>
    <cellStyle name="Hyperlink 2" xfId="1015" xr:uid="{00000000-0005-0000-0000-0000F6030000}"/>
    <cellStyle name="Hyperlink 2 2" xfId="1016" xr:uid="{00000000-0005-0000-0000-0000F7030000}"/>
    <cellStyle name="Hyperlink 2 3" xfId="2556" xr:uid="{C769AD98-0F14-46CF-A3F8-9AD0B2F42650}"/>
    <cellStyle name="Hyperlink 3" xfId="2567" xr:uid="{C5C7D6D6-80D6-46CE-8585-FAF6B450C909}"/>
    <cellStyle name="Hyperlink 4" xfId="2555" xr:uid="{B94EA514-2D92-434B-9157-BE3C7A144A34}"/>
    <cellStyle name="Hyperlink 5" xfId="2542" xr:uid="{05935A31-B3ED-41C2-81A4-870C0BE8F704}"/>
    <cellStyle name="Hyperlink 6" xfId="2586" xr:uid="{37757BD0-F35A-460C-9440-8F00D90C6A7D}"/>
    <cellStyle name="Input" xfId="2500" builtinId="20" customBuiltin="1"/>
    <cellStyle name="Input [yellow]" xfId="1017" xr:uid="{00000000-0005-0000-0000-0000F8030000}"/>
    <cellStyle name="Input [yellow] 10" xfId="1018" xr:uid="{00000000-0005-0000-0000-0000F9030000}"/>
    <cellStyle name="Input [yellow] 11" xfId="1019" xr:uid="{00000000-0005-0000-0000-0000FA030000}"/>
    <cellStyle name="Input [yellow] 12" xfId="1020" xr:uid="{00000000-0005-0000-0000-0000FB030000}"/>
    <cellStyle name="Input [yellow] 13" xfId="1021" xr:uid="{00000000-0005-0000-0000-0000FC030000}"/>
    <cellStyle name="Input [yellow] 14" xfId="1022" xr:uid="{00000000-0005-0000-0000-0000FD030000}"/>
    <cellStyle name="Input [yellow] 15" xfId="1023" xr:uid="{00000000-0005-0000-0000-0000FE030000}"/>
    <cellStyle name="Input [yellow] 16" xfId="1024" xr:uid="{00000000-0005-0000-0000-0000FF030000}"/>
    <cellStyle name="Input [yellow] 17" xfId="1025" xr:uid="{00000000-0005-0000-0000-000000040000}"/>
    <cellStyle name="Input [yellow] 2" xfId="1026" xr:uid="{00000000-0005-0000-0000-000001040000}"/>
    <cellStyle name="Input [yellow] 3" xfId="1027" xr:uid="{00000000-0005-0000-0000-000002040000}"/>
    <cellStyle name="Input [yellow] 4" xfId="1028" xr:uid="{00000000-0005-0000-0000-000003040000}"/>
    <cellStyle name="Input [yellow] 5" xfId="1029" xr:uid="{00000000-0005-0000-0000-000004040000}"/>
    <cellStyle name="Input [yellow] 6" xfId="1030" xr:uid="{00000000-0005-0000-0000-000005040000}"/>
    <cellStyle name="Input [yellow] 7" xfId="1031" xr:uid="{00000000-0005-0000-0000-000006040000}"/>
    <cellStyle name="Input [yellow] 8" xfId="1032" xr:uid="{00000000-0005-0000-0000-000007040000}"/>
    <cellStyle name="Input [yellow] 9" xfId="1033" xr:uid="{00000000-0005-0000-0000-000008040000}"/>
    <cellStyle name="Input 10" xfId="1034" xr:uid="{00000000-0005-0000-0000-000009040000}"/>
    <cellStyle name="Input 11" xfId="1035" xr:uid="{00000000-0005-0000-0000-00000A040000}"/>
    <cellStyle name="Input 12" xfId="1036" xr:uid="{00000000-0005-0000-0000-00000B040000}"/>
    <cellStyle name="Input 13" xfId="1037" xr:uid="{00000000-0005-0000-0000-00000C040000}"/>
    <cellStyle name="Input 14" xfId="1038" xr:uid="{00000000-0005-0000-0000-00000D040000}"/>
    <cellStyle name="Input 15" xfId="1039" xr:uid="{00000000-0005-0000-0000-00000E040000}"/>
    <cellStyle name="Input 16" xfId="1040" xr:uid="{00000000-0005-0000-0000-00000F040000}"/>
    <cellStyle name="Input 17" xfId="1041" xr:uid="{00000000-0005-0000-0000-000010040000}"/>
    <cellStyle name="Input 18" xfId="1042" xr:uid="{00000000-0005-0000-0000-000011040000}"/>
    <cellStyle name="Input 19" xfId="1043" xr:uid="{00000000-0005-0000-0000-000012040000}"/>
    <cellStyle name="Input 2" xfId="1044" xr:uid="{00000000-0005-0000-0000-000013040000}"/>
    <cellStyle name="Input 2 2" xfId="1045" xr:uid="{00000000-0005-0000-0000-000014040000}"/>
    <cellStyle name="Input 20" xfId="1046" xr:uid="{00000000-0005-0000-0000-000015040000}"/>
    <cellStyle name="Input 21" xfId="1047" xr:uid="{00000000-0005-0000-0000-000016040000}"/>
    <cellStyle name="Input 22" xfId="1048" xr:uid="{00000000-0005-0000-0000-000017040000}"/>
    <cellStyle name="Input 23" xfId="1049" xr:uid="{00000000-0005-0000-0000-000018040000}"/>
    <cellStyle name="Input 24" xfId="1050" xr:uid="{00000000-0005-0000-0000-000019040000}"/>
    <cellStyle name="Input 25" xfId="1051" xr:uid="{00000000-0005-0000-0000-00001A040000}"/>
    <cellStyle name="Input 26" xfId="1052" xr:uid="{00000000-0005-0000-0000-00001B040000}"/>
    <cellStyle name="Input 27" xfId="1053" xr:uid="{00000000-0005-0000-0000-00001C040000}"/>
    <cellStyle name="Input 28" xfId="1054" xr:uid="{00000000-0005-0000-0000-00001D040000}"/>
    <cellStyle name="Input 29" xfId="1055" xr:uid="{00000000-0005-0000-0000-00001E040000}"/>
    <cellStyle name="Input 3" xfId="1056" xr:uid="{00000000-0005-0000-0000-00001F040000}"/>
    <cellStyle name="Input 30" xfId="1057" xr:uid="{00000000-0005-0000-0000-000020040000}"/>
    <cellStyle name="Input 31" xfId="1058" xr:uid="{00000000-0005-0000-0000-000021040000}"/>
    <cellStyle name="Input 32" xfId="1059" xr:uid="{00000000-0005-0000-0000-000022040000}"/>
    <cellStyle name="Input 33" xfId="1060" xr:uid="{00000000-0005-0000-0000-000023040000}"/>
    <cellStyle name="Input 34" xfId="1061" xr:uid="{00000000-0005-0000-0000-000024040000}"/>
    <cellStyle name="Input 35" xfId="1062" xr:uid="{00000000-0005-0000-0000-000025040000}"/>
    <cellStyle name="Input 36" xfId="1063" xr:uid="{00000000-0005-0000-0000-000026040000}"/>
    <cellStyle name="Input 37" xfId="1064" xr:uid="{00000000-0005-0000-0000-000027040000}"/>
    <cellStyle name="Input 38" xfId="1065" xr:uid="{00000000-0005-0000-0000-000028040000}"/>
    <cellStyle name="Input 39" xfId="1066" xr:uid="{00000000-0005-0000-0000-000029040000}"/>
    <cellStyle name="Input 4" xfId="1067" xr:uid="{00000000-0005-0000-0000-00002A040000}"/>
    <cellStyle name="Input 40" xfId="1068" xr:uid="{00000000-0005-0000-0000-00002B040000}"/>
    <cellStyle name="Input 41" xfId="1069" xr:uid="{00000000-0005-0000-0000-00002C040000}"/>
    <cellStyle name="Input 42" xfId="1070" xr:uid="{00000000-0005-0000-0000-00002D040000}"/>
    <cellStyle name="Input 43" xfId="1071" xr:uid="{00000000-0005-0000-0000-00002E040000}"/>
    <cellStyle name="Input 44" xfId="1072" xr:uid="{00000000-0005-0000-0000-00002F040000}"/>
    <cellStyle name="Input 45" xfId="1073" xr:uid="{00000000-0005-0000-0000-000030040000}"/>
    <cellStyle name="Input 46" xfId="1074" xr:uid="{00000000-0005-0000-0000-000031040000}"/>
    <cellStyle name="Input 47" xfId="1075" xr:uid="{00000000-0005-0000-0000-000032040000}"/>
    <cellStyle name="Input 48" xfId="1076" xr:uid="{00000000-0005-0000-0000-000033040000}"/>
    <cellStyle name="Input 49" xfId="1077" xr:uid="{00000000-0005-0000-0000-000034040000}"/>
    <cellStyle name="Input 5" xfId="1078" xr:uid="{00000000-0005-0000-0000-000035040000}"/>
    <cellStyle name="Input 6" xfId="1079" xr:uid="{00000000-0005-0000-0000-000036040000}"/>
    <cellStyle name="Input 7" xfId="1080" xr:uid="{00000000-0005-0000-0000-000037040000}"/>
    <cellStyle name="Input 8" xfId="1081" xr:uid="{00000000-0005-0000-0000-000038040000}"/>
    <cellStyle name="Input 9" xfId="1082" xr:uid="{00000000-0005-0000-0000-000039040000}"/>
    <cellStyle name="InputBlueFont" xfId="1083" xr:uid="{00000000-0005-0000-0000-00003A040000}"/>
    <cellStyle name="INPUTS" xfId="1084" xr:uid="{00000000-0005-0000-0000-00003B040000}"/>
    <cellStyle name="Inputs2" xfId="1085" xr:uid="{00000000-0005-0000-0000-00003C040000}"/>
    <cellStyle name="Integer" xfId="1086" xr:uid="{00000000-0005-0000-0000-00003D040000}"/>
    <cellStyle name="Link Currency (0)" xfId="1087" xr:uid="{00000000-0005-0000-0000-00003E040000}"/>
    <cellStyle name="Link Currency (0) 10" xfId="1088" xr:uid="{00000000-0005-0000-0000-00003F040000}"/>
    <cellStyle name="Link Currency (0) 11" xfId="1089" xr:uid="{00000000-0005-0000-0000-000040040000}"/>
    <cellStyle name="Link Currency (0) 12" xfId="1090" xr:uid="{00000000-0005-0000-0000-000041040000}"/>
    <cellStyle name="Link Currency (0) 13" xfId="1091" xr:uid="{00000000-0005-0000-0000-000042040000}"/>
    <cellStyle name="Link Currency (0) 14" xfId="1092" xr:uid="{00000000-0005-0000-0000-000043040000}"/>
    <cellStyle name="Link Currency (0) 15" xfId="1093" xr:uid="{00000000-0005-0000-0000-000044040000}"/>
    <cellStyle name="Link Currency (0) 16" xfId="1094" xr:uid="{00000000-0005-0000-0000-000045040000}"/>
    <cellStyle name="Link Currency (0) 17" xfId="1095" xr:uid="{00000000-0005-0000-0000-000046040000}"/>
    <cellStyle name="Link Currency (0) 18" xfId="1096" xr:uid="{00000000-0005-0000-0000-000047040000}"/>
    <cellStyle name="Link Currency (0) 19" xfId="1097" xr:uid="{00000000-0005-0000-0000-000048040000}"/>
    <cellStyle name="Link Currency (0) 2" xfId="1098" xr:uid="{00000000-0005-0000-0000-000049040000}"/>
    <cellStyle name="Link Currency (0) 2 2" xfId="1099" xr:uid="{00000000-0005-0000-0000-00004A040000}"/>
    <cellStyle name="Link Currency (0) 2 2 10" xfId="1100" xr:uid="{00000000-0005-0000-0000-00004B040000}"/>
    <cellStyle name="Link Currency (0) 2 2 11" xfId="1101" xr:uid="{00000000-0005-0000-0000-00004C040000}"/>
    <cellStyle name="Link Currency (0) 2 2 12" xfId="1102" xr:uid="{00000000-0005-0000-0000-00004D040000}"/>
    <cellStyle name="Link Currency (0) 2 2 13" xfId="1103" xr:uid="{00000000-0005-0000-0000-00004E040000}"/>
    <cellStyle name="Link Currency (0) 2 2 14" xfId="1104" xr:uid="{00000000-0005-0000-0000-00004F040000}"/>
    <cellStyle name="Link Currency (0) 2 2 15" xfId="1105" xr:uid="{00000000-0005-0000-0000-000050040000}"/>
    <cellStyle name="Link Currency (0) 2 2 16" xfId="1106" xr:uid="{00000000-0005-0000-0000-000051040000}"/>
    <cellStyle name="Link Currency (0) 2 2 17" xfId="1107" xr:uid="{00000000-0005-0000-0000-000052040000}"/>
    <cellStyle name="Link Currency (0) 2 2 2" xfId="1108" xr:uid="{00000000-0005-0000-0000-000053040000}"/>
    <cellStyle name="Link Currency (0) 2 2 3" xfId="1109" xr:uid="{00000000-0005-0000-0000-000054040000}"/>
    <cellStyle name="Link Currency (0) 2 2 4" xfId="1110" xr:uid="{00000000-0005-0000-0000-000055040000}"/>
    <cellStyle name="Link Currency (0) 2 2 5" xfId="1111" xr:uid="{00000000-0005-0000-0000-000056040000}"/>
    <cellStyle name="Link Currency (0) 2 2 6" xfId="1112" xr:uid="{00000000-0005-0000-0000-000057040000}"/>
    <cellStyle name="Link Currency (0) 2 2 7" xfId="1113" xr:uid="{00000000-0005-0000-0000-000058040000}"/>
    <cellStyle name="Link Currency (0) 2 2 8" xfId="1114" xr:uid="{00000000-0005-0000-0000-000059040000}"/>
    <cellStyle name="Link Currency (0) 2 2 9" xfId="1115" xr:uid="{00000000-0005-0000-0000-00005A040000}"/>
    <cellStyle name="Link Currency (0) 2 2_FA_2008 from PWC" xfId="1116" xr:uid="{00000000-0005-0000-0000-00005B040000}"/>
    <cellStyle name="Link Currency (0) 2 3" xfId="1117" xr:uid="{00000000-0005-0000-0000-00005C040000}"/>
    <cellStyle name="Link Currency (0) 2 4" xfId="1118" xr:uid="{00000000-0005-0000-0000-00005D040000}"/>
    <cellStyle name="Link Currency (0) 2 5" xfId="1119" xr:uid="{00000000-0005-0000-0000-00005E040000}"/>
    <cellStyle name="Link Currency (0) 2_FA_2008 from PWC" xfId="1120" xr:uid="{00000000-0005-0000-0000-00005F040000}"/>
    <cellStyle name="Link Currency (0) 20" xfId="1121" xr:uid="{00000000-0005-0000-0000-000060040000}"/>
    <cellStyle name="Link Currency (0) 21" xfId="1122" xr:uid="{00000000-0005-0000-0000-000061040000}"/>
    <cellStyle name="Link Currency (0) 3" xfId="1123" xr:uid="{00000000-0005-0000-0000-000062040000}"/>
    <cellStyle name="Link Currency (0) 4" xfId="1124" xr:uid="{00000000-0005-0000-0000-000063040000}"/>
    <cellStyle name="Link Currency (0) 5" xfId="1125" xr:uid="{00000000-0005-0000-0000-000064040000}"/>
    <cellStyle name="Link Currency (0) 6" xfId="1126" xr:uid="{00000000-0005-0000-0000-000065040000}"/>
    <cellStyle name="Link Currency (0) 7" xfId="1127" xr:uid="{00000000-0005-0000-0000-000066040000}"/>
    <cellStyle name="Link Currency (0) 8" xfId="1128" xr:uid="{00000000-0005-0000-0000-000067040000}"/>
    <cellStyle name="Link Currency (0) 9" xfId="1129" xr:uid="{00000000-0005-0000-0000-000068040000}"/>
    <cellStyle name="Link Currency (0)_FA_2008 from PWC" xfId="1130" xr:uid="{00000000-0005-0000-0000-000069040000}"/>
    <cellStyle name="Link Currency (2)" xfId="1131" xr:uid="{00000000-0005-0000-0000-00006A040000}"/>
    <cellStyle name="Link Units (0)" xfId="1132" xr:uid="{00000000-0005-0000-0000-00006B040000}"/>
    <cellStyle name="Link Units (0) 2" xfId="1133" xr:uid="{00000000-0005-0000-0000-00006C040000}"/>
    <cellStyle name="Link Units (1)" xfId="1134" xr:uid="{00000000-0005-0000-0000-00006D040000}"/>
    <cellStyle name="Link Units (2)" xfId="1135" xr:uid="{00000000-0005-0000-0000-00006E040000}"/>
    <cellStyle name="Linked Cell" xfId="2503" builtinId="24" customBuiltin="1"/>
    <cellStyle name="Linked Cell 2" xfId="1136" xr:uid="{00000000-0005-0000-0000-00006F040000}"/>
    <cellStyle name="Linked Cell 2 2" xfId="1137" xr:uid="{00000000-0005-0000-0000-000070040000}"/>
    <cellStyle name="Linked Cell 3" xfId="1138" xr:uid="{00000000-0005-0000-0000-000071040000}"/>
    <cellStyle name="Linked Cell 4" xfId="1139" xr:uid="{00000000-0005-0000-0000-000072040000}"/>
    <cellStyle name="m/d/yy" xfId="1140" xr:uid="{00000000-0005-0000-0000-000073040000}"/>
    <cellStyle name="n" xfId="1141" xr:uid="{00000000-0005-0000-0000-000074040000}"/>
    <cellStyle name="n_2.19งานโยธาและก่อสร้าง(อาคาร)" xfId="1142" xr:uid="{00000000-0005-0000-0000-000075040000}"/>
    <cellStyle name="n_2.1บ่อแบ่งน้ำ4500" xfId="1143" xr:uid="{00000000-0005-0000-0000-000076040000}"/>
    <cellStyle name="n_2.2ถังตกตะกอน1000" xfId="1144" xr:uid="{00000000-0005-0000-0000-000077040000}"/>
    <cellStyle name="n_Book1" xfId="1145" xr:uid="{00000000-0005-0000-0000-000078040000}"/>
    <cellStyle name="n_KKN-3R" xfId="1146" xr:uid="{00000000-0005-0000-0000-000079040000}"/>
    <cellStyle name="n_KKN-5R" xfId="1147" xr:uid="{00000000-0005-0000-0000-00007A040000}"/>
    <cellStyle name="n_KKN-5R_หนองปลาไหล-PAY-1" xfId="1148" xr:uid="{00000000-0005-0000-0000-00007B040000}"/>
    <cellStyle name="n_Klong-2R" xfId="1149" xr:uid="{00000000-0005-0000-0000-00007C040000}"/>
    <cellStyle name="n_Klong-2R_หนองปลาไหล-PAY-1" xfId="1150" xr:uid="{00000000-0005-0000-0000-00007D040000}"/>
    <cellStyle name="n_LUMP-01" xfId="1151" xr:uid="{00000000-0005-0000-0000-00007E040000}"/>
    <cellStyle name="n_PIM-c01" xfId="1152" xr:uid="{00000000-0005-0000-0000-00007F040000}"/>
    <cellStyle name="n_โรงกรอง150" xfId="1153" xr:uid="{00000000-0005-0000-0000-000080040000}"/>
    <cellStyle name="n_โรงกรอง150_หนองปลาไหล-PAY-1" xfId="1154" xr:uid="{00000000-0005-0000-0000-000081040000}"/>
    <cellStyle name="n_งานโครงสร้าง-ลำปาง" xfId="1155" xr:uid="{00000000-0005-0000-0000-000082040000}"/>
    <cellStyle name="n_งานโยธา-สถานีผลิต" xfId="1156" xr:uid="{00000000-0005-0000-0000-000083040000}"/>
    <cellStyle name="n_งานโยธา-สถานีผลิต_หนองปลาไหล-PAY-1" xfId="1157" xr:uid="{00000000-0005-0000-0000-000084040000}"/>
    <cellStyle name="n_งานโยธา-สำนักงาน" xfId="1158" xr:uid="{00000000-0005-0000-0000-000085040000}"/>
    <cellStyle name="n_งานโยธา-สำนักงาน_หนองปลาไหล-PAY-1" xfId="1159" xr:uid="{00000000-0005-0000-0000-000086040000}"/>
    <cellStyle name="n_ท่อภายใน สนง." xfId="1160" xr:uid="{00000000-0005-0000-0000-000087040000}"/>
    <cellStyle name="n_บ้านพักผจก" xfId="1161" xr:uid="{00000000-0005-0000-0000-000088040000}"/>
    <cellStyle name="n_บ้านพักผจก_หนองปลาไหล-PAY-1" xfId="1162" xr:uid="{00000000-0005-0000-0000-000089040000}"/>
    <cellStyle name="n_บ้านพักผจก139-145" xfId="1163" xr:uid="{00000000-0005-0000-0000-00008A040000}"/>
    <cellStyle name="n_บ้านพักผจก139-145_หนองปลาไหล-PAY-1" xfId="1164" xr:uid="{00000000-0005-0000-0000-00008B040000}"/>
    <cellStyle name="n_ปากฝาง-2R" xfId="1165" xr:uid="{00000000-0005-0000-0000-00008C040000}"/>
    <cellStyle name="n_ปากฝาง-2R_หนองปลาไหล-PAY-1" xfId="1166" xr:uid="{00000000-0005-0000-0000-00008D040000}"/>
    <cellStyle name="n_หอถังสูง043" xfId="1167" xr:uid="{00000000-0005-0000-0000-00008E040000}"/>
    <cellStyle name="Neutral" xfId="2499" builtinId="28" customBuiltin="1"/>
    <cellStyle name="Neutral 2" xfId="1168" xr:uid="{00000000-0005-0000-0000-00008F040000}"/>
    <cellStyle name="Neutral 2 2" xfId="1169" xr:uid="{00000000-0005-0000-0000-000090040000}"/>
    <cellStyle name="Neutral 3" xfId="1170" xr:uid="{00000000-0005-0000-0000-000091040000}"/>
    <cellStyle name="Neutral 4" xfId="1171" xr:uid="{00000000-0005-0000-0000-000092040000}"/>
    <cellStyle name="New Times Roman" xfId="1172" xr:uid="{00000000-0005-0000-0000-000093040000}"/>
    <cellStyle name="New Times Roman 2" xfId="1173" xr:uid="{00000000-0005-0000-0000-000094040000}"/>
    <cellStyle name="New Times Roman 3" xfId="1174" xr:uid="{00000000-0005-0000-0000-000095040000}"/>
    <cellStyle name="New Times Roman 4" xfId="1175" xr:uid="{00000000-0005-0000-0000-000096040000}"/>
    <cellStyle name="New Times Roman 5" xfId="1176" xr:uid="{00000000-0005-0000-0000-000097040000}"/>
    <cellStyle name="New Times Roman 6" xfId="1177" xr:uid="{00000000-0005-0000-0000-000098040000}"/>
    <cellStyle name="New Times Roman 6 10" xfId="1178" xr:uid="{00000000-0005-0000-0000-000099040000}"/>
    <cellStyle name="New Times Roman 6 11" xfId="1179" xr:uid="{00000000-0005-0000-0000-00009A040000}"/>
    <cellStyle name="New Times Roman 6 12" xfId="1180" xr:uid="{00000000-0005-0000-0000-00009B040000}"/>
    <cellStyle name="New Times Roman 6 13" xfId="1181" xr:uid="{00000000-0005-0000-0000-00009C040000}"/>
    <cellStyle name="New Times Roman 6 2" xfId="1182" xr:uid="{00000000-0005-0000-0000-00009D040000}"/>
    <cellStyle name="New Times Roman 6 3" xfId="1183" xr:uid="{00000000-0005-0000-0000-00009E040000}"/>
    <cellStyle name="New Times Roman 6 4" xfId="1184" xr:uid="{00000000-0005-0000-0000-00009F040000}"/>
    <cellStyle name="New Times Roman 6 5" xfId="1185" xr:uid="{00000000-0005-0000-0000-0000A0040000}"/>
    <cellStyle name="New Times Roman 6 6" xfId="1186" xr:uid="{00000000-0005-0000-0000-0000A1040000}"/>
    <cellStyle name="New Times Roman 6 7" xfId="1187" xr:uid="{00000000-0005-0000-0000-0000A2040000}"/>
    <cellStyle name="New Times Roman 6 8" xfId="1188" xr:uid="{00000000-0005-0000-0000-0000A3040000}"/>
    <cellStyle name="New Times Roman 6 9" xfId="1189" xr:uid="{00000000-0005-0000-0000-0000A4040000}"/>
    <cellStyle name="no dec" xfId="1190" xr:uid="{00000000-0005-0000-0000-0000A5040000}"/>
    <cellStyle name="Normal" xfId="0" builtinId="0"/>
    <cellStyle name="Normal--" xfId="1191" xr:uid="{00000000-0005-0000-0000-0000A7040000}"/>
    <cellStyle name="Normal - Style1" xfId="1192" xr:uid="{00000000-0005-0000-0000-0000A8040000}"/>
    <cellStyle name="Normal [0]" xfId="1193" xr:uid="{00000000-0005-0000-0000-0000A9040000}"/>
    <cellStyle name="Normal [1]" xfId="1194" xr:uid="{00000000-0005-0000-0000-0000AA040000}"/>
    <cellStyle name="Normal [2]" xfId="1195" xr:uid="{00000000-0005-0000-0000-0000AB040000}"/>
    <cellStyle name="Normal [3]" xfId="1196" xr:uid="{00000000-0005-0000-0000-0000AC040000}"/>
    <cellStyle name="Normal 10" xfId="1197" xr:uid="{00000000-0005-0000-0000-0000AD040000}"/>
    <cellStyle name="Normal 10 2" xfId="1198" xr:uid="{00000000-0005-0000-0000-0000AE040000}"/>
    <cellStyle name="Normal 10 2 2" xfId="2832" xr:uid="{DC51E608-A6E0-45E9-BFF3-EFEB27AAE18C}"/>
    <cellStyle name="Normal 10 4" xfId="1199" xr:uid="{00000000-0005-0000-0000-0000AF040000}"/>
    <cellStyle name="Normal 100" xfId="2604" xr:uid="{5A63C63C-3817-4B74-989F-62E957EDEB41}"/>
    <cellStyle name="Normal 101" xfId="2606" xr:uid="{3D2D8E21-00CD-4CAC-90AA-50D53CAAF04F}"/>
    <cellStyle name="Normal 102" xfId="2608" xr:uid="{83644CE3-AEC8-462A-BDBC-31A990980809}"/>
    <cellStyle name="Normal 103" xfId="2610" xr:uid="{1291C72B-C5B2-4C78-B6F3-9CBEF030A497}"/>
    <cellStyle name="Normal 104" xfId="2612" xr:uid="{BF3886DB-600C-4BC4-A9EB-008F74E483CF}"/>
    <cellStyle name="Normal 105" xfId="2614" xr:uid="{7226179B-968D-4052-9066-08D07235FEC2}"/>
    <cellStyle name="Normal 11" xfId="1200" xr:uid="{00000000-0005-0000-0000-0000B0040000}"/>
    <cellStyle name="Normal 11 2" xfId="1201" xr:uid="{00000000-0005-0000-0000-0000B1040000}"/>
    <cellStyle name="Normal 11 2 2" xfId="1202" xr:uid="{00000000-0005-0000-0000-0000B2040000}"/>
    <cellStyle name="Normal 11 2 2 2" xfId="2833" xr:uid="{C980AD96-57BB-4496-BC8D-08BE346E048A}"/>
    <cellStyle name="Normal 11 2 3" xfId="2834" xr:uid="{3F6E74E8-BAC3-4F3D-8015-2DF725351FC0}"/>
    <cellStyle name="Normal 11 3" xfId="1203" xr:uid="{00000000-0005-0000-0000-0000B3040000}"/>
    <cellStyle name="Normal 11 3 2" xfId="2558" xr:uid="{1C2A39CC-87B4-494F-AA63-E90FE45D30B0}"/>
    <cellStyle name="Normal 11 3 3" xfId="2835" xr:uid="{238C6EC1-2B65-446C-8F23-EEBA1197EF08}"/>
    <cellStyle name="Normal 11 4" xfId="1204" xr:uid="{00000000-0005-0000-0000-0000B4040000}"/>
    <cellStyle name="Normal 11 4 2" xfId="2836" xr:uid="{C07B237F-2297-44CB-B7CB-2CF54126616D}"/>
    <cellStyle name="Normal 11 5" xfId="2837" xr:uid="{32AAC7C2-7D2B-479E-B2A0-A762EE586D08}"/>
    <cellStyle name="Normal 12" xfId="1205" xr:uid="{00000000-0005-0000-0000-0000B5040000}"/>
    <cellStyle name="Normal 13" xfId="1206" xr:uid="{00000000-0005-0000-0000-0000B6040000}"/>
    <cellStyle name="Normal 13 10" xfId="1207" xr:uid="{00000000-0005-0000-0000-0000B7040000}"/>
    <cellStyle name="Normal 13 11" xfId="1208" xr:uid="{00000000-0005-0000-0000-0000B8040000}"/>
    <cellStyle name="Normal 13 12" xfId="1209" xr:uid="{00000000-0005-0000-0000-0000B9040000}"/>
    <cellStyle name="Normal 13 13" xfId="1210" xr:uid="{00000000-0005-0000-0000-0000BA040000}"/>
    <cellStyle name="Normal 13 2" xfId="1211" xr:uid="{00000000-0005-0000-0000-0000BB040000}"/>
    <cellStyle name="Normal 13 3" xfId="1212" xr:uid="{00000000-0005-0000-0000-0000BC040000}"/>
    <cellStyle name="Normal 13 4" xfId="1213" xr:uid="{00000000-0005-0000-0000-0000BD040000}"/>
    <cellStyle name="Normal 13 5" xfId="1214" xr:uid="{00000000-0005-0000-0000-0000BE040000}"/>
    <cellStyle name="Normal 13 6" xfId="1215" xr:uid="{00000000-0005-0000-0000-0000BF040000}"/>
    <cellStyle name="Normal 13 7" xfId="1216" xr:uid="{00000000-0005-0000-0000-0000C0040000}"/>
    <cellStyle name="Normal 13 8" xfId="1217" xr:uid="{00000000-0005-0000-0000-0000C1040000}"/>
    <cellStyle name="Normal 13 9" xfId="1218" xr:uid="{00000000-0005-0000-0000-0000C2040000}"/>
    <cellStyle name="Normal 132" xfId="2566" xr:uid="{705CC36E-E9C5-49C9-87A7-5FF0B02A3263}"/>
    <cellStyle name="Normal 14" xfId="1219" xr:uid="{00000000-0005-0000-0000-0000C3040000}"/>
    <cellStyle name="Normal 14 2" xfId="1220" xr:uid="{00000000-0005-0000-0000-0000C4040000}"/>
    <cellStyle name="Normal 14 2 2" xfId="1221" xr:uid="{00000000-0005-0000-0000-0000C5040000}"/>
    <cellStyle name="Normal 14 2 2 2" xfId="1222" xr:uid="{00000000-0005-0000-0000-0000C6040000}"/>
    <cellStyle name="Normal 15" xfId="1223" xr:uid="{00000000-0005-0000-0000-0000C7040000}"/>
    <cellStyle name="Normal 15 10" xfId="1224" xr:uid="{00000000-0005-0000-0000-0000C8040000}"/>
    <cellStyle name="Normal 15 11" xfId="1225" xr:uid="{00000000-0005-0000-0000-0000C9040000}"/>
    <cellStyle name="Normal 15 12" xfId="1226" xr:uid="{00000000-0005-0000-0000-0000CA040000}"/>
    <cellStyle name="Normal 15 13" xfId="1227" xr:uid="{00000000-0005-0000-0000-0000CB040000}"/>
    <cellStyle name="Normal 15 2" xfId="1228" xr:uid="{00000000-0005-0000-0000-0000CC040000}"/>
    <cellStyle name="Normal 15 2 2" xfId="2838" xr:uid="{77FFCADE-738A-45B1-9500-9F78DF038BC9}"/>
    <cellStyle name="Normal 15 3" xfId="1229" xr:uid="{00000000-0005-0000-0000-0000CD040000}"/>
    <cellStyle name="Normal 15 4" xfId="1230" xr:uid="{00000000-0005-0000-0000-0000CE040000}"/>
    <cellStyle name="Normal 15 5" xfId="1231" xr:uid="{00000000-0005-0000-0000-0000CF040000}"/>
    <cellStyle name="Normal 15 6" xfId="1232" xr:uid="{00000000-0005-0000-0000-0000D0040000}"/>
    <cellStyle name="Normal 15 7" xfId="1233" xr:uid="{00000000-0005-0000-0000-0000D1040000}"/>
    <cellStyle name="Normal 15 8" xfId="1234" xr:uid="{00000000-0005-0000-0000-0000D2040000}"/>
    <cellStyle name="Normal 15 9" xfId="1235" xr:uid="{00000000-0005-0000-0000-0000D3040000}"/>
    <cellStyle name="Normal 16" xfId="1236" xr:uid="{00000000-0005-0000-0000-0000D4040000}"/>
    <cellStyle name="Normal 17" xfId="1237" xr:uid="{00000000-0005-0000-0000-0000D5040000}"/>
    <cellStyle name="Normal 17 2" xfId="1238" xr:uid="{00000000-0005-0000-0000-0000D6040000}"/>
    <cellStyle name="Normal 17 3" xfId="1239" xr:uid="{00000000-0005-0000-0000-0000D7040000}"/>
    <cellStyle name="Normal 17 4" xfId="1240" xr:uid="{00000000-0005-0000-0000-0000D8040000}"/>
    <cellStyle name="Normal 17 5" xfId="1241" xr:uid="{00000000-0005-0000-0000-0000D9040000}"/>
    <cellStyle name="Normal 17 6" xfId="1242" xr:uid="{00000000-0005-0000-0000-0000DA040000}"/>
    <cellStyle name="Normal 18" xfId="1243" xr:uid="{00000000-0005-0000-0000-0000DB040000}"/>
    <cellStyle name="Normal 18 2" xfId="1244" xr:uid="{00000000-0005-0000-0000-0000DC040000}"/>
    <cellStyle name="Normal 18 3" xfId="1245" xr:uid="{00000000-0005-0000-0000-0000DD040000}"/>
    <cellStyle name="Normal 18 4" xfId="1246" xr:uid="{00000000-0005-0000-0000-0000DE040000}"/>
    <cellStyle name="Normal 18 5" xfId="1247" xr:uid="{00000000-0005-0000-0000-0000DF040000}"/>
    <cellStyle name="Normal 18 6" xfId="1248" xr:uid="{00000000-0005-0000-0000-0000E0040000}"/>
    <cellStyle name="Normal 19" xfId="1249" xr:uid="{00000000-0005-0000-0000-0000E1040000}"/>
    <cellStyle name="Normal 2" xfId="1250" xr:uid="{00000000-0005-0000-0000-0000E2040000}"/>
    <cellStyle name="Normal 2 10" xfId="1251" xr:uid="{00000000-0005-0000-0000-0000E3040000}"/>
    <cellStyle name="Normal 2 11" xfId="1252" xr:uid="{00000000-0005-0000-0000-0000E4040000}"/>
    <cellStyle name="Normal 2 12" xfId="1253" xr:uid="{00000000-0005-0000-0000-0000E5040000}"/>
    <cellStyle name="Normal 2 13" xfId="1254" xr:uid="{00000000-0005-0000-0000-0000E6040000}"/>
    <cellStyle name="Normal 2 13 2" xfId="1255" xr:uid="{00000000-0005-0000-0000-0000E7040000}"/>
    <cellStyle name="Normal 2 14" xfId="1256" xr:uid="{00000000-0005-0000-0000-0000E8040000}"/>
    <cellStyle name="Normal 2 15" xfId="1257" xr:uid="{00000000-0005-0000-0000-0000E9040000}"/>
    <cellStyle name="Normal 2 16" xfId="1258" xr:uid="{00000000-0005-0000-0000-0000EA040000}"/>
    <cellStyle name="Normal 2 16 2" xfId="1259" xr:uid="{00000000-0005-0000-0000-0000EB040000}"/>
    <cellStyle name="Normal 2 2" xfId="1260" xr:uid="{00000000-0005-0000-0000-0000EC040000}"/>
    <cellStyle name="Normal 2 2 10" xfId="1261" xr:uid="{00000000-0005-0000-0000-0000ED040000}"/>
    <cellStyle name="Normal 2 2 11" xfId="1262" xr:uid="{00000000-0005-0000-0000-0000EE040000}"/>
    <cellStyle name="Normal 2 2 12" xfId="1263" xr:uid="{00000000-0005-0000-0000-0000EF040000}"/>
    <cellStyle name="Normal 2 2 13" xfId="1264" xr:uid="{00000000-0005-0000-0000-0000F0040000}"/>
    <cellStyle name="Normal 2 2 14" xfId="1265" xr:uid="{00000000-0005-0000-0000-0000F1040000}"/>
    <cellStyle name="Normal 2 2 15" xfId="1266" xr:uid="{00000000-0005-0000-0000-0000F2040000}"/>
    <cellStyle name="Normal 2 2 16" xfId="2536" xr:uid="{DC06D941-49C5-4E69-9B71-58519832709A}"/>
    <cellStyle name="Normal 2 2 2" xfId="1267" xr:uid="{00000000-0005-0000-0000-0000F3040000}"/>
    <cellStyle name="Normal 2 2 2 10" xfId="1268" xr:uid="{00000000-0005-0000-0000-0000F4040000}"/>
    <cellStyle name="Normal 2 2 2 11" xfId="1269" xr:uid="{00000000-0005-0000-0000-0000F5040000}"/>
    <cellStyle name="Normal 2 2 2 12" xfId="1270" xr:uid="{00000000-0005-0000-0000-0000F6040000}"/>
    <cellStyle name="Normal 2 2 2 13" xfId="1271" xr:uid="{00000000-0005-0000-0000-0000F7040000}"/>
    <cellStyle name="Normal 2 2 2 14" xfId="2551" xr:uid="{7127A010-91D7-47ED-8F2D-0463F9A434FE}"/>
    <cellStyle name="Normal 2 2 2 2" xfId="1272" xr:uid="{00000000-0005-0000-0000-0000F8040000}"/>
    <cellStyle name="Normal 2 2 2 2 2" xfId="2577" xr:uid="{9E4BA8F5-B107-4998-AC0E-0A115A106946}"/>
    <cellStyle name="Normal 2 2 2 3" xfId="1273" xr:uid="{00000000-0005-0000-0000-0000F9040000}"/>
    <cellStyle name="Normal 2 2 2 4" xfId="1274" xr:uid="{00000000-0005-0000-0000-0000FA040000}"/>
    <cellStyle name="Normal 2 2 2 5" xfId="1275" xr:uid="{00000000-0005-0000-0000-0000FB040000}"/>
    <cellStyle name="Normal 2 2 2 6" xfId="1276" xr:uid="{00000000-0005-0000-0000-0000FC040000}"/>
    <cellStyle name="Normal 2 2 2 7" xfId="1277" xr:uid="{00000000-0005-0000-0000-0000FD040000}"/>
    <cellStyle name="Normal 2 2 2 8" xfId="1278" xr:uid="{00000000-0005-0000-0000-0000FE040000}"/>
    <cellStyle name="Normal 2 2 2 9" xfId="1279" xr:uid="{00000000-0005-0000-0000-0000FF040000}"/>
    <cellStyle name="Normal 2 2 3" xfId="1280" xr:uid="{00000000-0005-0000-0000-000000050000}"/>
    <cellStyle name="Normal 2 2 3 2" xfId="2540" xr:uid="{6AF4D845-2C6B-4C55-8A3B-E8193919E735}"/>
    <cellStyle name="Normal 2 2 4" xfId="1281" xr:uid="{00000000-0005-0000-0000-000001050000}"/>
    <cellStyle name="Normal 2 2 5" xfId="1282" xr:uid="{00000000-0005-0000-0000-000002050000}"/>
    <cellStyle name="Normal 2 2 6" xfId="1283" xr:uid="{00000000-0005-0000-0000-000003050000}"/>
    <cellStyle name="Normal 2 2 7" xfId="1284" xr:uid="{00000000-0005-0000-0000-000004050000}"/>
    <cellStyle name="Normal 2 2 8" xfId="1285" xr:uid="{00000000-0005-0000-0000-000005050000}"/>
    <cellStyle name="Normal 2 2 9" xfId="1286" xr:uid="{00000000-0005-0000-0000-000006050000}"/>
    <cellStyle name="Normal 2 2_FA_2008 from PWC" xfId="1287" xr:uid="{00000000-0005-0000-0000-000007050000}"/>
    <cellStyle name="Normal 2 3" xfId="1288" xr:uid="{00000000-0005-0000-0000-000008050000}"/>
    <cellStyle name="Normal 2 3 10" xfId="1289" xr:uid="{00000000-0005-0000-0000-000009050000}"/>
    <cellStyle name="Normal 2 3 11" xfId="1290" xr:uid="{00000000-0005-0000-0000-00000A050000}"/>
    <cellStyle name="Normal 2 3 12" xfId="1291" xr:uid="{00000000-0005-0000-0000-00000B050000}"/>
    <cellStyle name="Normal 2 3 13" xfId="1292" xr:uid="{00000000-0005-0000-0000-00000C050000}"/>
    <cellStyle name="Normal 2 3 14" xfId="2544" xr:uid="{8B30CD4F-2E1B-4D76-A9A7-E4B0E15B07C2}"/>
    <cellStyle name="Normal 2 3 2" xfId="1293" xr:uid="{00000000-0005-0000-0000-00000D050000}"/>
    <cellStyle name="Normal 2 3 2 2" xfId="2573" xr:uid="{DE98129E-F1AE-4396-B960-07F3F926F431}"/>
    <cellStyle name="Normal 2 3 3" xfId="1294" xr:uid="{00000000-0005-0000-0000-00000E050000}"/>
    <cellStyle name="Normal 2 3 4" xfId="1295" xr:uid="{00000000-0005-0000-0000-00000F050000}"/>
    <cellStyle name="Normal 2 3 5" xfId="1296" xr:uid="{00000000-0005-0000-0000-000010050000}"/>
    <cellStyle name="Normal 2 3 6" xfId="1297" xr:uid="{00000000-0005-0000-0000-000011050000}"/>
    <cellStyle name="Normal 2 3 7" xfId="1298" xr:uid="{00000000-0005-0000-0000-000012050000}"/>
    <cellStyle name="Normal 2 3 7 2" xfId="1299" xr:uid="{00000000-0005-0000-0000-000013050000}"/>
    <cellStyle name="Normal 2 3 7 2 2" xfId="2839" xr:uid="{BF30B05D-DCAE-4F97-B620-AD1670BC710F}"/>
    <cellStyle name="Normal 2 3 7 3" xfId="2840" xr:uid="{3C7B2531-1277-4FA6-87FE-C8BA3A15CEBA}"/>
    <cellStyle name="Normal 2 3 8" xfId="1300" xr:uid="{00000000-0005-0000-0000-000014050000}"/>
    <cellStyle name="Normal 2 3 9" xfId="1301" xr:uid="{00000000-0005-0000-0000-000015050000}"/>
    <cellStyle name="Normal 2 3_FA_2008 from PWC" xfId="1302" xr:uid="{00000000-0005-0000-0000-000016050000}"/>
    <cellStyle name="Normal 2 4" xfId="1303" xr:uid="{00000000-0005-0000-0000-000017050000}"/>
    <cellStyle name="Normal 2 4 2" xfId="1304" xr:uid="{00000000-0005-0000-0000-000018050000}"/>
    <cellStyle name="Normal 2 4 3" xfId="2545" xr:uid="{99F26A2E-F115-4658-B1AD-133B58192C2A}"/>
    <cellStyle name="Normal 2 4 3 2" xfId="2841" xr:uid="{FDE1E4BF-9743-4C2E-BAD5-6F1D17E92D51}"/>
    <cellStyle name="Normal 2 5" xfId="1305" xr:uid="{00000000-0005-0000-0000-000019050000}"/>
    <cellStyle name="Normal 2 6" xfId="1306" xr:uid="{00000000-0005-0000-0000-00001A050000}"/>
    <cellStyle name="Normal 2 7" xfId="1307" xr:uid="{00000000-0005-0000-0000-00001B050000}"/>
    <cellStyle name="Normal 2 8" xfId="1308" xr:uid="{00000000-0005-0000-0000-00001C050000}"/>
    <cellStyle name="Normal 2 9" xfId="1309" xr:uid="{00000000-0005-0000-0000-00001D050000}"/>
    <cellStyle name="Normal 2_05BOQ-PIII-May10-2009-+" xfId="1310" xr:uid="{00000000-0005-0000-0000-00001E050000}"/>
    <cellStyle name="Normal 20" xfId="1311" xr:uid="{00000000-0005-0000-0000-00001F050000}"/>
    <cellStyle name="Normal 20 2" xfId="2561" xr:uid="{FBC9F995-7F72-4305-9173-50DDFFBF8568}"/>
    <cellStyle name="Normal 21" xfId="1312" xr:uid="{00000000-0005-0000-0000-000020050000}"/>
    <cellStyle name="Normal 22" xfId="1313" xr:uid="{00000000-0005-0000-0000-000021050000}"/>
    <cellStyle name="Normal 23" xfId="1314" xr:uid="{00000000-0005-0000-0000-000022050000}"/>
    <cellStyle name="Normal 23 2" xfId="2560" xr:uid="{45C3010B-8985-43C4-A8C3-14FD71324D43}"/>
    <cellStyle name="Normal 24" xfId="1315" xr:uid="{00000000-0005-0000-0000-000023050000}"/>
    <cellStyle name="Normal 24 2" xfId="1316" xr:uid="{00000000-0005-0000-0000-000024050000}"/>
    <cellStyle name="Normal 25" xfId="1317" xr:uid="{00000000-0005-0000-0000-000025050000}"/>
    <cellStyle name="Normal 26" xfId="1318" xr:uid="{00000000-0005-0000-0000-000026050000}"/>
    <cellStyle name="Normal 27" xfId="1319" xr:uid="{00000000-0005-0000-0000-000027050000}"/>
    <cellStyle name="Normal 28" xfId="1320" xr:uid="{00000000-0005-0000-0000-000028050000}"/>
    <cellStyle name="Normal 28 2" xfId="1321" xr:uid="{00000000-0005-0000-0000-000029050000}"/>
    <cellStyle name="Normal 29" xfId="1322" xr:uid="{00000000-0005-0000-0000-00002A050000}"/>
    <cellStyle name="Normal 3" xfId="1323" xr:uid="{00000000-0005-0000-0000-00002B050000}"/>
    <cellStyle name="Normal 3 2" xfId="1324" xr:uid="{00000000-0005-0000-0000-00002C050000}"/>
    <cellStyle name="Normal 3 2 2" xfId="1325" xr:uid="{00000000-0005-0000-0000-00002D050000}"/>
    <cellStyle name="Normal 3 2 2 2" xfId="2589" xr:uid="{1BF9A2D1-1FCD-400F-BEA7-50E922CDFD82}"/>
    <cellStyle name="Normal 3 2 3" xfId="1326" xr:uid="{00000000-0005-0000-0000-00002E050000}"/>
    <cellStyle name="Normal 3 3" xfId="1327" xr:uid="{00000000-0005-0000-0000-00002F050000}"/>
    <cellStyle name="Normal 3 3 2" xfId="1328" xr:uid="{00000000-0005-0000-0000-000030050000}"/>
    <cellStyle name="Normal 3 3 2 2" xfId="2557" xr:uid="{9335385E-3582-45D0-8E46-929FB6BD7503}"/>
    <cellStyle name="Normal 3 3 3" xfId="2550" xr:uid="{908658DC-EF23-410D-B2B5-FB8A5A3780E8}"/>
    <cellStyle name="Normal 3 3 3 2" xfId="2842" xr:uid="{B1EE8C1D-9971-41BE-9922-6C9C44963406}"/>
    <cellStyle name="Normal 3 4" xfId="1329" xr:uid="{00000000-0005-0000-0000-000031050000}"/>
    <cellStyle name="Normal 3 4 2" xfId="2581" xr:uid="{B1E4A067-DE1A-453E-A568-2B63FD33935F}"/>
    <cellStyle name="Normal 3 4 2 2" xfId="2843" xr:uid="{CC6F8FFD-0F6D-43B9-B544-BE78F421E0D3}"/>
    <cellStyle name="Normal 3 5" xfId="1330" xr:uid="{00000000-0005-0000-0000-000032050000}"/>
    <cellStyle name="Normal 3 5 2" xfId="2537" xr:uid="{3370A6C0-015F-40A5-A19A-F86F1FC60458}"/>
    <cellStyle name="Normal 3 5 3" xfId="2844" xr:uid="{7C8ECDEF-7124-46BC-B96E-2F0BAF62CF19}"/>
    <cellStyle name="Normal 3 6" xfId="1331" xr:uid="{00000000-0005-0000-0000-000033050000}"/>
    <cellStyle name="Normal 3 7" xfId="2535" xr:uid="{753B3299-6D12-48A2-9674-0BD2AA92ACF3}"/>
    <cellStyle name="Normal 3 7 2" xfId="2845" xr:uid="{0D19760F-0A24-4465-92E6-34942B34DD32}"/>
    <cellStyle name="Normal 3_FA_2008 from PWC" xfId="1332" xr:uid="{00000000-0005-0000-0000-000034050000}"/>
    <cellStyle name="Normal 30" xfId="1333" xr:uid="{00000000-0005-0000-0000-000035050000}"/>
    <cellStyle name="Normal 30 2" xfId="1334" xr:uid="{00000000-0005-0000-0000-000036050000}"/>
    <cellStyle name="Normal 31" xfId="1335" xr:uid="{00000000-0005-0000-0000-000037050000}"/>
    <cellStyle name="Normal 32" xfId="1336" xr:uid="{00000000-0005-0000-0000-000038050000}"/>
    <cellStyle name="Normal 33" xfId="1337" xr:uid="{00000000-0005-0000-0000-000039050000}"/>
    <cellStyle name="Normal 33 2" xfId="1338" xr:uid="{00000000-0005-0000-0000-00003A050000}"/>
    <cellStyle name="Normal 34" xfId="1339" xr:uid="{00000000-0005-0000-0000-00003B050000}"/>
    <cellStyle name="Normal 35" xfId="1340" xr:uid="{00000000-0005-0000-0000-00003C050000}"/>
    <cellStyle name="Normal 36" xfId="1341" xr:uid="{00000000-0005-0000-0000-00003D050000}"/>
    <cellStyle name="Normal 37" xfId="1342" xr:uid="{00000000-0005-0000-0000-00003E050000}"/>
    <cellStyle name="Normal 37 2" xfId="2846" xr:uid="{E36E0E73-B7E4-4A0E-AD66-8DC9923C9C4B}"/>
    <cellStyle name="Normal 38" xfId="1343" xr:uid="{00000000-0005-0000-0000-00003F050000}"/>
    <cellStyle name="Normal 38 2" xfId="2847" xr:uid="{5CF39ED8-99A3-4C0E-A1EC-250BF5C7DB59}"/>
    <cellStyle name="Normal 39" xfId="1344" xr:uid="{00000000-0005-0000-0000-000040050000}"/>
    <cellStyle name="Normal 39 2" xfId="2848" xr:uid="{BECDD7C1-EB01-4612-B158-F7124025ED42}"/>
    <cellStyle name="Normal 4" xfId="1345" xr:uid="{00000000-0005-0000-0000-000041050000}"/>
    <cellStyle name="Normal 4 10" xfId="1346" xr:uid="{00000000-0005-0000-0000-000042050000}"/>
    <cellStyle name="Normal 4 11" xfId="1347" xr:uid="{00000000-0005-0000-0000-000043050000}"/>
    <cellStyle name="Normal 4 12" xfId="1348" xr:uid="{00000000-0005-0000-0000-000044050000}"/>
    <cellStyle name="Normal 4 13" xfId="1349" xr:uid="{00000000-0005-0000-0000-000045050000}"/>
    <cellStyle name="Normal 4 14" xfId="1350" xr:uid="{00000000-0005-0000-0000-000046050000}"/>
    <cellStyle name="Normal 4 15" xfId="1351" xr:uid="{00000000-0005-0000-0000-000047050000}"/>
    <cellStyle name="Normal 4 16" xfId="2546" xr:uid="{5DAF027F-D52E-447A-94B5-4E91633D2A57}"/>
    <cellStyle name="Normal 4 2" xfId="1352" xr:uid="{00000000-0005-0000-0000-000048050000}"/>
    <cellStyle name="Normal 4 2 2" xfId="1353" xr:uid="{00000000-0005-0000-0000-000049050000}"/>
    <cellStyle name="Normal 4 2 2 16" xfId="1354" xr:uid="{00000000-0005-0000-0000-00004A050000}"/>
    <cellStyle name="Normal 4 2 2 2" xfId="2587" xr:uid="{8B93EB0A-098B-4EAD-980B-20035D74E38D}"/>
    <cellStyle name="Normal 4 2 3" xfId="2564" xr:uid="{9F7E2942-515A-4FDC-8819-7DD1DA19E6CD}"/>
    <cellStyle name="Normal 4 2 3 2" xfId="1355" xr:uid="{00000000-0005-0000-0000-00004B050000}"/>
    <cellStyle name="Normal 4 2 3 2 2" xfId="2849" xr:uid="{87E5BECE-4AD3-47CE-A29A-EE8612299346}"/>
    <cellStyle name="Normal 4 3" xfId="1356" xr:uid="{00000000-0005-0000-0000-00004C050000}"/>
    <cellStyle name="Normal 4 4" xfId="1357" xr:uid="{00000000-0005-0000-0000-00004D050000}"/>
    <cellStyle name="Normal 4 5" xfId="1358" xr:uid="{00000000-0005-0000-0000-00004E050000}"/>
    <cellStyle name="Normal 4 6" xfId="1359" xr:uid="{00000000-0005-0000-0000-00004F050000}"/>
    <cellStyle name="Normal 4 7" xfId="1360" xr:uid="{00000000-0005-0000-0000-000050050000}"/>
    <cellStyle name="Normal 4 8" xfId="1361" xr:uid="{00000000-0005-0000-0000-000051050000}"/>
    <cellStyle name="Normal 4 9" xfId="1362" xr:uid="{00000000-0005-0000-0000-000052050000}"/>
    <cellStyle name="Normal 4_FA_2008 from PWC" xfId="1363" xr:uid="{00000000-0005-0000-0000-000053050000}"/>
    <cellStyle name="Normal 40" xfId="1364" xr:uid="{00000000-0005-0000-0000-000054050000}"/>
    <cellStyle name="Normal 40 2" xfId="2850" xr:uid="{41804D42-6DB4-4537-994C-850AA4BEDA6D}"/>
    <cellStyle name="Normal 41" xfId="1365" xr:uid="{00000000-0005-0000-0000-000055050000}"/>
    <cellStyle name="Normal 41 2" xfId="2851" xr:uid="{E660EF86-D54C-4DCF-B3DB-F3C21D340DF8}"/>
    <cellStyle name="Normal 42" xfId="1366" xr:uid="{00000000-0005-0000-0000-000056050000}"/>
    <cellStyle name="Normal 42 2" xfId="2852" xr:uid="{84A55239-3331-40B9-8D60-ADAF37CE8AEB}"/>
    <cellStyle name="Normal 43" xfId="1367" xr:uid="{00000000-0005-0000-0000-000057050000}"/>
    <cellStyle name="Normal 43 2" xfId="2853" xr:uid="{3124B690-80C9-46E1-983E-FD08EDD99664}"/>
    <cellStyle name="Normal 44" xfId="1368" xr:uid="{00000000-0005-0000-0000-000058050000}"/>
    <cellStyle name="Normal 44 2" xfId="2854" xr:uid="{BF78E7B9-E9E4-43CD-97BD-99320F6E653D}"/>
    <cellStyle name="Normal 45" xfId="1369" xr:uid="{00000000-0005-0000-0000-000059050000}"/>
    <cellStyle name="Normal 45 2" xfId="2855" xr:uid="{6613DBB4-2074-499E-AB53-A9789B5DB81A}"/>
    <cellStyle name="Normal 46" xfId="1370" xr:uid="{00000000-0005-0000-0000-00005A050000}"/>
    <cellStyle name="Normal 46 2" xfId="2856" xr:uid="{D3B72EE4-B897-4148-9F8C-FE243BF62200}"/>
    <cellStyle name="Normal 47" xfId="1371" xr:uid="{00000000-0005-0000-0000-00005B050000}"/>
    <cellStyle name="Normal 47 2" xfId="2857" xr:uid="{5CCD917B-98D7-4882-A607-191A81A21ECB}"/>
    <cellStyle name="Normal 48" xfId="1372" xr:uid="{00000000-0005-0000-0000-00005C050000}"/>
    <cellStyle name="Normal 48 2" xfId="2858" xr:uid="{FF63932A-771B-4C8B-B779-7E9067F8E135}"/>
    <cellStyle name="Normal 49" xfId="1373" xr:uid="{00000000-0005-0000-0000-00005D050000}"/>
    <cellStyle name="Normal 49 2" xfId="2859" xr:uid="{3DCEF685-04AF-4C1C-95C4-9B8ED6C245A3}"/>
    <cellStyle name="Normal 5" xfId="1374" xr:uid="{00000000-0005-0000-0000-00005E050000}"/>
    <cellStyle name="Normal 5 2" xfId="1375" xr:uid="{00000000-0005-0000-0000-00005F050000}"/>
    <cellStyle name="Normal 5 2 2" xfId="1376" xr:uid="{00000000-0005-0000-0000-000060050000}"/>
    <cellStyle name="Normal 5 2 2 2" xfId="2860" xr:uid="{74249BAA-D8F5-4457-A399-278E81F7A0F7}"/>
    <cellStyle name="Normal 5 2 3" xfId="1377" xr:uid="{00000000-0005-0000-0000-000061050000}"/>
    <cellStyle name="Normal 5 3" xfId="1378" xr:uid="{00000000-0005-0000-0000-000062050000}"/>
    <cellStyle name="Normal 5 3 2" xfId="2590" xr:uid="{F299901B-2E45-479F-87F4-0F607D1154B7}"/>
    <cellStyle name="Normal 5 4" xfId="1379" xr:uid="{00000000-0005-0000-0000-000063050000}"/>
    <cellStyle name="Normal 5 5" xfId="1380" xr:uid="{00000000-0005-0000-0000-000064050000}"/>
    <cellStyle name="Normal 5 6" xfId="1381" xr:uid="{00000000-0005-0000-0000-000065050000}"/>
    <cellStyle name="Normal 5 7" xfId="1382" xr:uid="{00000000-0005-0000-0000-000066050000}"/>
    <cellStyle name="Normal 5 7 2" xfId="1383" xr:uid="{00000000-0005-0000-0000-000067050000}"/>
    <cellStyle name="Normal 5 8" xfId="2547" xr:uid="{FA0ECAD1-0A40-4097-8B49-01544478A855}"/>
    <cellStyle name="Normal 5_9.SOTLInterco_Sep08" xfId="1384" xr:uid="{00000000-0005-0000-0000-000068050000}"/>
    <cellStyle name="Normal 50" xfId="1385" xr:uid="{00000000-0005-0000-0000-000069050000}"/>
    <cellStyle name="Normal 50 10" xfId="1386" xr:uid="{00000000-0005-0000-0000-00006A050000}"/>
    <cellStyle name="Normal 50 2" xfId="2861" xr:uid="{45F11239-75CC-4B52-9E3A-FBAD765776CD}"/>
    <cellStyle name="Normal 51" xfId="1387" xr:uid="{00000000-0005-0000-0000-00006B050000}"/>
    <cellStyle name="Normal 51 2" xfId="2862" xr:uid="{A310EE73-6BDB-4C8F-8F9E-8B6E1E45C85B}"/>
    <cellStyle name="Normal 52" xfId="1388" xr:uid="{00000000-0005-0000-0000-00006C050000}"/>
    <cellStyle name="Normal 52 2" xfId="2863" xr:uid="{757C4C50-62EA-49CC-B419-FEFD1786801E}"/>
    <cellStyle name="Normal 53" xfId="1389" xr:uid="{00000000-0005-0000-0000-00006D050000}"/>
    <cellStyle name="Normal 53 2" xfId="2864" xr:uid="{A23C82A6-94EA-4D58-913D-0E66C96DC79D}"/>
    <cellStyle name="Normal 54" xfId="1390" xr:uid="{00000000-0005-0000-0000-00006E050000}"/>
    <cellStyle name="Normal 54 2" xfId="2865" xr:uid="{EC75D1F4-5717-45AC-92CF-A16D4B1A92D8}"/>
    <cellStyle name="Normal 55" xfId="1391" xr:uid="{00000000-0005-0000-0000-00006F050000}"/>
    <cellStyle name="Normal 56" xfId="1392" xr:uid="{00000000-0005-0000-0000-000070050000}"/>
    <cellStyle name="Normal 57" xfId="1393" xr:uid="{00000000-0005-0000-0000-000071050000}"/>
    <cellStyle name="Normal 58" xfId="1394" xr:uid="{00000000-0005-0000-0000-000072050000}"/>
    <cellStyle name="Normal 59" xfId="1395" xr:uid="{00000000-0005-0000-0000-000073050000}"/>
    <cellStyle name="Normal 6" xfId="1396" xr:uid="{00000000-0005-0000-0000-000074050000}"/>
    <cellStyle name="Normal 6 2" xfId="1397" xr:uid="{00000000-0005-0000-0000-000075050000}"/>
    <cellStyle name="Normal 6 2 2" xfId="1398" xr:uid="{00000000-0005-0000-0000-000076050000}"/>
    <cellStyle name="Normal 6 2 2 2" xfId="2563" xr:uid="{C2AF32D3-CDAB-4A08-957E-A6A1B6B4DF2A}"/>
    <cellStyle name="Normal 6 3" xfId="1399" xr:uid="{00000000-0005-0000-0000-000077050000}"/>
    <cellStyle name="Normal 6 4" xfId="1400" xr:uid="{00000000-0005-0000-0000-000078050000}"/>
    <cellStyle name="Normal 6 4 2" xfId="2866" xr:uid="{25A2E85A-7B3C-40FB-B42A-C18E3FAFF223}"/>
    <cellStyle name="Normal 6 5" xfId="2584" xr:uid="{CFB54650-075E-4B20-9FC6-6E2876A2B543}"/>
    <cellStyle name="Normal 6 5 2" xfId="2867" xr:uid="{77A393E1-E83E-400D-AF94-B1628581ED38}"/>
    <cellStyle name="Normal 6_9.SOTLInterco_Sep08" xfId="1401" xr:uid="{00000000-0005-0000-0000-000079050000}"/>
    <cellStyle name="Normal 60" xfId="1402" xr:uid="{00000000-0005-0000-0000-00007A050000}"/>
    <cellStyle name="Normal 61" xfId="1403" xr:uid="{00000000-0005-0000-0000-00007B050000}"/>
    <cellStyle name="Normal 61 2" xfId="2868" xr:uid="{6DF12C7E-10AD-4655-85DD-77618389ACAF}"/>
    <cellStyle name="Normal 62" xfId="1404" xr:uid="{00000000-0005-0000-0000-00007C050000}"/>
    <cellStyle name="Normal 62 2" xfId="2869" xr:uid="{C5362716-9987-480B-AAB0-BF1A4616AFAE}"/>
    <cellStyle name="Normal 63" xfId="1405" xr:uid="{00000000-0005-0000-0000-00007D050000}"/>
    <cellStyle name="Normal 63 2" xfId="2870" xr:uid="{4821DD01-D889-4D8C-A4EF-F093007EF4CF}"/>
    <cellStyle name="Normal 64" xfId="1406" xr:uid="{00000000-0005-0000-0000-00007E050000}"/>
    <cellStyle name="Normal 64 2" xfId="2871" xr:uid="{6CAE5536-019F-4062-8A94-B6660416A358}"/>
    <cellStyle name="Normal 65" xfId="1407" xr:uid="{00000000-0005-0000-0000-00007F050000}"/>
    <cellStyle name="Normal 65 2" xfId="2872" xr:uid="{9022713B-0CEA-4F5B-83A0-D658056DD0FB}"/>
    <cellStyle name="Normal 66" xfId="1408" xr:uid="{00000000-0005-0000-0000-000080050000}"/>
    <cellStyle name="Normal 66 2" xfId="2873" xr:uid="{B2BEC018-A8CA-4937-9FE8-7C68217E895D}"/>
    <cellStyle name="Normal 67" xfId="1409" xr:uid="{00000000-0005-0000-0000-000081050000}"/>
    <cellStyle name="Normal 67 2" xfId="2874" xr:uid="{59BE17AB-ECDF-4A5D-B52C-44EB09AD830E}"/>
    <cellStyle name="Normal 68" xfId="1410" xr:uid="{00000000-0005-0000-0000-000082050000}"/>
    <cellStyle name="Normal 68 2" xfId="2875" xr:uid="{5C2195BF-6DE4-4844-A207-A71436705759}"/>
    <cellStyle name="Normal 69" xfId="1411" xr:uid="{00000000-0005-0000-0000-000083050000}"/>
    <cellStyle name="Normal 69 2" xfId="2876" xr:uid="{E0411B6B-B780-48F1-8C71-3CD0FBA44332}"/>
    <cellStyle name="Normal 7" xfId="1412" xr:uid="{00000000-0005-0000-0000-000084050000}"/>
    <cellStyle name="Normal 7 2" xfId="1413" xr:uid="{00000000-0005-0000-0000-000085050000}"/>
    <cellStyle name="Normal 7 2 2" xfId="2877" xr:uid="{DEDCF7B6-C8EA-4F43-B4F5-BD581171688A}"/>
    <cellStyle name="Normal 7 3" xfId="1414" xr:uid="{00000000-0005-0000-0000-000086050000}"/>
    <cellStyle name="Normal 7 4" xfId="1415" xr:uid="{00000000-0005-0000-0000-000087050000}"/>
    <cellStyle name="Normal 7 5" xfId="2592" xr:uid="{495D975B-0C03-4016-8A34-760CF3F01273}"/>
    <cellStyle name="Normal 7_9.SOTLInterco_Sep08" xfId="1416" xr:uid="{00000000-0005-0000-0000-000088050000}"/>
    <cellStyle name="Normal 70" xfId="1417" xr:uid="{00000000-0005-0000-0000-000089050000}"/>
    <cellStyle name="Normal 70 2" xfId="2878" xr:uid="{51FBE8AF-697D-417E-965B-2C5AD3E5510D}"/>
    <cellStyle name="Normal 71" xfId="1418" xr:uid="{00000000-0005-0000-0000-00008A050000}"/>
    <cellStyle name="Normal 71 2" xfId="2879" xr:uid="{486120A2-7696-4327-A711-02FF404222AE}"/>
    <cellStyle name="Normal 72" xfId="1419" xr:uid="{00000000-0005-0000-0000-00008B050000}"/>
    <cellStyle name="Normal 72 2" xfId="2880" xr:uid="{6BB8107F-17F2-4875-8910-1353B0F6FC71}"/>
    <cellStyle name="Normal 73" xfId="1420" xr:uid="{00000000-0005-0000-0000-00008C050000}"/>
    <cellStyle name="Normal 73 2" xfId="2881" xr:uid="{5494C3FD-1F80-499E-8CF8-FBF54EA5A86A}"/>
    <cellStyle name="Normal 74" xfId="1421" xr:uid="{00000000-0005-0000-0000-00008D050000}"/>
    <cellStyle name="Normal 74 2" xfId="2882" xr:uid="{D1A81D31-C9D6-40E0-8F3D-67D0786E4103}"/>
    <cellStyle name="Normal 75" xfId="1422" xr:uid="{00000000-0005-0000-0000-00008E050000}"/>
    <cellStyle name="Normal 76" xfId="1423" xr:uid="{00000000-0005-0000-0000-00008F050000}"/>
    <cellStyle name="Normal 76 2" xfId="2883" xr:uid="{710F8F02-409F-466F-A0E1-CC89975850E3}"/>
    <cellStyle name="Normal 77" xfId="1424" xr:uid="{00000000-0005-0000-0000-000090050000}"/>
    <cellStyle name="Normal 77 2" xfId="2884" xr:uid="{75CD91FF-9655-476E-A5C3-6A719E0A53A3}"/>
    <cellStyle name="Normal 78" xfId="1425" xr:uid="{00000000-0005-0000-0000-000091050000}"/>
    <cellStyle name="Normal 79" xfId="1426" xr:uid="{00000000-0005-0000-0000-000092050000}"/>
    <cellStyle name="Normal 8" xfId="1427" xr:uid="{00000000-0005-0000-0000-000093050000}"/>
    <cellStyle name="Normal 8 2" xfId="1428" xr:uid="{00000000-0005-0000-0000-000094050000}"/>
    <cellStyle name="Normal 8 2 2" xfId="1429" xr:uid="{00000000-0005-0000-0000-000095050000}"/>
    <cellStyle name="Normal 8 2 3" xfId="1430" xr:uid="{00000000-0005-0000-0000-000096050000}"/>
    <cellStyle name="Normal 8 2 3 2" xfId="2885" xr:uid="{C9FC5A70-D4A9-4E96-88D9-AB0D92E921B3}"/>
    <cellStyle name="Normal 8 3" xfId="1431" xr:uid="{00000000-0005-0000-0000-000097050000}"/>
    <cellStyle name="Normal 8 3 2" xfId="1432" xr:uid="{00000000-0005-0000-0000-000098050000}"/>
    <cellStyle name="Normal 8 4" xfId="1433" xr:uid="{00000000-0005-0000-0000-000099050000}"/>
    <cellStyle name="Normal 8 4 2" xfId="2886" xr:uid="{E60C9977-9A3F-4336-8B17-ED45FF9838E1}"/>
    <cellStyle name="Normal 8 5" xfId="2594" xr:uid="{2E298DFD-88C9-472D-A311-CA9C70512ED7}"/>
    <cellStyle name="Normal 8 5 2" xfId="2887" xr:uid="{F4D9A88D-427E-4DE5-9BA2-D4BF2CB28664}"/>
    <cellStyle name="Normal 8_9.SOTLInterco_Sep08" xfId="1434" xr:uid="{00000000-0005-0000-0000-00009A050000}"/>
    <cellStyle name="Normal 80" xfId="1435" xr:uid="{00000000-0005-0000-0000-00009B050000}"/>
    <cellStyle name="Normal 80 2" xfId="1436" xr:uid="{00000000-0005-0000-0000-00009C050000}"/>
    <cellStyle name="Normal 81" xfId="1437" xr:uid="{00000000-0005-0000-0000-00009D050000}"/>
    <cellStyle name="Normal 81 2" xfId="1438" xr:uid="{00000000-0005-0000-0000-00009E050000}"/>
    <cellStyle name="Normal 82" xfId="1439" xr:uid="{00000000-0005-0000-0000-00009F050000}"/>
    <cellStyle name="Normal 83" xfId="1440" xr:uid="{00000000-0005-0000-0000-0000A0050000}"/>
    <cellStyle name="Normal 84" xfId="1441" xr:uid="{00000000-0005-0000-0000-0000A1050000}"/>
    <cellStyle name="Normal 85" xfId="1442" xr:uid="{00000000-0005-0000-0000-0000A2050000}"/>
    <cellStyle name="Normal 86" xfId="1443" xr:uid="{00000000-0005-0000-0000-0000A3050000}"/>
    <cellStyle name="Normal 87" xfId="1444" xr:uid="{00000000-0005-0000-0000-0000A4050000}"/>
    <cellStyle name="Normal 88" xfId="1445" xr:uid="{00000000-0005-0000-0000-0000A5050000}"/>
    <cellStyle name="Normal 89" xfId="1446" xr:uid="{00000000-0005-0000-0000-0000A6050000}"/>
    <cellStyle name="Normal 9" xfId="1447" xr:uid="{00000000-0005-0000-0000-0000A7050000}"/>
    <cellStyle name="Normal 9 2" xfId="1448" xr:uid="{00000000-0005-0000-0000-0000A8050000}"/>
    <cellStyle name="Normal 9 2 2" xfId="2888" xr:uid="{56AD7033-4069-41A8-8333-EF870E9759DF}"/>
    <cellStyle name="Normal 9 3" xfId="1449" xr:uid="{00000000-0005-0000-0000-0000A9050000}"/>
    <cellStyle name="Normal 9 4" xfId="1450" xr:uid="{00000000-0005-0000-0000-0000AA050000}"/>
    <cellStyle name="Normal 90" xfId="1451" xr:uid="{00000000-0005-0000-0000-0000AB050000}"/>
    <cellStyle name="Normal 91" xfId="1452" xr:uid="{00000000-0005-0000-0000-0000AC050000}"/>
    <cellStyle name="Normal 92" xfId="1453" xr:uid="{00000000-0005-0000-0000-0000AD050000}"/>
    <cellStyle name="Normal 93" xfId="1454" xr:uid="{00000000-0005-0000-0000-0000AE050000}"/>
    <cellStyle name="Normal 94" xfId="2532" xr:uid="{75E94560-6AA4-43EB-894A-2814559D2D4F}"/>
    <cellStyle name="Normal 95" xfId="2596" xr:uid="{36422086-C3E5-4607-B869-5688300FE2D5}"/>
    <cellStyle name="Normal 96" xfId="2597" xr:uid="{17D51868-5F41-4818-931E-3C3E30F7B376}"/>
    <cellStyle name="Normal 97" xfId="2598" xr:uid="{56ED3871-184D-414C-ABA7-3589B0F67DBC}"/>
    <cellStyle name="Normal 98" xfId="2600" xr:uid="{B06CB971-6998-4BBC-A183-B03A76466428}"/>
    <cellStyle name="Normal 99" xfId="2602" xr:uid="{57F3FC6E-E623-4055-A506-F7B07E3284B2}"/>
    <cellStyle name="Normal_EWT2" xfId="1455" xr:uid="{00000000-0005-0000-0000-0000AF050000}"/>
    <cellStyle name="Normalx" xfId="1456" xr:uid="{00000000-0005-0000-0000-0000B0050000}"/>
    <cellStyle name="NormalxShadow" xfId="1457" xr:uid="{00000000-0005-0000-0000-0000B1050000}"/>
    <cellStyle name="Note 10" xfId="1458" xr:uid="{00000000-0005-0000-0000-0000B2050000}"/>
    <cellStyle name="Note 11" xfId="1459" xr:uid="{00000000-0005-0000-0000-0000B3050000}"/>
    <cellStyle name="Note 12" xfId="1460" xr:uid="{00000000-0005-0000-0000-0000B4050000}"/>
    <cellStyle name="Note 13" xfId="1461" xr:uid="{00000000-0005-0000-0000-0000B5050000}"/>
    <cellStyle name="Note 14" xfId="1462" xr:uid="{00000000-0005-0000-0000-0000B6050000}"/>
    <cellStyle name="Note 15" xfId="1463" xr:uid="{00000000-0005-0000-0000-0000B7050000}"/>
    <cellStyle name="Note 2" xfId="1464" xr:uid="{00000000-0005-0000-0000-0000B8050000}"/>
    <cellStyle name="Note 2 2" xfId="1465" xr:uid="{00000000-0005-0000-0000-0000B9050000}"/>
    <cellStyle name="Note 2 2 2" xfId="2889" xr:uid="{2D488EC7-2B0D-484C-9484-558C42A176C9}"/>
    <cellStyle name="Note 2 3" xfId="1466" xr:uid="{00000000-0005-0000-0000-0000BA050000}"/>
    <cellStyle name="Note 2 4" xfId="1467" xr:uid="{00000000-0005-0000-0000-0000BB050000}"/>
    <cellStyle name="Note 2 5" xfId="2543" xr:uid="{893887B2-9728-42DF-BC1D-2EABFF44664E}"/>
    <cellStyle name="Note 2 5 2" xfId="2890" xr:uid="{48FC3B41-8C3A-45D7-A7C1-B7D488084A06}"/>
    <cellStyle name="Note 3" xfId="1468" xr:uid="{00000000-0005-0000-0000-0000BC050000}"/>
    <cellStyle name="Note 3 2" xfId="1469" xr:uid="{00000000-0005-0000-0000-0000BD050000}"/>
    <cellStyle name="Note 3 3" xfId="1470" xr:uid="{00000000-0005-0000-0000-0000BE050000}"/>
    <cellStyle name="Note 3 4" xfId="1471" xr:uid="{00000000-0005-0000-0000-0000BF050000}"/>
    <cellStyle name="Note 3 5" xfId="2891" xr:uid="{2F65C434-F69D-46C0-A3F7-F05F782CF510}"/>
    <cellStyle name="Note 4" xfId="1472" xr:uid="{00000000-0005-0000-0000-0000C0050000}"/>
    <cellStyle name="Note 4 2" xfId="1473" xr:uid="{00000000-0005-0000-0000-0000C1050000}"/>
    <cellStyle name="Note 4 3" xfId="1474" xr:uid="{00000000-0005-0000-0000-0000C2050000}"/>
    <cellStyle name="Note 4 4" xfId="1475" xr:uid="{00000000-0005-0000-0000-0000C3050000}"/>
    <cellStyle name="Note 5" xfId="1476" xr:uid="{00000000-0005-0000-0000-0000C4050000}"/>
    <cellStyle name="Note 5 2" xfId="1477" xr:uid="{00000000-0005-0000-0000-0000C5050000}"/>
    <cellStyle name="Note 5 3" xfId="1478" xr:uid="{00000000-0005-0000-0000-0000C6050000}"/>
    <cellStyle name="Note 5 4" xfId="1479" xr:uid="{00000000-0005-0000-0000-0000C7050000}"/>
    <cellStyle name="Note 6" xfId="1480" xr:uid="{00000000-0005-0000-0000-0000C8050000}"/>
    <cellStyle name="Note 6 2" xfId="1481" xr:uid="{00000000-0005-0000-0000-0000C9050000}"/>
    <cellStyle name="Note 6 3" xfId="1482" xr:uid="{00000000-0005-0000-0000-0000CA050000}"/>
    <cellStyle name="Note 6 4" xfId="1483" xr:uid="{00000000-0005-0000-0000-0000CB050000}"/>
    <cellStyle name="Note 7" xfId="1484" xr:uid="{00000000-0005-0000-0000-0000CC050000}"/>
    <cellStyle name="Note 7 2" xfId="1485" xr:uid="{00000000-0005-0000-0000-0000CD050000}"/>
    <cellStyle name="Note 7 3" xfId="1486" xr:uid="{00000000-0005-0000-0000-0000CE050000}"/>
    <cellStyle name="Note 7 4" xfId="1487" xr:uid="{00000000-0005-0000-0000-0000CF050000}"/>
    <cellStyle name="Note 8" xfId="1488" xr:uid="{00000000-0005-0000-0000-0000D0050000}"/>
    <cellStyle name="Note 8 2" xfId="1489" xr:uid="{00000000-0005-0000-0000-0000D1050000}"/>
    <cellStyle name="Note 8 3" xfId="1490" xr:uid="{00000000-0005-0000-0000-0000D2050000}"/>
    <cellStyle name="Note 8 4" xfId="1491" xr:uid="{00000000-0005-0000-0000-0000D3050000}"/>
    <cellStyle name="Note 9" xfId="1492" xr:uid="{00000000-0005-0000-0000-0000D4050000}"/>
    <cellStyle name="Output" xfId="2501" builtinId="21" customBuiltin="1"/>
    <cellStyle name="Output 2" xfId="1493" xr:uid="{00000000-0005-0000-0000-0000D5050000}"/>
    <cellStyle name="Output 2 2" xfId="1494" xr:uid="{00000000-0005-0000-0000-0000D6050000}"/>
    <cellStyle name="Output 3" xfId="1495" xr:uid="{00000000-0005-0000-0000-0000D7050000}"/>
    <cellStyle name="Output 4" xfId="1496" xr:uid="{00000000-0005-0000-0000-0000D8050000}"/>
    <cellStyle name="Percent" xfId="1497" builtinId="5"/>
    <cellStyle name="Percent [0]" xfId="1498" xr:uid="{00000000-0005-0000-0000-0000DA050000}"/>
    <cellStyle name="Percent [00]" xfId="1499" xr:uid="{00000000-0005-0000-0000-0000DB050000}"/>
    <cellStyle name="Percent [00] 2" xfId="1500" xr:uid="{00000000-0005-0000-0000-0000DC050000}"/>
    <cellStyle name="Percent [1]" xfId="1501" xr:uid="{00000000-0005-0000-0000-0000DD050000}"/>
    <cellStyle name="Percent [1] --" xfId="1502" xr:uid="{00000000-0005-0000-0000-0000DE050000}"/>
    <cellStyle name="Percent [2]" xfId="1503" xr:uid="{00000000-0005-0000-0000-0000DF050000}"/>
    <cellStyle name="Percent [2] 10" xfId="1504" xr:uid="{00000000-0005-0000-0000-0000E0050000}"/>
    <cellStyle name="Percent [2] 11" xfId="1505" xr:uid="{00000000-0005-0000-0000-0000E1050000}"/>
    <cellStyle name="Percent [2] 12" xfId="1506" xr:uid="{00000000-0005-0000-0000-0000E2050000}"/>
    <cellStyle name="Percent [2] 13" xfId="1507" xr:uid="{00000000-0005-0000-0000-0000E3050000}"/>
    <cellStyle name="Percent [2] 14" xfId="1508" xr:uid="{00000000-0005-0000-0000-0000E4050000}"/>
    <cellStyle name="Percent [2] 15" xfId="1509" xr:uid="{00000000-0005-0000-0000-0000E5050000}"/>
    <cellStyle name="Percent [2] 16" xfId="1510" xr:uid="{00000000-0005-0000-0000-0000E6050000}"/>
    <cellStyle name="Percent [2] 17" xfId="1511" xr:uid="{00000000-0005-0000-0000-0000E7050000}"/>
    <cellStyle name="Percent [2] 18" xfId="1512" xr:uid="{00000000-0005-0000-0000-0000E8050000}"/>
    <cellStyle name="Percent [2] 19" xfId="1513" xr:uid="{00000000-0005-0000-0000-0000E9050000}"/>
    <cellStyle name="Percent [2] 2" xfId="1514" xr:uid="{00000000-0005-0000-0000-0000EA050000}"/>
    <cellStyle name="Percent [2] 2 2" xfId="1515" xr:uid="{00000000-0005-0000-0000-0000EB050000}"/>
    <cellStyle name="Percent [2] 2 2 10" xfId="1516" xr:uid="{00000000-0005-0000-0000-0000EC050000}"/>
    <cellStyle name="Percent [2] 2 2 11" xfId="1517" xr:uid="{00000000-0005-0000-0000-0000ED050000}"/>
    <cellStyle name="Percent [2] 2 2 12" xfId="1518" xr:uid="{00000000-0005-0000-0000-0000EE050000}"/>
    <cellStyle name="Percent [2] 2 2 13" xfId="1519" xr:uid="{00000000-0005-0000-0000-0000EF050000}"/>
    <cellStyle name="Percent [2] 2 2 14" xfId="1520" xr:uid="{00000000-0005-0000-0000-0000F0050000}"/>
    <cellStyle name="Percent [2] 2 2 15" xfId="1521" xr:uid="{00000000-0005-0000-0000-0000F1050000}"/>
    <cellStyle name="Percent [2] 2 2 16" xfId="1522" xr:uid="{00000000-0005-0000-0000-0000F2050000}"/>
    <cellStyle name="Percent [2] 2 2 17" xfId="1523" xr:uid="{00000000-0005-0000-0000-0000F3050000}"/>
    <cellStyle name="Percent [2] 2 2 2" xfId="1524" xr:uid="{00000000-0005-0000-0000-0000F4050000}"/>
    <cellStyle name="Percent [2] 2 2 3" xfId="1525" xr:uid="{00000000-0005-0000-0000-0000F5050000}"/>
    <cellStyle name="Percent [2] 2 2 4" xfId="1526" xr:uid="{00000000-0005-0000-0000-0000F6050000}"/>
    <cellStyle name="Percent [2] 2 2 5" xfId="1527" xr:uid="{00000000-0005-0000-0000-0000F7050000}"/>
    <cellStyle name="Percent [2] 2 2 6" xfId="1528" xr:uid="{00000000-0005-0000-0000-0000F8050000}"/>
    <cellStyle name="Percent [2] 2 2 7" xfId="1529" xr:uid="{00000000-0005-0000-0000-0000F9050000}"/>
    <cellStyle name="Percent [2] 2 2 8" xfId="1530" xr:uid="{00000000-0005-0000-0000-0000FA050000}"/>
    <cellStyle name="Percent [2] 2 2 9" xfId="1531" xr:uid="{00000000-0005-0000-0000-0000FB050000}"/>
    <cellStyle name="Percent [2] 20" xfId="1532" xr:uid="{00000000-0005-0000-0000-0000FC050000}"/>
    <cellStyle name="Percent [2] 21" xfId="1533" xr:uid="{00000000-0005-0000-0000-0000FD050000}"/>
    <cellStyle name="Percent [2] 3" xfId="1534" xr:uid="{00000000-0005-0000-0000-0000FE050000}"/>
    <cellStyle name="Percent [2] 4" xfId="1535" xr:uid="{00000000-0005-0000-0000-0000FF050000}"/>
    <cellStyle name="Percent [2] 5" xfId="1536" xr:uid="{00000000-0005-0000-0000-000000060000}"/>
    <cellStyle name="Percent [2] 6" xfId="1537" xr:uid="{00000000-0005-0000-0000-000001060000}"/>
    <cellStyle name="Percent [2] 6 10" xfId="1538" xr:uid="{00000000-0005-0000-0000-000002060000}"/>
    <cellStyle name="Percent [2] 6 11" xfId="1539" xr:uid="{00000000-0005-0000-0000-000003060000}"/>
    <cellStyle name="Percent [2] 6 12" xfId="1540" xr:uid="{00000000-0005-0000-0000-000004060000}"/>
    <cellStyle name="Percent [2] 6 13" xfId="1541" xr:uid="{00000000-0005-0000-0000-000005060000}"/>
    <cellStyle name="Percent [2] 6 2" xfId="1542" xr:uid="{00000000-0005-0000-0000-000006060000}"/>
    <cellStyle name="Percent [2] 6 3" xfId="1543" xr:uid="{00000000-0005-0000-0000-000007060000}"/>
    <cellStyle name="Percent [2] 6 4" xfId="1544" xr:uid="{00000000-0005-0000-0000-000008060000}"/>
    <cellStyle name="Percent [2] 6 5" xfId="1545" xr:uid="{00000000-0005-0000-0000-000009060000}"/>
    <cellStyle name="Percent [2] 6 6" xfId="1546" xr:uid="{00000000-0005-0000-0000-00000A060000}"/>
    <cellStyle name="Percent [2] 6 7" xfId="1547" xr:uid="{00000000-0005-0000-0000-00000B060000}"/>
    <cellStyle name="Percent [2] 6 8" xfId="1548" xr:uid="{00000000-0005-0000-0000-00000C060000}"/>
    <cellStyle name="Percent [2] 6 9" xfId="1549" xr:uid="{00000000-0005-0000-0000-00000D060000}"/>
    <cellStyle name="Percent [2] 7" xfId="1550" xr:uid="{00000000-0005-0000-0000-00000E060000}"/>
    <cellStyle name="Percent [2] 8" xfId="1551" xr:uid="{00000000-0005-0000-0000-00000F060000}"/>
    <cellStyle name="Percent [2] 9" xfId="1552" xr:uid="{00000000-0005-0000-0000-000010060000}"/>
    <cellStyle name="Percent [3]" xfId="1553" xr:uid="{00000000-0005-0000-0000-000011060000}"/>
    <cellStyle name="Percent [3]--" xfId="1554" xr:uid="{00000000-0005-0000-0000-000012060000}"/>
    <cellStyle name="Percent 1" xfId="1555" xr:uid="{00000000-0005-0000-0000-000013060000}"/>
    <cellStyle name="Percent 10" xfId="1556" xr:uid="{00000000-0005-0000-0000-000014060000}"/>
    <cellStyle name="Percent 11" xfId="1557" xr:uid="{00000000-0005-0000-0000-000015060000}"/>
    <cellStyle name="Percent 12" xfId="1558" xr:uid="{00000000-0005-0000-0000-000016060000}"/>
    <cellStyle name="Percent 12 2" xfId="1559" xr:uid="{00000000-0005-0000-0000-000017060000}"/>
    <cellStyle name="Percent 13" xfId="1560" xr:uid="{00000000-0005-0000-0000-000018060000}"/>
    <cellStyle name="Percent 14" xfId="1561" xr:uid="{00000000-0005-0000-0000-000019060000}"/>
    <cellStyle name="Percent 15" xfId="1562" xr:uid="{00000000-0005-0000-0000-00001A060000}"/>
    <cellStyle name="Percent 16" xfId="1563" xr:uid="{00000000-0005-0000-0000-00001B060000}"/>
    <cellStyle name="Percent 17" xfId="1564" xr:uid="{00000000-0005-0000-0000-00001C060000}"/>
    <cellStyle name="Percent 18" xfId="1565" xr:uid="{00000000-0005-0000-0000-00001D060000}"/>
    <cellStyle name="Percent 19" xfId="1566" xr:uid="{00000000-0005-0000-0000-00001E060000}"/>
    <cellStyle name="Percent 2" xfId="1567" xr:uid="{00000000-0005-0000-0000-00001F060000}"/>
    <cellStyle name="Percent 2 2" xfId="1568" xr:uid="{00000000-0005-0000-0000-000020060000}"/>
    <cellStyle name="Percent 2 2 2" xfId="1569" xr:uid="{00000000-0005-0000-0000-000021060000}"/>
    <cellStyle name="Percent 2 2 2 2" xfId="2579" xr:uid="{98C9207A-6A2F-46FB-B66C-E324AD468B92}"/>
    <cellStyle name="Percent 2 3" xfId="1570" xr:uid="{00000000-0005-0000-0000-000022060000}"/>
    <cellStyle name="Percent 20" xfId="1571" xr:uid="{00000000-0005-0000-0000-000023060000}"/>
    <cellStyle name="Percent 21" xfId="1572" xr:uid="{00000000-0005-0000-0000-000024060000}"/>
    <cellStyle name="Percent 22" xfId="1573" xr:uid="{00000000-0005-0000-0000-000025060000}"/>
    <cellStyle name="Percent 23" xfId="1574" xr:uid="{00000000-0005-0000-0000-000026060000}"/>
    <cellStyle name="Percent 24" xfId="1575" xr:uid="{00000000-0005-0000-0000-000027060000}"/>
    <cellStyle name="Percent 3" xfId="1576" xr:uid="{00000000-0005-0000-0000-000028060000}"/>
    <cellStyle name="Percent 3 2" xfId="1577" xr:uid="{00000000-0005-0000-0000-000029060000}"/>
    <cellStyle name="Percent 3 3" xfId="2576" xr:uid="{7ED391EB-E900-4E4C-8E25-E475AB165866}"/>
    <cellStyle name="Percent 4" xfId="1578" xr:uid="{00000000-0005-0000-0000-00002A060000}"/>
    <cellStyle name="Percent 4 2" xfId="1579" xr:uid="{00000000-0005-0000-0000-00002B060000}"/>
    <cellStyle name="Percent 4 3" xfId="2892" xr:uid="{A79E0330-BB68-4696-B11C-CE6B27753FDC}"/>
    <cellStyle name="Percent 5" xfId="1580" xr:uid="{00000000-0005-0000-0000-00002C060000}"/>
    <cellStyle name="Percent 5 2" xfId="1581" xr:uid="{00000000-0005-0000-0000-00002D060000}"/>
    <cellStyle name="Percent 6" xfId="1582" xr:uid="{00000000-0005-0000-0000-00002E060000}"/>
    <cellStyle name="Percent 7" xfId="1583" xr:uid="{00000000-0005-0000-0000-00002F060000}"/>
    <cellStyle name="Percent 8" xfId="1584" xr:uid="{00000000-0005-0000-0000-000030060000}"/>
    <cellStyle name="Percent 9" xfId="1585" xr:uid="{00000000-0005-0000-0000-000031060000}"/>
    <cellStyle name="PrePop Currency (0)" xfId="1586" xr:uid="{00000000-0005-0000-0000-000032060000}"/>
    <cellStyle name="PrePop Currency (0) 10" xfId="1587" xr:uid="{00000000-0005-0000-0000-000033060000}"/>
    <cellStyle name="PrePop Currency (0) 11" xfId="1588" xr:uid="{00000000-0005-0000-0000-000034060000}"/>
    <cellStyle name="PrePop Currency (0) 12" xfId="1589" xr:uid="{00000000-0005-0000-0000-000035060000}"/>
    <cellStyle name="PrePop Currency (0) 13" xfId="1590" xr:uid="{00000000-0005-0000-0000-000036060000}"/>
    <cellStyle name="PrePop Currency (0) 14" xfId="1591" xr:uid="{00000000-0005-0000-0000-000037060000}"/>
    <cellStyle name="PrePop Currency (0) 15" xfId="1592" xr:uid="{00000000-0005-0000-0000-000038060000}"/>
    <cellStyle name="PrePop Currency (0) 16" xfId="1593" xr:uid="{00000000-0005-0000-0000-000039060000}"/>
    <cellStyle name="PrePop Currency (0) 17" xfId="1594" xr:uid="{00000000-0005-0000-0000-00003A060000}"/>
    <cellStyle name="PrePop Currency (0) 18" xfId="1595" xr:uid="{00000000-0005-0000-0000-00003B060000}"/>
    <cellStyle name="PrePop Currency (0) 19" xfId="1596" xr:uid="{00000000-0005-0000-0000-00003C060000}"/>
    <cellStyle name="PrePop Currency (0) 2" xfId="1597" xr:uid="{00000000-0005-0000-0000-00003D060000}"/>
    <cellStyle name="PrePop Currency (0) 2 2" xfId="1598" xr:uid="{00000000-0005-0000-0000-00003E060000}"/>
    <cellStyle name="PrePop Currency (0) 2 2 10" xfId="1599" xr:uid="{00000000-0005-0000-0000-00003F060000}"/>
    <cellStyle name="PrePop Currency (0) 2 2 11" xfId="1600" xr:uid="{00000000-0005-0000-0000-000040060000}"/>
    <cellStyle name="PrePop Currency (0) 2 2 12" xfId="1601" xr:uid="{00000000-0005-0000-0000-000041060000}"/>
    <cellStyle name="PrePop Currency (0) 2 2 13" xfId="1602" xr:uid="{00000000-0005-0000-0000-000042060000}"/>
    <cellStyle name="PrePop Currency (0) 2 2 14" xfId="1603" xr:uid="{00000000-0005-0000-0000-000043060000}"/>
    <cellStyle name="PrePop Currency (0) 2 2 15" xfId="1604" xr:uid="{00000000-0005-0000-0000-000044060000}"/>
    <cellStyle name="PrePop Currency (0) 2 2 16" xfId="1605" xr:uid="{00000000-0005-0000-0000-000045060000}"/>
    <cellStyle name="PrePop Currency (0) 2 2 17" xfId="1606" xr:uid="{00000000-0005-0000-0000-000046060000}"/>
    <cellStyle name="PrePop Currency (0) 2 2 2" xfId="1607" xr:uid="{00000000-0005-0000-0000-000047060000}"/>
    <cellStyle name="PrePop Currency (0) 2 2 3" xfId="1608" xr:uid="{00000000-0005-0000-0000-000048060000}"/>
    <cellStyle name="PrePop Currency (0) 2 2 4" xfId="1609" xr:uid="{00000000-0005-0000-0000-000049060000}"/>
    <cellStyle name="PrePop Currency (0) 2 2 5" xfId="1610" xr:uid="{00000000-0005-0000-0000-00004A060000}"/>
    <cellStyle name="PrePop Currency (0) 2 2 6" xfId="1611" xr:uid="{00000000-0005-0000-0000-00004B060000}"/>
    <cellStyle name="PrePop Currency (0) 2 2 7" xfId="1612" xr:uid="{00000000-0005-0000-0000-00004C060000}"/>
    <cellStyle name="PrePop Currency (0) 2 2 8" xfId="1613" xr:uid="{00000000-0005-0000-0000-00004D060000}"/>
    <cellStyle name="PrePop Currency (0) 2 2 9" xfId="1614" xr:uid="{00000000-0005-0000-0000-00004E060000}"/>
    <cellStyle name="PrePop Currency (0) 2 2_FA_2008 from PWC" xfId="1615" xr:uid="{00000000-0005-0000-0000-00004F060000}"/>
    <cellStyle name="PrePop Currency (0) 2 3" xfId="1616" xr:uid="{00000000-0005-0000-0000-000050060000}"/>
    <cellStyle name="PrePop Currency (0) 2 4" xfId="1617" xr:uid="{00000000-0005-0000-0000-000051060000}"/>
    <cellStyle name="PrePop Currency (0) 2 5" xfId="1618" xr:uid="{00000000-0005-0000-0000-000052060000}"/>
    <cellStyle name="PrePop Currency (0) 2_FA_2008 from PWC" xfId="1619" xr:uid="{00000000-0005-0000-0000-000053060000}"/>
    <cellStyle name="PrePop Currency (0) 20" xfId="1620" xr:uid="{00000000-0005-0000-0000-000054060000}"/>
    <cellStyle name="PrePop Currency (0) 21" xfId="1621" xr:uid="{00000000-0005-0000-0000-000055060000}"/>
    <cellStyle name="PrePop Currency (0) 3" xfId="1622" xr:uid="{00000000-0005-0000-0000-000056060000}"/>
    <cellStyle name="PrePop Currency (0) 4" xfId="1623" xr:uid="{00000000-0005-0000-0000-000057060000}"/>
    <cellStyle name="PrePop Currency (0) 5" xfId="1624" xr:uid="{00000000-0005-0000-0000-000058060000}"/>
    <cellStyle name="PrePop Currency (0) 6" xfId="1625" xr:uid="{00000000-0005-0000-0000-000059060000}"/>
    <cellStyle name="PrePop Currency (0) 7" xfId="1626" xr:uid="{00000000-0005-0000-0000-00005A060000}"/>
    <cellStyle name="PrePop Currency (0) 8" xfId="1627" xr:uid="{00000000-0005-0000-0000-00005B060000}"/>
    <cellStyle name="PrePop Currency (0) 9" xfId="1628" xr:uid="{00000000-0005-0000-0000-00005C060000}"/>
    <cellStyle name="PrePop Currency (0)_FA_2008 from PWC" xfId="1629" xr:uid="{00000000-0005-0000-0000-00005D060000}"/>
    <cellStyle name="PrePop Currency (2)" xfId="1630" xr:uid="{00000000-0005-0000-0000-00005E060000}"/>
    <cellStyle name="PrePop Units (0)" xfId="1631" xr:uid="{00000000-0005-0000-0000-00005F060000}"/>
    <cellStyle name="PrePop Units (0) 2" xfId="1632" xr:uid="{00000000-0005-0000-0000-000060060000}"/>
    <cellStyle name="PrePop Units (1)" xfId="1633" xr:uid="{00000000-0005-0000-0000-000061060000}"/>
    <cellStyle name="PrePop Units (2)" xfId="1634" xr:uid="{00000000-0005-0000-0000-000062060000}"/>
    <cellStyle name="Product" xfId="1635" xr:uid="{00000000-0005-0000-0000-000063060000}"/>
    <cellStyle name="pwstyle" xfId="1636" xr:uid="{00000000-0005-0000-0000-000064060000}"/>
    <cellStyle name="Quantity" xfId="1637" xr:uid="{00000000-0005-0000-0000-000065060000}"/>
    <cellStyle name="Quantity 2" xfId="1638" xr:uid="{00000000-0005-0000-0000-000066060000}"/>
    <cellStyle name="section head" xfId="1639" xr:uid="{00000000-0005-0000-0000-000067060000}"/>
    <cellStyle name="Shading" xfId="1640" xr:uid="{00000000-0005-0000-0000-000068060000}"/>
    <cellStyle name="SMALL HEADINGS" xfId="1641" xr:uid="{00000000-0005-0000-0000-000069060000}"/>
    <cellStyle name="Standard_BETNEU.XLS" xfId="1642" xr:uid="{00000000-0005-0000-0000-00006A060000}"/>
    <cellStyle name="STYLE - Style1" xfId="1643" xr:uid="{00000000-0005-0000-0000-00006B060000}"/>
    <cellStyle name="STYLE - Style2" xfId="1644" xr:uid="{00000000-0005-0000-0000-00006C060000}"/>
    <cellStyle name="STYLE - Style3" xfId="1645" xr:uid="{00000000-0005-0000-0000-00006D060000}"/>
    <cellStyle name="STYLE - Style4" xfId="1646" xr:uid="{00000000-0005-0000-0000-00006E060000}"/>
    <cellStyle name="Style 1" xfId="1647" xr:uid="{00000000-0005-0000-0000-00006F060000}"/>
    <cellStyle name="STYLE1" xfId="1648" xr:uid="{00000000-0005-0000-0000-000070060000}"/>
    <cellStyle name="STYLE2" xfId="1649" xr:uid="{00000000-0005-0000-0000-000071060000}"/>
    <cellStyle name="STYLE3" xfId="1650" xr:uid="{00000000-0005-0000-0000-000072060000}"/>
    <cellStyle name="STYLE4" xfId="1651" xr:uid="{00000000-0005-0000-0000-000073060000}"/>
    <cellStyle name="SUB HEADING" xfId="1652" xr:uid="{00000000-0005-0000-0000-000074060000}"/>
    <cellStyle name="Text Indent A" xfId="1653" xr:uid="{00000000-0005-0000-0000-000075060000}"/>
    <cellStyle name="Text Indent B" xfId="1654" xr:uid="{00000000-0005-0000-0000-000076060000}"/>
    <cellStyle name="Text Indent B 10" xfId="1655" xr:uid="{00000000-0005-0000-0000-000077060000}"/>
    <cellStyle name="Text Indent B 11" xfId="1656" xr:uid="{00000000-0005-0000-0000-000078060000}"/>
    <cellStyle name="Text Indent B 12" xfId="1657" xr:uid="{00000000-0005-0000-0000-000079060000}"/>
    <cellStyle name="Text Indent B 13" xfId="1658" xr:uid="{00000000-0005-0000-0000-00007A060000}"/>
    <cellStyle name="Text Indent B 14" xfId="1659" xr:uid="{00000000-0005-0000-0000-00007B060000}"/>
    <cellStyle name="Text Indent B 15" xfId="1660" xr:uid="{00000000-0005-0000-0000-00007C060000}"/>
    <cellStyle name="Text Indent B 16" xfId="1661" xr:uid="{00000000-0005-0000-0000-00007D060000}"/>
    <cellStyle name="Text Indent B 17" xfId="1662" xr:uid="{00000000-0005-0000-0000-00007E060000}"/>
    <cellStyle name="Text Indent B 18" xfId="1663" xr:uid="{00000000-0005-0000-0000-00007F060000}"/>
    <cellStyle name="Text Indent B 19" xfId="1664" xr:uid="{00000000-0005-0000-0000-000080060000}"/>
    <cellStyle name="Text Indent B 2" xfId="1665" xr:uid="{00000000-0005-0000-0000-000081060000}"/>
    <cellStyle name="Text Indent B 2 2" xfId="1666" xr:uid="{00000000-0005-0000-0000-000082060000}"/>
    <cellStyle name="Text Indent B 2 2 10" xfId="1667" xr:uid="{00000000-0005-0000-0000-000083060000}"/>
    <cellStyle name="Text Indent B 2 2 11" xfId="1668" xr:uid="{00000000-0005-0000-0000-000084060000}"/>
    <cellStyle name="Text Indent B 2 2 12" xfId="1669" xr:uid="{00000000-0005-0000-0000-000085060000}"/>
    <cellStyle name="Text Indent B 2 2 13" xfId="1670" xr:uid="{00000000-0005-0000-0000-000086060000}"/>
    <cellStyle name="Text Indent B 2 2 14" xfId="1671" xr:uid="{00000000-0005-0000-0000-000087060000}"/>
    <cellStyle name="Text Indent B 2 2 15" xfId="1672" xr:uid="{00000000-0005-0000-0000-000088060000}"/>
    <cellStyle name="Text Indent B 2 2 16" xfId="1673" xr:uid="{00000000-0005-0000-0000-000089060000}"/>
    <cellStyle name="Text Indent B 2 2 17" xfId="1674" xr:uid="{00000000-0005-0000-0000-00008A060000}"/>
    <cellStyle name="Text Indent B 2 2 2" xfId="1675" xr:uid="{00000000-0005-0000-0000-00008B060000}"/>
    <cellStyle name="Text Indent B 2 2 3" xfId="1676" xr:uid="{00000000-0005-0000-0000-00008C060000}"/>
    <cellStyle name="Text Indent B 2 2 4" xfId="1677" xr:uid="{00000000-0005-0000-0000-00008D060000}"/>
    <cellStyle name="Text Indent B 2 2 5" xfId="1678" xr:uid="{00000000-0005-0000-0000-00008E060000}"/>
    <cellStyle name="Text Indent B 2 2 6" xfId="1679" xr:uid="{00000000-0005-0000-0000-00008F060000}"/>
    <cellStyle name="Text Indent B 2 2 7" xfId="1680" xr:uid="{00000000-0005-0000-0000-000090060000}"/>
    <cellStyle name="Text Indent B 2 2 8" xfId="1681" xr:uid="{00000000-0005-0000-0000-000091060000}"/>
    <cellStyle name="Text Indent B 2 2 9" xfId="1682" xr:uid="{00000000-0005-0000-0000-000092060000}"/>
    <cellStyle name="Text Indent B 2 2_FA_2008 from PWC" xfId="1683" xr:uid="{00000000-0005-0000-0000-000093060000}"/>
    <cellStyle name="Text Indent B 2 3" xfId="1684" xr:uid="{00000000-0005-0000-0000-000094060000}"/>
    <cellStyle name="Text Indent B 2 4" xfId="1685" xr:uid="{00000000-0005-0000-0000-000095060000}"/>
    <cellStyle name="Text Indent B 2 5" xfId="1686" xr:uid="{00000000-0005-0000-0000-000096060000}"/>
    <cellStyle name="Text Indent B 2_FA_2008 from PWC" xfId="1687" xr:uid="{00000000-0005-0000-0000-000097060000}"/>
    <cellStyle name="Text Indent B 20" xfId="1688" xr:uid="{00000000-0005-0000-0000-000098060000}"/>
    <cellStyle name="Text Indent B 21" xfId="1689" xr:uid="{00000000-0005-0000-0000-000099060000}"/>
    <cellStyle name="Text Indent B 3" xfId="1690" xr:uid="{00000000-0005-0000-0000-00009A060000}"/>
    <cellStyle name="Text Indent B 4" xfId="1691" xr:uid="{00000000-0005-0000-0000-00009B060000}"/>
    <cellStyle name="Text Indent B 5" xfId="1692" xr:uid="{00000000-0005-0000-0000-00009C060000}"/>
    <cellStyle name="Text Indent B 6" xfId="1693" xr:uid="{00000000-0005-0000-0000-00009D060000}"/>
    <cellStyle name="Text Indent B 7" xfId="1694" xr:uid="{00000000-0005-0000-0000-00009E060000}"/>
    <cellStyle name="Text Indent B 8" xfId="1695" xr:uid="{00000000-0005-0000-0000-00009F060000}"/>
    <cellStyle name="Text Indent B 9" xfId="1696" xr:uid="{00000000-0005-0000-0000-0000A0060000}"/>
    <cellStyle name="Text Indent B_FA_2008 from PWC" xfId="1697" xr:uid="{00000000-0005-0000-0000-0000A1060000}"/>
    <cellStyle name="Text Indent C" xfId="1698" xr:uid="{00000000-0005-0000-0000-0000A2060000}"/>
    <cellStyle name="Title" xfId="2492" builtinId="15" customBuiltin="1"/>
    <cellStyle name="Title 2" xfId="1699" xr:uid="{00000000-0005-0000-0000-0000A3060000}"/>
    <cellStyle name="Title 2 2" xfId="1700" xr:uid="{00000000-0005-0000-0000-0000A4060000}"/>
    <cellStyle name="Title 3" xfId="1701" xr:uid="{00000000-0005-0000-0000-0000A5060000}"/>
    <cellStyle name="Title 4" xfId="1702" xr:uid="{00000000-0005-0000-0000-0000A6060000}"/>
    <cellStyle name="Total" xfId="2507" builtinId="25" customBuiltin="1"/>
    <cellStyle name="Total 10" xfId="1703" xr:uid="{00000000-0005-0000-0000-0000A7060000}"/>
    <cellStyle name="Total 11" xfId="1704" xr:uid="{00000000-0005-0000-0000-0000A8060000}"/>
    <cellStyle name="Total 12" xfId="1705" xr:uid="{00000000-0005-0000-0000-0000A9060000}"/>
    <cellStyle name="Total 13" xfId="1706" xr:uid="{00000000-0005-0000-0000-0000AA060000}"/>
    <cellStyle name="Total 14" xfId="1707" xr:uid="{00000000-0005-0000-0000-0000AB060000}"/>
    <cellStyle name="Total 15" xfId="1708" xr:uid="{00000000-0005-0000-0000-0000AC060000}"/>
    <cellStyle name="Total 15 10" xfId="1709" xr:uid="{00000000-0005-0000-0000-0000AD060000}"/>
    <cellStyle name="Total 15 10 2" xfId="1710" xr:uid="{00000000-0005-0000-0000-0000AE060000}"/>
    <cellStyle name="Total 15 10 3" xfId="1711" xr:uid="{00000000-0005-0000-0000-0000AF060000}"/>
    <cellStyle name="Total 15 10 4" xfId="1712" xr:uid="{00000000-0005-0000-0000-0000B0060000}"/>
    <cellStyle name="Total 15 10 5" xfId="1713" xr:uid="{00000000-0005-0000-0000-0000B1060000}"/>
    <cellStyle name="Total 15 10 6" xfId="1714" xr:uid="{00000000-0005-0000-0000-0000B2060000}"/>
    <cellStyle name="Total 15 10 7" xfId="1715" xr:uid="{00000000-0005-0000-0000-0000B3060000}"/>
    <cellStyle name="Total 15 10 8" xfId="1716" xr:uid="{00000000-0005-0000-0000-0000B4060000}"/>
    <cellStyle name="Total 15 10 9" xfId="1717" xr:uid="{00000000-0005-0000-0000-0000B5060000}"/>
    <cellStyle name="Total 15 11" xfId="1718" xr:uid="{00000000-0005-0000-0000-0000B6060000}"/>
    <cellStyle name="Total 15 11 2" xfId="1719" xr:uid="{00000000-0005-0000-0000-0000B7060000}"/>
    <cellStyle name="Total 15 11 3" xfId="1720" xr:uid="{00000000-0005-0000-0000-0000B8060000}"/>
    <cellStyle name="Total 15 11 4" xfId="1721" xr:uid="{00000000-0005-0000-0000-0000B9060000}"/>
    <cellStyle name="Total 15 11 5" xfId="1722" xr:uid="{00000000-0005-0000-0000-0000BA060000}"/>
    <cellStyle name="Total 15 11 6" xfId="1723" xr:uid="{00000000-0005-0000-0000-0000BB060000}"/>
    <cellStyle name="Total 15 11 7" xfId="1724" xr:uid="{00000000-0005-0000-0000-0000BC060000}"/>
    <cellStyle name="Total 15 11 8" xfId="1725" xr:uid="{00000000-0005-0000-0000-0000BD060000}"/>
    <cellStyle name="Total 15 11 9" xfId="1726" xr:uid="{00000000-0005-0000-0000-0000BE060000}"/>
    <cellStyle name="Total 15 12" xfId="1727" xr:uid="{00000000-0005-0000-0000-0000BF060000}"/>
    <cellStyle name="Total 15 12 2" xfId="1728" xr:uid="{00000000-0005-0000-0000-0000C0060000}"/>
    <cellStyle name="Total 15 12 3" xfId="1729" xr:uid="{00000000-0005-0000-0000-0000C1060000}"/>
    <cellStyle name="Total 15 12 4" xfId="1730" xr:uid="{00000000-0005-0000-0000-0000C2060000}"/>
    <cellStyle name="Total 15 12 5" xfId="1731" xr:uid="{00000000-0005-0000-0000-0000C3060000}"/>
    <cellStyle name="Total 15 12 6" xfId="1732" xr:uid="{00000000-0005-0000-0000-0000C4060000}"/>
    <cellStyle name="Total 15 12 7" xfId="1733" xr:uid="{00000000-0005-0000-0000-0000C5060000}"/>
    <cellStyle name="Total 15 12 8" xfId="1734" xr:uid="{00000000-0005-0000-0000-0000C6060000}"/>
    <cellStyle name="Total 15 12 9" xfId="1735" xr:uid="{00000000-0005-0000-0000-0000C7060000}"/>
    <cellStyle name="Total 15 13" xfId="1736" xr:uid="{00000000-0005-0000-0000-0000C8060000}"/>
    <cellStyle name="Total 15 13 2" xfId="1737" xr:uid="{00000000-0005-0000-0000-0000C9060000}"/>
    <cellStyle name="Total 15 13 3" xfId="1738" xr:uid="{00000000-0005-0000-0000-0000CA060000}"/>
    <cellStyle name="Total 15 13 4" xfId="1739" xr:uid="{00000000-0005-0000-0000-0000CB060000}"/>
    <cellStyle name="Total 15 13 5" xfId="1740" xr:uid="{00000000-0005-0000-0000-0000CC060000}"/>
    <cellStyle name="Total 15 13 6" xfId="1741" xr:uid="{00000000-0005-0000-0000-0000CD060000}"/>
    <cellStyle name="Total 15 13 7" xfId="1742" xr:uid="{00000000-0005-0000-0000-0000CE060000}"/>
    <cellStyle name="Total 15 13 8" xfId="1743" xr:uid="{00000000-0005-0000-0000-0000CF060000}"/>
    <cellStyle name="Total 15 13 9" xfId="1744" xr:uid="{00000000-0005-0000-0000-0000D0060000}"/>
    <cellStyle name="Total 15 2" xfId="1745" xr:uid="{00000000-0005-0000-0000-0000D1060000}"/>
    <cellStyle name="Total 15 2 2" xfId="1746" xr:uid="{00000000-0005-0000-0000-0000D2060000}"/>
    <cellStyle name="Total 15 2 3" xfId="1747" xr:uid="{00000000-0005-0000-0000-0000D3060000}"/>
    <cellStyle name="Total 15 2 4" xfId="1748" xr:uid="{00000000-0005-0000-0000-0000D4060000}"/>
    <cellStyle name="Total 15 2 5" xfId="1749" xr:uid="{00000000-0005-0000-0000-0000D5060000}"/>
    <cellStyle name="Total 15 2 6" xfId="1750" xr:uid="{00000000-0005-0000-0000-0000D6060000}"/>
    <cellStyle name="Total 15 2 7" xfId="1751" xr:uid="{00000000-0005-0000-0000-0000D7060000}"/>
    <cellStyle name="Total 15 2 8" xfId="1752" xr:uid="{00000000-0005-0000-0000-0000D8060000}"/>
    <cellStyle name="Total 15 2 9" xfId="1753" xr:uid="{00000000-0005-0000-0000-0000D9060000}"/>
    <cellStyle name="Total 15 3" xfId="1754" xr:uid="{00000000-0005-0000-0000-0000DA060000}"/>
    <cellStyle name="Total 15 3 2" xfId="1755" xr:uid="{00000000-0005-0000-0000-0000DB060000}"/>
    <cellStyle name="Total 15 3 3" xfId="1756" xr:uid="{00000000-0005-0000-0000-0000DC060000}"/>
    <cellStyle name="Total 15 3 4" xfId="1757" xr:uid="{00000000-0005-0000-0000-0000DD060000}"/>
    <cellStyle name="Total 15 3 5" xfId="1758" xr:uid="{00000000-0005-0000-0000-0000DE060000}"/>
    <cellStyle name="Total 15 3 6" xfId="1759" xr:uid="{00000000-0005-0000-0000-0000DF060000}"/>
    <cellStyle name="Total 15 3 7" xfId="1760" xr:uid="{00000000-0005-0000-0000-0000E0060000}"/>
    <cellStyle name="Total 15 3 8" xfId="1761" xr:uid="{00000000-0005-0000-0000-0000E1060000}"/>
    <cellStyle name="Total 15 3 9" xfId="1762" xr:uid="{00000000-0005-0000-0000-0000E2060000}"/>
    <cellStyle name="Total 15 4" xfId="1763" xr:uid="{00000000-0005-0000-0000-0000E3060000}"/>
    <cellStyle name="Total 15 4 2" xfId="1764" xr:uid="{00000000-0005-0000-0000-0000E4060000}"/>
    <cellStyle name="Total 15 4 3" xfId="1765" xr:uid="{00000000-0005-0000-0000-0000E5060000}"/>
    <cellStyle name="Total 15 4 4" xfId="1766" xr:uid="{00000000-0005-0000-0000-0000E6060000}"/>
    <cellStyle name="Total 15 4 5" xfId="1767" xr:uid="{00000000-0005-0000-0000-0000E7060000}"/>
    <cellStyle name="Total 15 4 6" xfId="1768" xr:uid="{00000000-0005-0000-0000-0000E8060000}"/>
    <cellStyle name="Total 15 4 7" xfId="1769" xr:uid="{00000000-0005-0000-0000-0000E9060000}"/>
    <cellStyle name="Total 15 4 8" xfId="1770" xr:uid="{00000000-0005-0000-0000-0000EA060000}"/>
    <cellStyle name="Total 15 4 9" xfId="1771" xr:uid="{00000000-0005-0000-0000-0000EB060000}"/>
    <cellStyle name="Total 15 5" xfId="1772" xr:uid="{00000000-0005-0000-0000-0000EC060000}"/>
    <cellStyle name="Total 15 5 2" xfId="1773" xr:uid="{00000000-0005-0000-0000-0000ED060000}"/>
    <cellStyle name="Total 15 5 3" xfId="1774" xr:uid="{00000000-0005-0000-0000-0000EE060000}"/>
    <cellStyle name="Total 15 5 4" xfId="1775" xr:uid="{00000000-0005-0000-0000-0000EF060000}"/>
    <cellStyle name="Total 15 5 5" xfId="1776" xr:uid="{00000000-0005-0000-0000-0000F0060000}"/>
    <cellStyle name="Total 15 5 6" xfId="1777" xr:uid="{00000000-0005-0000-0000-0000F1060000}"/>
    <cellStyle name="Total 15 5 7" xfId="1778" xr:uid="{00000000-0005-0000-0000-0000F2060000}"/>
    <cellStyle name="Total 15 5 8" xfId="1779" xr:uid="{00000000-0005-0000-0000-0000F3060000}"/>
    <cellStyle name="Total 15 5 9" xfId="1780" xr:uid="{00000000-0005-0000-0000-0000F4060000}"/>
    <cellStyle name="Total 15 6" xfId="1781" xr:uid="{00000000-0005-0000-0000-0000F5060000}"/>
    <cellStyle name="Total 15 6 2" xfId="1782" xr:uid="{00000000-0005-0000-0000-0000F6060000}"/>
    <cellStyle name="Total 15 6 3" xfId="1783" xr:uid="{00000000-0005-0000-0000-0000F7060000}"/>
    <cellStyle name="Total 15 6 4" xfId="1784" xr:uid="{00000000-0005-0000-0000-0000F8060000}"/>
    <cellStyle name="Total 15 6 5" xfId="1785" xr:uid="{00000000-0005-0000-0000-0000F9060000}"/>
    <cellStyle name="Total 15 6 6" xfId="1786" xr:uid="{00000000-0005-0000-0000-0000FA060000}"/>
    <cellStyle name="Total 15 6 7" xfId="1787" xr:uid="{00000000-0005-0000-0000-0000FB060000}"/>
    <cellStyle name="Total 15 6 8" xfId="1788" xr:uid="{00000000-0005-0000-0000-0000FC060000}"/>
    <cellStyle name="Total 15 6 9" xfId="1789" xr:uid="{00000000-0005-0000-0000-0000FD060000}"/>
    <cellStyle name="Total 15 7" xfId="1790" xr:uid="{00000000-0005-0000-0000-0000FE060000}"/>
    <cellStyle name="Total 15 7 2" xfId="1791" xr:uid="{00000000-0005-0000-0000-0000FF060000}"/>
    <cellStyle name="Total 15 7 3" xfId="1792" xr:uid="{00000000-0005-0000-0000-000000070000}"/>
    <cellStyle name="Total 15 7 4" xfId="1793" xr:uid="{00000000-0005-0000-0000-000001070000}"/>
    <cellStyle name="Total 15 7 5" xfId="1794" xr:uid="{00000000-0005-0000-0000-000002070000}"/>
    <cellStyle name="Total 15 7 6" xfId="1795" xr:uid="{00000000-0005-0000-0000-000003070000}"/>
    <cellStyle name="Total 15 7 7" xfId="1796" xr:uid="{00000000-0005-0000-0000-000004070000}"/>
    <cellStyle name="Total 15 7 8" xfId="1797" xr:uid="{00000000-0005-0000-0000-000005070000}"/>
    <cellStyle name="Total 15 7 9" xfId="1798" xr:uid="{00000000-0005-0000-0000-000006070000}"/>
    <cellStyle name="Total 15 8" xfId="1799" xr:uid="{00000000-0005-0000-0000-000007070000}"/>
    <cellStyle name="Total 15 8 2" xfId="1800" xr:uid="{00000000-0005-0000-0000-000008070000}"/>
    <cellStyle name="Total 15 8 3" xfId="1801" xr:uid="{00000000-0005-0000-0000-000009070000}"/>
    <cellStyle name="Total 15 8 4" xfId="1802" xr:uid="{00000000-0005-0000-0000-00000A070000}"/>
    <cellStyle name="Total 15 8 5" xfId="1803" xr:uid="{00000000-0005-0000-0000-00000B070000}"/>
    <cellStyle name="Total 15 8 6" xfId="1804" xr:uid="{00000000-0005-0000-0000-00000C070000}"/>
    <cellStyle name="Total 15 8 7" xfId="1805" xr:uid="{00000000-0005-0000-0000-00000D070000}"/>
    <cellStyle name="Total 15 8 8" xfId="1806" xr:uid="{00000000-0005-0000-0000-00000E070000}"/>
    <cellStyle name="Total 15 8 9" xfId="1807" xr:uid="{00000000-0005-0000-0000-00000F070000}"/>
    <cellStyle name="Total 15 9" xfId="1808" xr:uid="{00000000-0005-0000-0000-000010070000}"/>
    <cellStyle name="Total 15 9 2" xfId="1809" xr:uid="{00000000-0005-0000-0000-000011070000}"/>
    <cellStyle name="Total 15 9 3" xfId="1810" xr:uid="{00000000-0005-0000-0000-000012070000}"/>
    <cellStyle name="Total 15 9 4" xfId="1811" xr:uid="{00000000-0005-0000-0000-000013070000}"/>
    <cellStyle name="Total 15 9 5" xfId="1812" xr:uid="{00000000-0005-0000-0000-000014070000}"/>
    <cellStyle name="Total 15 9 6" xfId="1813" xr:uid="{00000000-0005-0000-0000-000015070000}"/>
    <cellStyle name="Total 15 9 7" xfId="1814" xr:uid="{00000000-0005-0000-0000-000016070000}"/>
    <cellStyle name="Total 15 9 8" xfId="1815" xr:uid="{00000000-0005-0000-0000-000017070000}"/>
    <cellStyle name="Total 15 9 9" xfId="1816" xr:uid="{00000000-0005-0000-0000-000018070000}"/>
    <cellStyle name="Total 16" xfId="1817" xr:uid="{00000000-0005-0000-0000-000019070000}"/>
    <cellStyle name="Total 2" xfId="1818" xr:uid="{00000000-0005-0000-0000-00001A070000}"/>
    <cellStyle name="Total 2 10" xfId="1819" xr:uid="{00000000-0005-0000-0000-00001B070000}"/>
    <cellStyle name="Total 2 10 2" xfId="1820" xr:uid="{00000000-0005-0000-0000-00001C070000}"/>
    <cellStyle name="Total 2 10 3" xfId="1821" xr:uid="{00000000-0005-0000-0000-00001D070000}"/>
    <cellStyle name="Total 2 10 4" xfId="1822" xr:uid="{00000000-0005-0000-0000-00001E070000}"/>
    <cellStyle name="Total 2 10 5" xfId="1823" xr:uid="{00000000-0005-0000-0000-00001F070000}"/>
    <cellStyle name="Total 2 10 6" xfId="1824" xr:uid="{00000000-0005-0000-0000-000020070000}"/>
    <cellStyle name="Total 2 10 7" xfId="1825" xr:uid="{00000000-0005-0000-0000-000021070000}"/>
    <cellStyle name="Total 2 10 8" xfId="1826" xr:uid="{00000000-0005-0000-0000-000022070000}"/>
    <cellStyle name="Total 2 10 9" xfId="1827" xr:uid="{00000000-0005-0000-0000-000023070000}"/>
    <cellStyle name="Total 2 11" xfId="1828" xr:uid="{00000000-0005-0000-0000-000024070000}"/>
    <cellStyle name="Total 2 11 2" xfId="1829" xr:uid="{00000000-0005-0000-0000-000025070000}"/>
    <cellStyle name="Total 2 11 3" xfId="1830" xr:uid="{00000000-0005-0000-0000-000026070000}"/>
    <cellStyle name="Total 2 11 4" xfId="1831" xr:uid="{00000000-0005-0000-0000-000027070000}"/>
    <cellStyle name="Total 2 11 5" xfId="1832" xr:uid="{00000000-0005-0000-0000-000028070000}"/>
    <cellStyle name="Total 2 11 6" xfId="1833" xr:uid="{00000000-0005-0000-0000-000029070000}"/>
    <cellStyle name="Total 2 11 7" xfId="1834" xr:uid="{00000000-0005-0000-0000-00002A070000}"/>
    <cellStyle name="Total 2 11 8" xfId="1835" xr:uid="{00000000-0005-0000-0000-00002B070000}"/>
    <cellStyle name="Total 2 11 9" xfId="1836" xr:uid="{00000000-0005-0000-0000-00002C070000}"/>
    <cellStyle name="Total 2 12" xfId="1837" xr:uid="{00000000-0005-0000-0000-00002D070000}"/>
    <cellStyle name="Total 2 12 2" xfId="1838" xr:uid="{00000000-0005-0000-0000-00002E070000}"/>
    <cellStyle name="Total 2 12 3" xfId="1839" xr:uid="{00000000-0005-0000-0000-00002F070000}"/>
    <cellStyle name="Total 2 12 4" xfId="1840" xr:uid="{00000000-0005-0000-0000-000030070000}"/>
    <cellStyle name="Total 2 12 5" xfId="1841" xr:uid="{00000000-0005-0000-0000-000031070000}"/>
    <cellStyle name="Total 2 12 6" xfId="1842" xr:uid="{00000000-0005-0000-0000-000032070000}"/>
    <cellStyle name="Total 2 12 7" xfId="1843" xr:uid="{00000000-0005-0000-0000-000033070000}"/>
    <cellStyle name="Total 2 12 8" xfId="1844" xr:uid="{00000000-0005-0000-0000-000034070000}"/>
    <cellStyle name="Total 2 12 9" xfId="1845" xr:uid="{00000000-0005-0000-0000-000035070000}"/>
    <cellStyle name="Total 2 13" xfId="1846" xr:uid="{00000000-0005-0000-0000-000036070000}"/>
    <cellStyle name="Total 2 13 2" xfId="1847" xr:uid="{00000000-0005-0000-0000-000037070000}"/>
    <cellStyle name="Total 2 13 3" xfId="1848" xr:uid="{00000000-0005-0000-0000-000038070000}"/>
    <cellStyle name="Total 2 13 4" xfId="1849" xr:uid="{00000000-0005-0000-0000-000039070000}"/>
    <cellStyle name="Total 2 13 5" xfId="1850" xr:uid="{00000000-0005-0000-0000-00003A070000}"/>
    <cellStyle name="Total 2 13 6" xfId="1851" xr:uid="{00000000-0005-0000-0000-00003B070000}"/>
    <cellStyle name="Total 2 13 7" xfId="1852" xr:uid="{00000000-0005-0000-0000-00003C070000}"/>
    <cellStyle name="Total 2 13 8" xfId="1853" xr:uid="{00000000-0005-0000-0000-00003D070000}"/>
    <cellStyle name="Total 2 13 9" xfId="1854" xr:uid="{00000000-0005-0000-0000-00003E070000}"/>
    <cellStyle name="Total 2 14" xfId="1855" xr:uid="{00000000-0005-0000-0000-00003F070000}"/>
    <cellStyle name="Total 2 14 2" xfId="1856" xr:uid="{00000000-0005-0000-0000-000040070000}"/>
    <cellStyle name="Total 2 14 3" xfId="1857" xr:uid="{00000000-0005-0000-0000-000041070000}"/>
    <cellStyle name="Total 2 14 4" xfId="1858" xr:uid="{00000000-0005-0000-0000-000042070000}"/>
    <cellStyle name="Total 2 14 5" xfId="1859" xr:uid="{00000000-0005-0000-0000-000043070000}"/>
    <cellStyle name="Total 2 14 6" xfId="1860" xr:uid="{00000000-0005-0000-0000-000044070000}"/>
    <cellStyle name="Total 2 14 7" xfId="1861" xr:uid="{00000000-0005-0000-0000-000045070000}"/>
    <cellStyle name="Total 2 14 8" xfId="1862" xr:uid="{00000000-0005-0000-0000-000046070000}"/>
    <cellStyle name="Total 2 14 9" xfId="1863" xr:uid="{00000000-0005-0000-0000-000047070000}"/>
    <cellStyle name="Total 2 15" xfId="1864" xr:uid="{00000000-0005-0000-0000-000048070000}"/>
    <cellStyle name="Total 2 15 2" xfId="1865" xr:uid="{00000000-0005-0000-0000-000049070000}"/>
    <cellStyle name="Total 2 15 3" xfId="1866" xr:uid="{00000000-0005-0000-0000-00004A070000}"/>
    <cellStyle name="Total 2 15 4" xfId="1867" xr:uid="{00000000-0005-0000-0000-00004B070000}"/>
    <cellStyle name="Total 2 15 5" xfId="1868" xr:uid="{00000000-0005-0000-0000-00004C070000}"/>
    <cellStyle name="Total 2 15 6" xfId="1869" xr:uid="{00000000-0005-0000-0000-00004D070000}"/>
    <cellStyle name="Total 2 15 7" xfId="1870" xr:uid="{00000000-0005-0000-0000-00004E070000}"/>
    <cellStyle name="Total 2 15 8" xfId="1871" xr:uid="{00000000-0005-0000-0000-00004F070000}"/>
    <cellStyle name="Total 2 15 9" xfId="1872" xr:uid="{00000000-0005-0000-0000-000050070000}"/>
    <cellStyle name="Total 2 16" xfId="1873" xr:uid="{00000000-0005-0000-0000-000051070000}"/>
    <cellStyle name="Total 2 16 2" xfId="1874" xr:uid="{00000000-0005-0000-0000-000052070000}"/>
    <cellStyle name="Total 2 16 3" xfId="1875" xr:uid="{00000000-0005-0000-0000-000053070000}"/>
    <cellStyle name="Total 2 16 4" xfId="1876" xr:uid="{00000000-0005-0000-0000-000054070000}"/>
    <cellStyle name="Total 2 16 5" xfId="1877" xr:uid="{00000000-0005-0000-0000-000055070000}"/>
    <cellStyle name="Total 2 16 6" xfId="1878" xr:uid="{00000000-0005-0000-0000-000056070000}"/>
    <cellStyle name="Total 2 16 7" xfId="1879" xr:uid="{00000000-0005-0000-0000-000057070000}"/>
    <cellStyle name="Total 2 16 8" xfId="1880" xr:uid="{00000000-0005-0000-0000-000058070000}"/>
    <cellStyle name="Total 2 16 9" xfId="1881" xr:uid="{00000000-0005-0000-0000-000059070000}"/>
    <cellStyle name="Total 2 17" xfId="1882" xr:uid="{00000000-0005-0000-0000-00005A070000}"/>
    <cellStyle name="Total 2 17 2" xfId="1883" xr:uid="{00000000-0005-0000-0000-00005B070000}"/>
    <cellStyle name="Total 2 17 3" xfId="1884" xr:uid="{00000000-0005-0000-0000-00005C070000}"/>
    <cellStyle name="Total 2 17 4" xfId="1885" xr:uid="{00000000-0005-0000-0000-00005D070000}"/>
    <cellStyle name="Total 2 17 5" xfId="1886" xr:uid="{00000000-0005-0000-0000-00005E070000}"/>
    <cellStyle name="Total 2 17 6" xfId="1887" xr:uid="{00000000-0005-0000-0000-00005F070000}"/>
    <cellStyle name="Total 2 17 7" xfId="1888" xr:uid="{00000000-0005-0000-0000-000060070000}"/>
    <cellStyle name="Total 2 17 8" xfId="1889" xr:uid="{00000000-0005-0000-0000-000061070000}"/>
    <cellStyle name="Total 2 17 9" xfId="1890" xr:uid="{00000000-0005-0000-0000-000062070000}"/>
    <cellStyle name="Total 2 18" xfId="1891" xr:uid="{00000000-0005-0000-0000-000063070000}"/>
    <cellStyle name="Total 2 18 2" xfId="1892" xr:uid="{00000000-0005-0000-0000-000064070000}"/>
    <cellStyle name="Total 2 18 3" xfId="1893" xr:uid="{00000000-0005-0000-0000-000065070000}"/>
    <cellStyle name="Total 2 18 4" xfId="1894" xr:uid="{00000000-0005-0000-0000-000066070000}"/>
    <cellStyle name="Total 2 18 5" xfId="1895" xr:uid="{00000000-0005-0000-0000-000067070000}"/>
    <cellStyle name="Total 2 18 6" xfId="1896" xr:uid="{00000000-0005-0000-0000-000068070000}"/>
    <cellStyle name="Total 2 18 7" xfId="1897" xr:uid="{00000000-0005-0000-0000-000069070000}"/>
    <cellStyle name="Total 2 18 8" xfId="1898" xr:uid="{00000000-0005-0000-0000-00006A070000}"/>
    <cellStyle name="Total 2 18 9" xfId="1899" xr:uid="{00000000-0005-0000-0000-00006B070000}"/>
    <cellStyle name="Total 2 19" xfId="1900" xr:uid="{00000000-0005-0000-0000-00006C070000}"/>
    <cellStyle name="Total 2 19 2" xfId="1901" xr:uid="{00000000-0005-0000-0000-00006D070000}"/>
    <cellStyle name="Total 2 19 3" xfId="1902" xr:uid="{00000000-0005-0000-0000-00006E070000}"/>
    <cellStyle name="Total 2 19 4" xfId="1903" xr:uid="{00000000-0005-0000-0000-00006F070000}"/>
    <cellStyle name="Total 2 19 5" xfId="1904" xr:uid="{00000000-0005-0000-0000-000070070000}"/>
    <cellStyle name="Total 2 19 6" xfId="1905" xr:uid="{00000000-0005-0000-0000-000071070000}"/>
    <cellStyle name="Total 2 19 7" xfId="1906" xr:uid="{00000000-0005-0000-0000-000072070000}"/>
    <cellStyle name="Total 2 19 8" xfId="1907" xr:uid="{00000000-0005-0000-0000-000073070000}"/>
    <cellStyle name="Total 2 19 9" xfId="1908" xr:uid="{00000000-0005-0000-0000-000074070000}"/>
    <cellStyle name="Total 2 2" xfId="1909" xr:uid="{00000000-0005-0000-0000-000075070000}"/>
    <cellStyle name="Total 2 2 10" xfId="1910" xr:uid="{00000000-0005-0000-0000-000076070000}"/>
    <cellStyle name="Total 2 2 10 2" xfId="1911" xr:uid="{00000000-0005-0000-0000-000077070000}"/>
    <cellStyle name="Total 2 2 10 3" xfId="1912" xr:uid="{00000000-0005-0000-0000-000078070000}"/>
    <cellStyle name="Total 2 2 10 4" xfId="1913" xr:uid="{00000000-0005-0000-0000-000079070000}"/>
    <cellStyle name="Total 2 2 10 5" xfId="1914" xr:uid="{00000000-0005-0000-0000-00007A070000}"/>
    <cellStyle name="Total 2 2 10 6" xfId="1915" xr:uid="{00000000-0005-0000-0000-00007B070000}"/>
    <cellStyle name="Total 2 2 10 7" xfId="1916" xr:uid="{00000000-0005-0000-0000-00007C070000}"/>
    <cellStyle name="Total 2 2 10 8" xfId="1917" xr:uid="{00000000-0005-0000-0000-00007D070000}"/>
    <cellStyle name="Total 2 2 10 9" xfId="1918" xr:uid="{00000000-0005-0000-0000-00007E070000}"/>
    <cellStyle name="Total 2 2 11" xfId="1919" xr:uid="{00000000-0005-0000-0000-00007F070000}"/>
    <cellStyle name="Total 2 2 11 2" xfId="1920" xr:uid="{00000000-0005-0000-0000-000080070000}"/>
    <cellStyle name="Total 2 2 11 3" xfId="1921" xr:uid="{00000000-0005-0000-0000-000081070000}"/>
    <cellStyle name="Total 2 2 11 4" xfId="1922" xr:uid="{00000000-0005-0000-0000-000082070000}"/>
    <cellStyle name="Total 2 2 11 5" xfId="1923" xr:uid="{00000000-0005-0000-0000-000083070000}"/>
    <cellStyle name="Total 2 2 11 6" xfId="1924" xr:uid="{00000000-0005-0000-0000-000084070000}"/>
    <cellStyle name="Total 2 2 11 7" xfId="1925" xr:uid="{00000000-0005-0000-0000-000085070000}"/>
    <cellStyle name="Total 2 2 11 8" xfId="1926" xr:uid="{00000000-0005-0000-0000-000086070000}"/>
    <cellStyle name="Total 2 2 11 9" xfId="1927" xr:uid="{00000000-0005-0000-0000-000087070000}"/>
    <cellStyle name="Total 2 2 12" xfId="1928" xr:uid="{00000000-0005-0000-0000-000088070000}"/>
    <cellStyle name="Total 2 2 12 2" xfId="1929" xr:uid="{00000000-0005-0000-0000-000089070000}"/>
    <cellStyle name="Total 2 2 12 3" xfId="1930" xr:uid="{00000000-0005-0000-0000-00008A070000}"/>
    <cellStyle name="Total 2 2 12 4" xfId="1931" xr:uid="{00000000-0005-0000-0000-00008B070000}"/>
    <cellStyle name="Total 2 2 12 5" xfId="1932" xr:uid="{00000000-0005-0000-0000-00008C070000}"/>
    <cellStyle name="Total 2 2 12 6" xfId="1933" xr:uid="{00000000-0005-0000-0000-00008D070000}"/>
    <cellStyle name="Total 2 2 12 7" xfId="1934" xr:uid="{00000000-0005-0000-0000-00008E070000}"/>
    <cellStyle name="Total 2 2 12 8" xfId="1935" xr:uid="{00000000-0005-0000-0000-00008F070000}"/>
    <cellStyle name="Total 2 2 12 9" xfId="1936" xr:uid="{00000000-0005-0000-0000-000090070000}"/>
    <cellStyle name="Total 2 2 13" xfId="1937" xr:uid="{00000000-0005-0000-0000-000091070000}"/>
    <cellStyle name="Total 2 2 13 2" xfId="1938" xr:uid="{00000000-0005-0000-0000-000092070000}"/>
    <cellStyle name="Total 2 2 13 3" xfId="1939" xr:uid="{00000000-0005-0000-0000-000093070000}"/>
    <cellStyle name="Total 2 2 13 4" xfId="1940" xr:uid="{00000000-0005-0000-0000-000094070000}"/>
    <cellStyle name="Total 2 2 13 5" xfId="1941" xr:uid="{00000000-0005-0000-0000-000095070000}"/>
    <cellStyle name="Total 2 2 13 6" xfId="1942" xr:uid="{00000000-0005-0000-0000-000096070000}"/>
    <cellStyle name="Total 2 2 13 7" xfId="1943" xr:uid="{00000000-0005-0000-0000-000097070000}"/>
    <cellStyle name="Total 2 2 13 8" xfId="1944" xr:uid="{00000000-0005-0000-0000-000098070000}"/>
    <cellStyle name="Total 2 2 13 9" xfId="1945" xr:uid="{00000000-0005-0000-0000-000099070000}"/>
    <cellStyle name="Total 2 2 14" xfId="1946" xr:uid="{00000000-0005-0000-0000-00009A070000}"/>
    <cellStyle name="Total 2 2 14 2" xfId="1947" xr:uid="{00000000-0005-0000-0000-00009B070000}"/>
    <cellStyle name="Total 2 2 14 3" xfId="1948" xr:uid="{00000000-0005-0000-0000-00009C070000}"/>
    <cellStyle name="Total 2 2 14 4" xfId="1949" xr:uid="{00000000-0005-0000-0000-00009D070000}"/>
    <cellStyle name="Total 2 2 14 5" xfId="1950" xr:uid="{00000000-0005-0000-0000-00009E070000}"/>
    <cellStyle name="Total 2 2 14 6" xfId="1951" xr:uid="{00000000-0005-0000-0000-00009F070000}"/>
    <cellStyle name="Total 2 2 14 7" xfId="1952" xr:uid="{00000000-0005-0000-0000-0000A0070000}"/>
    <cellStyle name="Total 2 2 14 8" xfId="1953" xr:uid="{00000000-0005-0000-0000-0000A1070000}"/>
    <cellStyle name="Total 2 2 14 9" xfId="1954" xr:uid="{00000000-0005-0000-0000-0000A2070000}"/>
    <cellStyle name="Total 2 2 15" xfId="1955" xr:uid="{00000000-0005-0000-0000-0000A3070000}"/>
    <cellStyle name="Total 2 2 15 2" xfId="1956" xr:uid="{00000000-0005-0000-0000-0000A4070000}"/>
    <cellStyle name="Total 2 2 15 3" xfId="1957" xr:uid="{00000000-0005-0000-0000-0000A5070000}"/>
    <cellStyle name="Total 2 2 15 4" xfId="1958" xr:uid="{00000000-0005-0000-0000-0000A6070000}"/>
    <cellStyle name="Total 2 2 15 5" xfId="1959" xr:uid="{00000000-0005-0000-0000-0000A7070000}"/>
    <cellStyle name="Total 2 2 15 6" xfId="1960" xr:uid="{00000000-0005-0000-0000-0000A8070000}"/>
    <cellStyle name="Total 2 2 15 7" xfId="1961" xr:uid="{00000000-0005-0000-0000-0000A9070000}"/>
    <cellStyle name="Total 2 2 15 8" xfId="1962" xr:uid="{00000000-0005-0000-0000-0000AA070000}"/>
    <cellStyle name="Total 2 2 15 9" xfId="1963" xr:uid="{00000000-0005-0000-0000-0000AB070000}"/>
    <cellStyle name="Total 2 2 16" xfId="1964" xr:uid="{00000000-0005-0000-0000-0000AC070000}"/>
    <cellStyle name="Total 2 2 16 2" xfId="1965" xr:uid="{00000000-0005-0000-0000-0000AD070000}"/>
    <cellStyle name="Total 2 2 16 3" xfId="1966" xr:uid="{00000000-0005-0000-0000-0000AE070000}"/>
    <cellStyle name="Total 2 2 16 4" xfId="1967" xr:uid="{00000000-0005-0000-0000-0000AF070000}"/>
    <cellStyle name="Total 2 2 16 5" xfId="1968" xr:uid="{00000000-0005-0000-0000-0000B0070000}"/>
    <cellStyle name="Total 2 2 16 6" xfId="1969" xr:uid="{00000000-0005-0000-0000-0000B1070000}"/>
    <cellStyle name="Total 2 2 16 7" xfId="1970" xr:uid="{00000000-0005-0000-0000-0000B2070000}"/>
    <cellStyle name="Total 2 2 16 8" xfId="1971" xr:uid="{00000000-0005-0000-0000-0000B3070000}"/>
    <cellStyle name="Total 2 2 16 9" xfId="1972" xr:uid="{00000000-0005-0000-0000-0000B4070000}"/>
    <cellStyle name="Total 2 2 17" xfId="1973" xr:uid="{00000000-0005-0000-0000-0000B5070000}"/>
    <cellStyle name="Total 2 2 17 2" xfId="1974" xr:uid="{00000000-0005-0000-0000-0000B6070000}"/>
    <cellStyle name="Total 2 2 17 3" xfId="1975" xr:uid="{00000000-0005-0000-0000-0000B7070000}"/>
    <cellStyle name="Total 2 2 17 4" xfId="1976" xr:uid="{00000000-0005-0000-0000-0000B8070000}"/>
    <cellStyle name="Total 2 2 17 5" xfId="1977" xr:uid="{00000000-0005-0000-0000-0000B9070000}"/>
    <cellStyle name="Total 2 2 17 6" xfId="1978" xr:uid="{00000000-0005-0000-0000-0000BA070000}"/>
    <cellStyle name="Total 2 2 17 7" xfId="1979" xr:uid="{00000000-0005-0000-0000-0000BB070000}"/>
    <cellStyle name="Total 2 2 17 8" xfId="1980" xr:uid="{00000000-0005-0000-0000-0000BC070000}"/>
    <cellStyle name="Total 2 2 17 9" xfId="1981" xr:uid="{00000000-0005-0000-0000-0000BD070000}"/>
    <cellStyle name="Total 2 2 18" xfId="1982" xr:uid="{00000000-0005-0000-0000-0000BE070000}"/>
    <cellStyle name="Total 2 2 18 2" xfId="1983" xr:uid="{00000000-0005-0000-0000-0000BF070000}"/>
    <cellStyle name="Total 2 2 18 3" xfId="1984" xr:uid="{00000000-0005-0000-0000-0000C0070000}"/>
    <cellStyle name="Total 2 2 18 4" xfId="1985" xr:uid="{00000000-0005-0000-0000-0000C1070000}"/>
    <cellStyle name="Total 2 2 18 5" xfId="1986" xr:uid="{00000000-0005-0000-0000-0000C2070000}"/>
    <cellStyle name="Total 2 2 18 6" xfId="1987" xr:uid="{00000000-0005-0000-0000-0000C3070000}"/>
    <cellStyle name="Total 2 2 18 7" xfId="1988" xr:uid="{00000000-0005-0000-0000-0000C4070000}"/>
    <cellStyle name="Total 2 2 18 8" xfId="1989" xr:uid="{00000000-0005-0000-0000-0000C5070000}"/>
    <cellStyle name="Total 2 2 18 9" xfId="1990" xr:uid="{00000000-0005-0000-0000-0000C6070000}"/>
    <cellStyle name="Total 2 2 19" xfId="1991" xr:uid="{00000000-0005-0000-0000-0000C7070000}"/>
    <cellStyle name="Total 2 2 19 2" xfId="1992" xr:uid="{00000000-0005-0000-0000-0000C8070000}"/>
    <cellStyle name="Total 2 2 19 3" xfId="1993" xr:uid="{00000000-0005-0000-0000-0000C9070000}"/>
    <cellStyle name="Total 2 2 19 4" xfId="1994" xr:uid="{00000000-0005-0000-0000-0000CA070000}"/>
    <cellStyle name="Total 2 2 19 5" xfId="1995" xr:uid="{00000000-0005-0000-0000-0000CB070000}"/>
    <cellStyle name="Total 2 2 19 6" xfId="1996" xr:uid="{00000000-0005-0000-0000-0000CC070000}"/>
    <cellStyle name="Total 2 2 19 7" xfId="1997" xr:uid="{00000000-0005-0000-0000-0000CD070000}"/>
    <cellStyle name="Total 2 2 19 8" xfId="1998" xr:uid="{00000000-0005-0000-0000-0000CE070000}"/>
    <cellStyle name="Total 2 2 19 9" xfId="1999" xr:uid="{00000000-0005-0000-0000-0000CF070000}"/>
    <cellStyle name="Total 2 2 2" xfId="2000" xr:uid="{00000000-0005-0000-0000-0000D0070000}"/>
    <cellStyle name="Total 2 2 2 10" xfId="2001" xr:uid="{00000000-0005-0000-0000-0000D1070000}"/>
    <cellStyle name="Total 2 2 2 11" xfId="2002" xr:uid="{00000000-0005-0000-0000-0000D2070000}"/>
    <cellStyle name="Total 2 2 2 12" xfId="2003" xr:uid="{00000000-0005-0000-0000-0000D3070000}"/>
    <cellStyle name="Total 2 2 2 13" xfId="2004" xr:uid="{00000000-0005-0000-0000-0000D4070000}"/>
    <cellStyle name="Total 2 2 2 14" xfId="2005" xr:uid="{00000000-0005-0000-0000-0000D5070000}"/>
    <cellStyle name="Total 2 2 2 15" xfId="2006" xr:uid="{00000000-0005-0000-0000-0000D6070000}"/>
    <cellStyle name="Total 2 2 2 16" xfId="2007" xr:uid="{00000000-0005-0000-0000-0000D7070000}"/>
    <cellStyle name="Total 2 2 2 17" xfId="2008" xr:uid="{00000000-0005-0000-0000-0000D8070000}"/>
    <cellStyle name="Total 2 2 2 18" xfId="2009" xr:uid="{00000000-0005-0000-0000-0000D9070000}"/>
    <cellStyle name="Total 2 2 2 19" xfId="2010" xr:uid="{00000000-0005-0000-0000-0000DA070000}"/>
    <cellStyle name="Total 2 2 2 2" xfId="2011" xr:uid="{00000000-0005-0000-0000-0000DB070000}"/>
    <cellStyle name="Total 2 2 2 2 10" xfId="2012" xr:uid="{00000000-0005-0000-0000-0000DC070000}"/>
    <cellStyle name="Total 2 2 2 2 10 2" xfId="2013" xr:uid="{00000000-0005-0000-0000-0000DD070000}"/>
    <cellStyle name="Total 2 2 2 2 10 3" xfId="2014" xr:uid="{00000000-0005-0000-0000-0000DE070000}"/>
    <cellStyle name="Total 2 2 2 2 10 4" xfId="2015" xr:uid="{00000000-0005-0000-0000-0000DF070000}"/>
    <cellStyle name="Total 2 2 2 2 10 5" xfId="2016" xr:uid="{00000000-0005-0000-0000-0000E0070000}"/>
    <cellStyle name="Total 2 2 2 2 10 6" xfId="2017" xr:uid="{00000000-0005-0000-0000-0000E1070000}"/>
    <cellStyle name="Total 2 2 2 2 10 7" xfId="2018" xr:uid="{00000000-0005-0000-0000-0000E2070000}"/>
    <cellStyle name="Total 2 2 2 2 10 8" xfId="2019" xr:uid="{00000000-0005-0000-0000-0000E3070000}"/>
    <cellStyle name="Total 2 2 2 2 10 9" xfId="2020" xr:uid="{00000000-0005-0000-0000-0000E4070000}"/>
    <cellStyle name="Total 2 2 2 2 11" xfId="2021" xr:uid="{00000000-0005-0000-0000-0000E5070000}"/>
    <cellStyle name="Total 2 2 2 2 11 2" xfId="2022" xr:uid="{00000000-0005-0000-0000-0000E6070000}"/>
    <cellStyle name="Total 2 2 2 2 11 3" xfId="2023" xr:uid="{00000000-0005-0000-0000-0000E7070000}"/>
    <cellStyle name="Total 2 2 2 2 11 4" xfId="2024" xr:uid="{00000000-0005-0000-0000-0000E8070000}"/>
    <cellStyle name="Total 2 2 2 2 11 5" xfId="2025" xr:uid="{00000000-0005-0000-0000-0000E9070000}"/>
    <cellStyle name="Total 2 2 2 2 11 6" xfId="2026" xr:uid="{00000000-0005-0000-0000-0000EA070000}"/>
    <cellStyle name="Total 2 2 2 2 11 7" xfId="2027" xr:uid="{00000000-0005-0000-0000-0000EB070000}"/>
    <cellStyle name="Total 2 2 2 2 11 8" xfId="2028" xr:uid="{00000000-0005-0000-0000-0000EC070000}"/>
    <cellStyle name="Total 2 2 2 2 11 9" xfId="2029" xr:uid="{00000000-0005-0000-0000-0000ED070000}"/>
    <cellStyle name="Total 2 2 2 2 12" xfId="2030" xr:uid="{00000000-0005-0000-0000-0000EE070000}"/>
    <cellStyle name="Total 2 2 2 2 12 2" xfId="2031" xr:uid="{00000000-0005-0000-0000-0000EF070000}"/>
    <cellStyle name="Total 2 2 2 2 12 3" xfId="2032" xr:uid="{00000000-0005-0000-0000-0000F0070000}"/>
    <cellStyle name="Total 2 2 2 2 12 4" xfId="2033" xr:uid="{00000000-0005-0000-0000-0000F1070000}"/>
    <cellStyle name="Total 2 2 2 2 12 5" xfId="2034" xr:uid="{00000000-0005-0000-0000-0000F2070000}"/>
    <cellStyle name="Total 2 2 2 2 12 6" xfId="2035" xr:uid="{00000000-0005-0000-0000-0000F3070000}"/>
    <cellStyle name="Total 2 2 2 2 12 7" xfId="2036" xr:uid="{00000000-0005-0000-0000-0000F4070000}"/>
    <cellStyle name="Total 2 2 2 2 12 8" xfId="2037" xr:uid="{00000000-0005-0000-0000-0000F5070000}"/>
    <cellStyle name="Total 2 2 2 2 12 9" xfId="2038" xr:uid="{00000000-0005-0000-0000-0000F6070000}"/>
    <cellStyle name="Total 2 2 2 2 13" xfId="2039" xr:uid="{00000000-0005-0000-0000-0000F7070000}"/>
    <cellStyle name="Total 2 2 2 2 13 2" xfId="2040" xr:uid="{00000000-0005-0000-0000-0000F8070000}"/>
    <cellStyle name="Total 2 2 2 2 13 3" xfId="2041" xr:uid="{00000000-0005-0000-0000-0000F9070000}"/>
    <cellStyle name="Total 2 2 2 2 13 4" xfId="2042" xr:uid="{00000000-0005-0000-0000-0000FA070000}"/>
    <cellStyle name="Total 2 2 2 2 13 5" xfId="2043" xr:uid="{00000000-0005-0000-0000-0000FB070000}"/>
    <cellStyle name="Total 2 2 2 2 13 6" xfId="2044" xr:uid="{00000000-0005-0000-0000-0000FC070000}"/>
    <cellStyle name="Total 2 2 2 2 13 7" xfId="2045" xr:uid="{00000000-0005-0000-0000-0000FD070000}"/>
    <cellStyle name="Total 2 2 2 2 13 8" xfId="2046" xr:uid="{00000000-0005-0000-0000-0000FE070000}"/>
    <cellStyle name="Total 2 2 2 2 13 9" xfId="2047" xr:uid="{00000000-0005-0000-0000-0000FF070000}"/>
    <cellStyle name="Total 2 2 2 2 14" xfId="2048" xr:uid="{00000000-0005-0000-0000-000000080000}"/>
    <cellStyle name="Total 2 2 2 2 14 2" xfId="2049" xr:uid="{00000000-0005-0000-0000-000001080000}"/>
    <cellStyle name="Total 2 2 2 2 14 3" xfId="2050" xr:uid="{00000000-0005-0000-0000-000002080000}"/>
    <cellStyle name="Total 2 2 2 2 14 4" xfId="2051" xr:uid="{00000000-0005-0000-0000-000003080000}"/>
    <cellStyle name="Total 2 2 2 2 14 5" xfId="2052" xr:uid="{00000000-0005-0000-0000-000004080000}"/>
    <cellStyle name="Total 2 2 2 2 14 6" xfId="2053" xr:uid="{00000000-0005-0000-0000-000005080000}"/>
    <cellStyle name="Total 2 2 2 2 14 7" xfId="2054" xr:uid="{00000000-0005-0000-0000-000006080000}"/>
    <cellStyle name="Total 2 2 2 2 14 8" xfId="2055" xr:uid="{00000000-0005-0000-0000-000007080000}"/>
    <cellStyle name="Total 2 2 2 2 14 9" xfId="2056" xr:uid="{00000000-0005-0000-0000-000008080000}"/>
    <cellStyle name="Total 2 2 2 2 2" xfId="2057" xr:uid="{00000000-0005-0000-0000-000009080000}"/>
    <cellStyle name="Total 2 2 2 2 2 10" xfId="2058" xr:uid="{00000000-0005-0000-0000-00000A080000}"/>
    <cellStyle name="Total 2 2 2 2 2 11" xfId="2059" xr:uid="{00000000-0005-0000-0000-00000B080000}"/>
    <cellStyle name="Total 2 2 2 2 2 12" xfId="2060" xr:uid="{00000000-0005-0000-0000-00000C080000}"/>
    <cellStyle name="Total 2 2 2 2 2 13" xfId="2061" xr:uid="{00000000-0005-0000-0000-00000D080000}"/>
    <cellStyle name="Total 2 2 2 2 2 14" xfId="2062" xr:uid="{00000000-0005-0000-0000-00000E080000}"/>
    <cellStyle name="Total 2 2 2 2 2 15" xfId="2063" xr:uid="{00000000-0005-0000-0000-00000F080000}"/>
    <cellStyle name="Total 2 2 2 2 2 16" xfId="2064" xr:uid="{00000000-0005-0000-0000-000010080000}"/>
    <cellStyle name="Total 2 2 2 2 2 17" xfId="2065" xr:uid="{00000000-0005-0000-0000-000011080000}"/>
    <cellStyle name="Total 2 2 2 2 2 18" xfId="2066" xr:uid="{00000000-0005-0000-0000-000012080000}"/>
    <cellStyle name="Total 2 2 2 2 2 19" xfId="2067" xr:uid="{00000000-0005-0000-0000-000013080000}"/>
    <cellStyle name="Total 2 2 2 2 2 2" xfId="2068" xr:uid="{00000000-0005-0000-0000-000014080000}"/>
    <cellStyle name="Total 2 2 2 2 2 20" xfId="2069" xr:uid="{00000000-0005-0000-0000-000015080000}"/>
    <cellStyle name="Total 2 2 2 2 2 21" xfId="2070" xr:uid="{00000000-0005-0000-0000-000016080000}"/>
    <cellStyle name="Total 2 2 2 2 2 3" xfId="2071" xr:uid="{00000000-0005-0000-0000-000017080000}"/>
    <cellStyle name="Total 2 2 2 2 2 4" xfId="2072" xr:uid="{00000000-0005-0000-0000-000018080000}"/>
    <cellStyle name="Total 2 2 2 2 2 5" xfId="2073" xr:uid="{00000000-0005-0000-0000-000019080000}"/>
    <cellStyle name="Total 2 2 2 2 2 6" xfId="2074" xr:uid="{00000000-0005-0000-0000-00001A080000}"/>
    <cellStyle name="Total 2 2 2 2 2 7" xfId="2075" xr:uid="{00000000-0005-0000-0000-00001B080000}"/>
    <cellStyle name="Total 2 2 2 2 2 8" xfId="2076" xr:uid="{00000000-0005-0000-0000-00001C080000}"/>
    <cellStyle name="Total 2 2 2 2 2 9" xfId="2077" xr:uid="{00000000-0005-0000-0000-00001D080000}"/>
    <cellStyle name="Total 2 2 2 2 3" xfId="2078" xr:uid="{00000000-0005-0000-0000-00001E080000}"/>
    <cellStyle name="Total 2 2 2 2 4" xfId="2079" xr:uid="{00000000-0005-0000-0000-00001F080000}"/>
    <cellStyle name="Total 2 2 2 2 4 2" xfId="2080" xr:uid="{00000000-0005-0000-0000-000020080000}"/>
    <cellStyle name="Total 2 2 2 2 4 3" xfId="2081" xr:uid="{00000000-0005-0000-0000-000021080000}"/>
    <cellStyle name="Total 2 2 2 2 4 4" xfId="2082" xr:uid="{00000000-0005-0000-0000-000022080000}"/>
    <cellStyle name="Total 2 2 2 2 4 5" xfId="2083" xr:uid="{00000000-0005-0000-0000-000023080000}"/>
    <cellStyle name="Total 2 2 2 2 4 6" xfId="2084" xr:uid="{00000000-0005-0000-0000-000024080000}"/>
    <cellStyle name="Total 2 2 2 2 4 7" xfId="2085" xr:uid="{00000000-0005-0000-0000-000025080000}"/>
    <cellStyle name="Total 2 2 2 2 4 8" xfId="2086" xr:uid="{00000000-0005-0000-0000-000026080000}"/>
    <cellStyle name="Total 2 2 2 2 4 9" xfId="2087" xr:uid="{00000000-0005-0000-0000-000027080000}"/>
    <cellStyle name="Total 2 2 2 2 5" xfId="2088" xr:uid="{00000000-0005-0000-0000-000028080000}"/>
    <cellStyle name="Total 2 2 2 2 5 2" xfId="2089" xr:uid="{00000000-0005-0000-0000-000029080000}"/>
    <cellStyle name="Total 2 2 2 2 5 3" xfId="2090" xr:uid="{00000000-0005-0000-0000-00002A080000}"/>
    <cellStyle name="Total 2 2 2 2 5 4" xfId="2091" xr:uid="{00000000-0005-0000-0000-00002B080000}"/>
    <cellStyle name="Total 2 2 2 2 5 5" xfId="2092" xr:uid="{00000000-0005-0000-0000-00002C080000}"/>
    <cellStyle name="Total 2 2 2 2 5 6" xfId="2093" xr:uid="{00000000-0005-0000-0000-00002D080000}"/>
    <cellStyle name="Total 2 2 2 2 5 7" xfId="2094" xr:uid="{00000000-0005-0000-0000-00002E080000}"/>
    <cellStyle name="Total 2 2 2 2 5 8" xfId="2095" xr:uid="{00000000-0005-0000-0000-00002F080000}"/>
    <cellStyle name="Total 2 2 2 2 5 9" xfId="2096" xr:uid="{00000000-0005-0000-0000-000030080000}"/>
    <cellStyle name="Total 2 2 2 2 6" xfId="2097" xr:uid="{00000000-0005-0000-0000-000031080000}"/>
    <cellStyle name="Total 2 2 2 2 6 2" xfId="2098" xr:uid="{00000000-0005-0000-0000-000032080000}"/>
    <cellStyle name="Total 2 2 2 2 6 3" xfId="2099" xr:uid="{00000000-0005-0000-0000-000033080000}"/>
    <cellStyle name="Total 2 2 2 2 6 4" xfId="2100" xr:uid="{00000000-0005-0000-0000-000034080000}"/>
    <cellStyle name="Total 2 2 2 2 6 5" xfId="2101" xr:uid="{00000000-0005-0000-0000-000035080000}"/>
    <cellStyle name="Total 2 2 2 2 6 6" xfId="2102" xr:uid="{00000000-0005-0000-0000-000036080000}"/>
    <cellStyle name="Total 2 2 2 2 6 7" xfId="2103" xr:uid="{00000000-0005-0000-0000-000037080000}"/>
    <cellStyle name="Total 2 2 2 2 6 8" xfId="2104" xr:uid="{00000000-0005-0000-0000-000038080000}"/>
    <cellStyle name="Total 2 2 2 2 6 9" xfId="2105" xr:uid="{00000000-0005-0000-0000-000039080000}"/>
    <cellStyle name="Total 2 2 2 2 7" xfId="2106" xr:uid="{00000000-0005-0000-0000-00003A080000}"/>
    <cellStyle name="Total 2 2 2 2 7 2" xfId="2107" xr:uid="{00000000-0005-0000-0000-00003B080000}"/>
    <cellStyle name="Total 2 2 2 2 7 3" xfId="2108" xr:uid="{00000000-0005-0000-0000-00003C080000}"/>
    <cellStyle name="Total 2 2 2 2 7 4" xfId="2109" xr:uid="{00000000-0005-0000-0000-00003D080000}"/>
    <cellStyle name="Total 2 2 2 2 7 5" xfId="2110" xr:uid="{00000000-0005-0000-0000-00003E080000}"/>
    <cellStyle name="Total 2 2 2 2 7 6" xfId="2111" xr:uid="{00000000-0005-0000-0000-00003F080000}"/>
    <cellStyle name="Total 2 2 2 2 7 7" xfId="2112" xr:uid="{00000000-0005-0000-0000-000040080000}"/>
    <cellStyle name="Total 2 2 2 2 7 8" xfId="2113" xr:uid="{00000000-0005-0000-0000-000041080000}"/>
    <cellStyle name="Total 2 2 2 2 7 9" xfId="2114" xr:uid="{00000000-0005-0000-0000-000042080000}"/>
    <cellStyle name="Total 2 2 2 2 8" xfId="2115" xr:uid="{00000000-0005-0000-0000-000043080000}"/>
    <cellStyle name="Total 2 2 2 2 8 2" xfId="2116" xr:uid="{00000000-0005-0000-0000-000044080000}"/>
    <cellStyle name="Total 2 2 2 2 8 3" xfId="2117" xr:uid="{00000000-0005-0000-0000-000045080000}"/>
    <cellStyle name="Total 2 2 2 2 8 4" xfId="2118" xr:uid="{00000000-0005-0000-0000-000046080000}"/>
    <cellStyle name="Total 2 2 2 2 8 5" xfId="2119" xr:uid="{00000000-0005-0000-0000-000047080000}"/>
    <cellStyle name="Total 2 2 2 2 8 6" xfId="2120" xr:uid="{00000000-0005-0000-0000-000048080000}"/>
    <cellStyle name="Total 2 2 2 2 8 7" xfId="2121" xr:uid="{00000000-0005-0000-0000-000049080000}"/>
    <cellStyle name="Total 2 2 2 2 8 8" xfId="2122" xr:uid="{00000000-0005-0000-0000-00004A080000}"/>
    <cellStyle name="Total 2 2 2 2 8 9" xfId="2123" xr:uid="{00000000-0005-0000-0000-00004B080000}"/>
    <cellStyle name="Total 2 2 2 2 9" xfId="2124" xr:uid="{00000000-0005-0000-0000-00004C080000}"/>
    <cellStyle name="Total 2 2 2 2 9 2" xfId="2125" xr:uid="{00000000-0005-0000-0000-00004D080000}"/>
    <cellStyle name="Total 2 2 2 2 9 3" xfId="2126" xr:uid="{00000000-0005-0000-0000-00004E080000}"/>
    <cellStyle name="Total 2 2 2 2 9 4" xfId="2127" xr:uid="{00000000-0005-0000-0000-00004F080000}"/>
    <cellStyle name="Total 2 2 2 2 9 5" xfId="2128" xr:uid="{00000000-0005-0000-0000-000050080000}"/>
    <cellStyle name="Total 2 2 2 2 9 6" xfId="2129" xr:uid="{00000000-0005-0000-0000-000051080000}"/>
    <cellStyle name="Total 2 2 2 2 9 7" xfId="2130" xr:uid="{00000000-0005-0000-0000-000052080000}"/>
    <cellStyle name="Total 2 2 2 2 9 8" xfId="2131" xr:uid="{00000000-0005-0000-0000-000053080000}"/>
    <cellStyle name="Total 2 2 2 2 9 9" xfId="2132" xr:uid="{00000000-0005-0000-0000-000054080000}"/>
    <cellStyle name="Total 2 2 2 20" xfId="2133" xr:uid="{00000000-0005-0000-0000-000055080000}"/>
    <cellStyle name="Total 2 2 2 21" xfId="2134" xr:uid="{00000000-0005-0000-0000-000056080000}"/>
    <cellStyle name="Total 2 2 2 22" xfId="2135" xr:uid="{00000000-0005-0000-0000-000057080000}"/>
    <cellStyle name="Total 2 2 2 23" xfId="2136" xr:uid="{00000000-0005-0000-0000-000058080000}"/>
    <cellStyle name="Total 2 2 2 24" xfId="2137" xr:uid="{00000000-0005-0000-0000-000059080000}"/>
    <cellStyle name="Total 2 2 2 25" xfId="2138" xr:uid="{00000000-0005-0000-0000-00005A080000}"/>
    <cellStyle name="Total 2 2 2 3" xfId="2139" xr:uid="{00000000-0005-0000-0000-00005B080000}"/>
    <cellStyle name="Total 2 2 2 4" xfId="2140" xr:uid="{00000000-0005-0000-0000-00005C080000}"/>
    <cellStyle name="Total 2 2 2 5" xfId="2141" xr:uid="{00000000-0005-0000-0000-00005D080000}"/>
    <cellStyle name="Total 2 2 2 6" xfId="2142" xr:uid="{00000000-0005-0000-0000-00005E080000}"/>
    <cellStyle name="Total 2 2 2 6 10" xfId="2143" xr:uid="{00000000-0005-0000-0000-00005F080000}"/>
    <cellStyle name="Total 2 2 2 6 10 2" xfId="2144" xr:uid="{00000000-0005-0000-0000-000060080000}"/>
    <cellStyle name="Total 2 2 2 6 10 3" xfId="2145" xr:uid="{00000000-0005-0000-0000-000061080000}"/>
    <cellStyle name="Total 2 2 2 6 10 4" xfId="2146" xr:uid="{00000000-0005-0000-0000-000062080000}"/>
    <cellStyle name="Total 2 2 2 6 10 5" xfId="2147" xr:uid="{00000000-0005-0000-0000-000063080000}"/>
    <cellStyle name="Total 2 2 2 6 10 6" xfId="2148" xr:uid="{00000000-0005-0000-0000-000064080000}"/>
    <cellStyle name="Total 2 2 2 6 10 7" xfId="2149" xr:uid="{00000000-0005-0000-0000-000065080000}"/>
    <cellStyle name="Total 2 2 2 6 10 8" xfId="2150" xr:uid="{00000000-0005-0000-0000-000066080000}"/>
    <cellStyle name="Total 2 2 2 6 10 9" xfId="2151" xr:uid="{00000000-0005-0000-0000-000067080000}"/>
    <cellStyle name="Total 2 2 2 6 11" xfId="2152" xr:uid="{00000000-0005-0000-0000-000068080000}"/>
    <cellStyle name="Total 2 2 2 6 11 2" xfId="2153" xr:uid="{00000000-0005-0000-0000-000069080000}"/>
    <cellStyle name="Total 2 2 2 6 11 3" xfId="2154" xr:uid="{00000000-0005-0000-0000-00006A080000}"/>
    <cellStyle name="Total 2 2 2 6 11 4" xfId="2155" xr:uid="{00000000-0005-0000-0000-00006B080000}"/>
    <cellStyle name="Total 2 2 2 6 11 5" xfId="2156" xr:uid="{00000000-0005-0000-0000-00006C080000}"/>
    <cellStyle name="Total 2 2 2 6 11 6" xfId="2157" xr:uid="{00000000-0005-0000-0000-00006D080000}"/>
    <cellStyle name="Total 2 2 2 6 11 7" xfId="2158" xr:uid="{00000000-0005-0000-0000-00006E080000}"/>
    <cellStyle name="Total 2 2 2 6 11 8" xfId="2159" xr:uid="{00000000-0005-0000-0000-00006F080000}"/>
    <cellStyle name="Total 2 2 2 6 11 9" xfId="2160" xr:uid="{00000000-0005-0000-0000-000070080000}"/>
    <cellStyle name="Total 2 2 2 6 12" xfId="2161" xr:uid="{00000000-0005-0000-0000-000071080000}"/>
    <cellStyle name="Total 2 2 2 6 12 2" xfId="2162" xr:uid="{00000000-0005-0000-0000-000072080000}"/>
    <cellStyle name="Total 2 2 2 6 12 3" xfId="2163" xr:uid="{00000000-0005-0000-0000-000073080000}"/>
    <cellStyle name="Total 2 2 2 6 12 4" xfId="2164" xr:uid="{00000000-0005-0000-0000-000074080000}"/>
    <cellStyle name="Total 2 2 2 6 12 5" xfId="2165" xr:uid="{00000000-0005-0000-0000-000075080000}"/>
    <cellStyle name="Total 2 2 2 6 12 6" xfId="2166" xr:uid="{00000000-0005-0000-0000-000076080000}"/>
    <cellStyle name="Total 2 2 2 6 12 7" xfId="2167" xr:uid="{00000000-0005-0000-0000-000077080000}"/>
    <cellStyle name="Total 2 2 2 6 12 8" xfId="2168" xr:uid="{00000000-0005-0000-0000-000078080000}"/>
    <cellStyle name="Total 2 2 2 6 12 9" xfId="2169" xr:uid="{00000000-0005-0000-0000-000079080000}"/>
    <cellStyle name="Total 2 2 2 6 13" xfId="2170" xr:uid="{00000000-0005-0000-0000-00007A080000}"/>
    <cellStyle name="Total 2 2 2 6 13 2" xfId="2171" xr:uid="{00000000-0005-0000-0000-00007B080000}"/>
    <cellStyle name="Total 2 2 2 6 13 3" xfId="2172" xr:uid="{00000000-0005-0000-0000-00007C080000}"/>
    <cellStyle name="Total 2 2 2 6 13 4" xfId="2173" xr:uid="{00000000-0005-0000-0000-00007D080000}"/>
    <cellStyle name="Total 2 2 2 6 13 5" xfId="2174" xr:uid="{00000000-0005-0000-0000-00007E080000}"/>
    <cellStyle name="Total 2 2 2 6 13 6" xfId="2175" xr:uid="{00000000-0005-0000-0000-00007F080000}"/>
    <cellStyle name="Total 2 2 2 6 13 7" xfId="2176" xr:uid="{00000000-0005-0000-0000-000080080000}"/>
    <cellStyle name="Total 2 2 2 6 13 8" xfId="2177" xr:uid="{00000000-0005-0000-0000-000081080000}"/>
    <cellStyle name="Total 2 2 2 6 13 9" xfId="2178" xr:uid="{00000000-0005-0000-0000-000082080000}"/>
    <cellStyle name="Total 2 2 2 6 2" xfId="2179" xr:uid="{00000000-0005-0000-0000-000083080000}"/>
    <cellStyle name="Total 2 2 2 6 2 2" xfId="2180" xr:uid="{00000000-0005-0000-0000-000084080000}"/>
    <cellStyle name="Total 2 2 2 6 2 3" xfId="2181" xr:uid="{00000000-0005-0000-0000-000085080000}"/>
    <cellStyle name="Total 2 2 2 6 2 4" xfId="2182" xr:uid="{00000000-0005-0000-0000-000086080000}"/>
    <cellStyle name="Total 2 2 2 6 2 5" xfId="2183" xr:uid="{00000000-0005-0000-0000-000087080000}"/>
    <cellStyle name="Total 2 2 2 6 2 6" xfId="2184" xr:uid="{00000000-0005-0000-0000-000088080000}"/>
    <cellStyle name="Total 2 2 2 6 2 7" xfId="2185" xr:uid="{00000000-0005-0000-0000-000089080000}"/>
    <cellStyle name="Total 2 2 2 6 2 8" xfId="2186" xr:uid="{00000000-0005-0000-0000-00008A080000}"/>
    <cellStyle name="Total 2 2 2 6 2 9" xfId="2187" xr:uid="{00000000-0005-0000-0000-00008B080000}"/>
    <cellStyle name="Total 2 2 2 6 3" xfId="2188" xr:uid="{00000000-0005-0000-0000-00008C080000}"/>
    <cellStyle name="Total 2 2 2 6 3 2" xfId="2189" xr:uid="{00000000-0005-0000-0000-00008D080000}"/>
    <cellStyle name="Total 2 2 2 6 3 3" xfId="2190" xr:uid="{00000000-0005-0000-0000-00008E080000}"/>
    <cellStyle name="Total 2 2 2 6 3 4" xfId="2191" xr:uid="{00000000-0005-0000-0000-00008F080000}"/>
    <cellStyle name="Total 2 2 2 6 3 5" xfId="2192" xr:uid="{00000000-0005-0000-0000-000090080000}"/>
    <cellStyle name="Total 2 2 2 6 3 6" xfId="2193" xr:uid="{00000000-0005-0000-0000-000091080000}"/>
    <cellStyle name="Total 2 2 2 6 3 7" xfId="2194" xr:uid="{00000000-0005-0000-0000-000092080000}"/>
    <cellStyle name="Total 2 2 2 6 3 8" xfId="2195" xr:uid="{00000000-0005-0000-0000-000093080000}"/>
    <cellStyle name="Total 2 2 2 6 3 9" xfId="2196" xr:uid="{00000000-0005-0000-0000-000094080000}"/>
    <cellStyle name="Total 2 2 2 6 4" xfId="2197" xr:uid="{00000000-0005-0000-0000-000095080000}"/>
    <cellStyle name="Total 2 2 2 6 4 2" xfId="2198" xr:uid="{00000000-0005-0000-0000-000096080000}"/>
    <cellStyle name="Total 2 2 2 6 4 3" xfId="2199" xr:uid="{00000000-0005-0000-0000-000097080000}"/>
    <cellStyle name="Total 2 2 2 6 4 4" xfId="2200" xr:uid="{00000000-0005-0000-0000-000098080000}"/>
    <cellStyle name="Total 2 2 2 6 4 5" xfId="2201" xr:uid="{00000000-0005-0000-0000-000099080000}"/>
    <cellStyle name="Total 2 2 2 6 4 6" xfId="2202" xr:uid="{00000000-0005-0000-0000-00009A080000}"/>
    <cellStyle name="Total 2 2 2 6 4 7" xfId="2203" xr:uid="{00000000-0005-0000-0000-00009B080000}"/>
    <cellStyle name="Total 2 2 2 6 4 8" xfId="2204" xr:uid="{00000000-0005-0000-0000-00009C080000}"/>
    <cellStyle name="Total 2 2 2 6 4 9" xfId="2205" xr:uid="{00000000-0005-0000-0000-00009D080000}"/>
    <cellStyle name="Total 2 2 2 6 5" xfId="2206" xr:uid="{00000000-0005-0000-0000-00009E080000}"/>
    <cellStyle name="Total 2 2 2 6 5 2" xfId="2207" xr:uid="{00000000-0005-0000-0000-00009F080000}"/>
    <cellStyle name="Total 2 2 2 6 5 3" xfId="2208" xr:uid="{00000000-0005-0000-0000-0000A0080000}"/>
    <cellStyle name="Total 2 2 2 6 5 4" xfId="2209" xr:uid="{00000000-0005-0000-0000-0000A1080000}"/>
    <cellStyle name="Total 2 2 2 6 5 5" xfId="2210" xr:uid="{00000000-0005-0000-0000-0000A2080000}"/>
    <cellStyle name="Total 2 2 2 6 5 6" xfId="2211" xr:uid="{00000000-0005-0000-0000-0000A3080000}"/>
    <cellStyle name="Total 2 2 2 6 5 7" xfId="2212" xr:uid="{00000000-0005-0000-0000-0000A4080000}"/>
    <cellStyle name="Total 2 2 2 6 5 8" xfId="2213" xr:uid="{00000000-0005-0000-0000-0000A5080000}"/>
    <cellStyle name="Total 2 2 2 6 5 9" xfId="2214" xr:uid="{00000000-0005-0000-0000-0000A6080000}"/>
    <cellStyle name="Total 2 2 2 6 6" xfId="2215" xr:uid="{00000000-0005-0000-0000-0000A7080000}"/>
    <cellStyle name="Total 2 2 2 6 6 2" xfId="2216" xr:uid="{00000000-0005-0000-0000-0000A8080000}"/>
    <cellStyle name="Total 2 2 2 6 6 3" xfId="2217" xr:uid="{00000000-0005-0000-0000-0000A9080000}"/>
    <cellStyle name="Total 2 2 2 6 6 4" xfId="2218" xr:uid="{00000000-0005-0000-0000-0000AA080000}"/>
    <cellStyle name="Total 2 2 2 6 6 5" xfId="2219" xr:uid="{00000000-0005-0000-0000-0000AB080000}"/>
    <cellStyle name="Total 2 2 2 6 6 6" xfId="2220" xr:uid="{00000000-0005-0000-0000-0000AC080000}"/>
    <cellStyle name="Total 2 2 2 6 6 7" xfId="2221" xr:uid="{00000000-0005-0000-0000-0000AD080000}"/>
    <cellStyle name="Total 2 2 2 6 6 8" xfId="2222" xr:uid="{00000000-0005-0000-0000-0000AE080000}"/>
    <cellStyle name="Total 2 2 2 6 6 9" xfId="2223" xr:uid="{00000000-0005-0000-0000-0000AF080000}"/>
    <cellStyle name="Total 2 2 2 6 7" xfId="2224" xr:uid="{00000000-0005-0000-0000-0000B0080000}"/>
    <cellStyle name="Total 2 2 2 6 7 2" xfId="2225" xr:uid="{00000000-0005-0000-0000-0000B1080000}"/>
    <cellStyle name="Total 2 2 2 6 7 3" xfId="2226" xr:uid="{00000000-0005-0000-0000-0000B2080000}"/>
    <cellStyle name="Total 2 2 2 6 7 4" xfId="2227" xr:uid="{00000000-0005-0000-0000-0000B3080000}"/>
    <cellStyle name="Total 2 2 2 6 7 5" xfId="2228" xr:uid="{00000000-0005-0000-0000-0000B4080000}"/>
    <cellStyle name="Total 2 2 2 6 7 6" xfId="2229" xr:uid="{00000000-0005-0000-0000-0000B5080000}"/>
    <cellStyle name="Total 2 2 2 6 7 7" xfId="2230" xr:uid="{00000000-0005-0000-0000-0000B6080000}"/>
    <cellStyle name="Total 2 2 2 6 7 8" xfId="2231" xr:uid="{00000000-0005-0000-0000-0000B7080000}"/>
    <cellStyle name="Total 2 2 2 6 7 9" xfId="2232" xr:uid="{00000000-0005-0000-0000-0000B8080000}"/>
    <cellStyle name="Total 2 2 2 6 8" xfId="2233" xr:uid="{00000000-0005-0000-0000-0000B9080000}"/>
    <cellStyle name="Total 2 2 2 6 8 2" xfId="2234" xr:uid="{00000000-0005-0000-0000-0000BA080000}"/>
    <cellStyle name="Total 2 2 2 6 8 3" xfId="2235" xr:uid="{00000000-0005-0000-0000-0000BB080000}"/>
    <cellStyle name="Total 2 2 2 6 8 4" xfId="2236" xr:uid="{00000000-0005-0000-0000-0000BC080000}"/>
    <cellStyle name="Total 2 2 2 6 8 5" xfId="2237" xr:uid="{00000000-0005-0000-0000-0000BD080000}"/>
    <cellStyle name="Total 2 2 2 6 8 6" xfId="2238" xr:uid="{00000000-0005-0000-0000-0000BE080000}"/>
    <cellStyle name="Total 2 2 2 6 8 7" xfId="2239" xr:uid="{00000000-0005-0000-0000-0000BF080000}"/>
    <cellStyle name="Total 2 2 2 6 8 8" xfId="2240" xr:uid="{00000000-0005-0000-0000-0000C0080000}"/>
    <cellStyle name="Total 2 2 2 6 8 9" xfId="2241" xr:uid="{00000000-0005-0000-0000-0000C1080000}"/>
    <cellStyle name="Total 2 2 2 6 9" xfId="2242" xr:uid="{00000000-0005-0000-0000-0000C2080000}"/>
    <cellStyle name="Total 2 2 2 6 9 2" xfId="2243" xr:uid="{00000000-0005-0000-0000-0000C3080000}"/>
    <cellStyle name="Total 2 2 2 6 9 3" xfId="2244" xr:uid="{00000000-0005-0000-0000-0000C4080000}"/>
    <cellStyle name="Total 2 2 2 6 9 4" xfId="2245" xr:uid="{00000000-0005-0000-0000-0000C5080000}"/>
    <cellStyle name="Total 2 2 2 6 9 5" xfId="2246" xr:uid="{00000000-0005-0000-0000-0000C6080000}"/>
    <cellStyle name="Total 2 2 2 6 9 6" xfId="2247" xr:uid="{00000000-0005-0000-0000-0000C7080000}"/>
    <cellStyle name="Total 2 2 2 6 9 7" xfId="2248" xr:uid="{00000000-0005-0000-0000-0000C8080000}"/>
    <cellStyle name="Total 2 2 2 6 9 8" xfId="2249" xr:uid="{00000000-0005-0000-0000-0000C9080000}"/>
    <cellStyle name="Total 2 2 2 6 9 9" xfId="2250" xr:uid="{00000000-0005-0000-0000-0000CA080000}"/>
    <cellStyle name="Total 2 2 2 7" xfId="2251" xr:uid="{00000000-0005-0000-0000-0000CB080000}"/>
    <cellStyle name="Total 2 2 2 8" xfId="2252" xr:uid="{00000000-0005-0000-0000-0000CC080000}"/>
    <cellStyle name="Total 2 2 2 9" xfId="2253" xr:uid="{00000000-0005-0000-0000-0000CD080000}"/>
    <cellStyle name="Total 2 2 3" xfId="2254" xr:uid="{00000000-0005-0000-0000-0000CE080000}"/>
    <cellStyle name="Total 2 2 4" xfId="2255" xr:uid="{00000000-0005-0000-0000-0000CF080000}"/>
    <cellStyle name="Total 2 2 5" xfId="2256" xr:uid="{00000000-0005-0000-0000-0000D0080000}"/>
    <cellStyle name="Total 2 2 5 2" xfId="2257" xr:uid="{00000000-0005-0000-0000-0000D1080000}"/>
    <cellStyle name="Total 2 2 5 3" xfId="2258" xr:uid="{00000000-0005-0000-0000-0000D2080000}"/>
    <cellStyle name="Total 2 2 5 4" xfId="2259" xr:uid="{00000000-0005-0000-0000-0000D3080000}"/>
    <cellStyle name="Total 2 2 5 5" xfId="2260" xr:uid="{00000000-0005-0000-0000-0000D4080000}"/>
    <cellStyle name="Total 2 2 5 6" xfId="2261" xr:uid="{00000000-0005-0000-0000-0000D5080000}"/>
    <cellStyle name="Total 2 2 5 7" xfId="2262" xr:uid="{00000000-0005-0000-0000-0000D6080000}"/>
    <cellStyle name="Total 2 2 5 8" xfId="2263" xr:uid="{00000000-0005-0000-0000-0000D7080000}"/>
    <cellStyle name="Total 2 2 5 9" xfId="2264" xr:uid="{00000000-0005-0000-0000-0000D8080000}"/>
    <cellStyle name="Total 2 2 6" xfId="2265" xr:uid="{00000000-0005-0000-0000-0000D9080000}"/>
    <cellStyle name="Total 2 2 6 2" xfId="2266" xr:uid="{00000000-0005-0000-0000-0000DA080000}"/>
    <cellStyle name="Total 2 2 6 3" xfId="2267" xr:uid="{00000000-0005-0000-0000-0000DB080000}"/>
    <cellStyle name="Total 2 2 6 4" xfId="2268" xr:uid="{00000000-0005-0000-0000-0000DC080000}"/>
    <cellStyle name="Total 2 2 6 5" xfId="2269" xr:uid="{00000000-0005-0000-0000-0000DD080000}"/>
    <cellStyle name="Total 2 2 6 6" xfId="2270" xr:uid="{00000000-0005-0000-0000-0000DE080000}"/>
    <cellStyle name="Total 2 2 6 7" xfId="2271" xr:uid="{00000000-0005-0000-0000-0000DF080000}"/>
    <cellStyle name="Total 2 2 6 8" xfId="2272" xr:uid="{00000000-0005-0000-0000-0000E0080000}"/>
    <cellStyle name="Total 2 2 6 9" xfId="2273" xr:uid="{00000000-0005-0000-0000-0000E1080000}"/>
    <cellStyle name="Total 2 2 7" xfId="2274" xr:uid="{00000000-0005-0000-0000-0000E2080000}"/>
    <cellStyle name="Total 2 2 7 2" xfId="2275" xr:uid="{00000000-0005-0000-0000-0000E3080000}"/>
    <cellStyle name="Total 2 2 7 3" xfId="2276" xr:uid="{00000000-0005-0000-0000-0000E4080000}"/>
    <cellStyle name="Total 2 2 7 4" xfId="2277" xr:uid="{00000000-0005-0000-0000-0000E5080000}"/>
    <cellStyle name="Total 2 2 7 5" xfId="2278" xr:uid="{00000000-0005-0000-0000-0000E6080000}"/>
    <cellStyle name="Total 2 2 7 6" xfId="2279" xr:uid="{00000000-0005-0000-0000-0000E7080000}"/>
    <cellStyle name="Total 2 2 7 7" xfId="2280" xr:uid="{00000000-0005-0000-0000-0000E8080000}"/>
    <cellStyle name="Total 2 2 7 8" xfId="2281" xr:uid="{00000000-0005-0000-0000-0000E9080000}"/>
    <cellStyle name="Total 2 2 7 9" xfId="2282" xr:uid="{00000000-0005-0000-0000-0000EA080000}"/>
    <cellStyle name="Total 2 2 8" xfId="2283" xr:uid="{00000000-0005-0000-0000-0000EB080000}"/>
    <cellStyle name="Total 2 2 8 10" xfId="2284" xr:uid="{00000000-0005-0000-0000-0000EC080000}"/>
    <cellStyle name="Total 2 2 8 11" xfId="2285" xr:uid="{00000000-0005-0000-0000-0000ED080000}"/>
    <cellStyle name="Total 2 2 8 12" xfId="2286" xr:uid="{00000000-0005-0000-0000-0000EE080000}"/>
    <cellStyle name="Total 2 2 8 13" xfId="2287" xr:uid="{00000000-0005-0000-0000-0000EF080000}"/>
    <cellStyle name="Total 2 2 8 14" xfId="2288" xr:uid="{00000000-0005-0000-0000-0000F0080000}"/>
    <cellStyle name="Total 2 2 8 15" xfId="2289" xr:uid="{00000000-0005-0000-0000-0000F1080000}"/>
    <cellStyle name="Total 2 2 8 16" xfId="2290" xr:uid="{00000000-0005-0000-0000-0000F2080000}"/>
    <cellStyle name="Total 2 2 8 17" xfId="2291" xr:uid="{00000000-0005-0000-0000-0000F3080000}"/>
    <cellStyle name="Total 2 2 8 18" xfId="2292" xr:uid="{00000000-0005-0000-0000-0000F4080000}"/>
    <cellStyle name="Total 2 2 8 19" xfId="2293" xr:uid="{00000000-0005-0000-0000-0000F5080000}"/>
    <cellStyle name="Total 2 2 8 2" xfId="2294" xr:uid="{00000000-0005-0000-0000-0000F6080000}"/>
    <cellStyle name="Total 2 2 8 20" xfId="2295" xr:uid="{00000000-0005-0000-0000-0000F7080000}"/>
    <cellStyle name="Total 2 2 8 21" xfId="2296" xr:uid="{00000000-0005-0000-0000-0000F8080000}"/>
    <cellStyle name="Total 2 2 8 3" xfId="2297" xr:uid="{00000000-0005-0000-0000-0000F9080000}"/>
    <cellStyle name="Total 2 2 8 4" xfId="2298" xr:uid="{00000000-0005-0000-0000-0000FA080000}"/>
    <cellStyle name="Total 2 2 8 5" xfId="2299" xr:uid="{00000000-0005-0000-0000-0000FB080000}"/>
    <cellStyle name="Total 2 2 8 6" xfId="2300" xr:uid="{00000000-0005-0000-0000-0000FC080000}"/>
    <cellStyle name="Total 2 2 8 7" xfId="2301" xr:uid="{00000000-0005-0000-0000-0000FD080000}"/>
    <cellStyle name="Total 2 2 8 8" xfId="2302" xr:uid="{00000000-0005-0000-0000-0000FE080000}"/>
    <cellStyle name="Total 2 2 8 9" xfId="2303" xr:uid="{00000000-0005-0000-0000-0000FF080000}"/>
    <cellStyle name="Total 2 2 9" xfId="2304" xr:uid="{00000000-0005-0000-0000-000000090000}"/>
    <cellStyle name="Total 2 2 9 2" xfId="2305" xr:uid="{00000000-0005-0000-0000-000001090000}"/>
    <cellStyle name="Total 2 2 9 3" xfId="2306" xr:uid="{00000000-0005-0000-0000-000002090000}"/>
    <cellStyle name="Total 2 2 9 4" xfId="2307" xr:uid="{00000000-0005-0000-0000-000003090000}"/>
    <cellStyle name="Total 2 2 9 5" xfId="2308" xr:uid="{00000000-0005-0000-0000-000004090000}"/>
    <cellStyle name="Total 2 2 9 6" xfId="2309" xr:uid="{00000000-0005-0000-0000-000005090000}"/>
    <cellStyle name="Total 2 2 9 7" xfId="2310" xr:uid="{00000000-0005-0000-0000-000006090000}"/>
    <cellStyle name="Total 2 2 9 8" xfId="2311" xr:uid="{00000000-0005-0000-0000-000007090000}"/>
    <cellStyle name="Total 2 2 9 9" xfId="2312" xr:uid="{00000000-0005-0000-0000-000008090000}"/>
    <cellStyle name="Total 2 20" xfId="2313" xr:uid="{00000000-0005-0000-0000-000009090000}"/>
    <cellStyle name="Total 2 20 2" xfId="2314" xr:uid="{00000000-0005-0000-0000-00000A090000}"/>
    <cellStyle name="Total 2 20 3" xfId="2315" xr:uid="{00000000-0005-0000-0000-00000B090000}"/>
    <cellStyle name="Total 2 20 4" xfId="2316" xr:uid="{00000000-0005-0000-0000-00000C090000}"/>
    <cellStyle name="Total 2 20 5" xfId="2317" xr:uid="{00000000-0005-0000-0000-00000D090000}"/>
    <cellStyle name="Total 2 20 6" xfId="2318" xr:uid="{00000000-0005-0000-0000-00000E090000}"/>
    <cellStyle name="Total 2 20 7" xfId="2319" xr:uid="{00000000-0005-0000-0000-00000F090000}"/>
    <cellStyle name="Total 2 20 8" xfId="2320" xr:uid="{00000000-0005-0000-0000-000010090000}"/>
    <cellStyle name="Total 2 20 9" xfId="2321" xr:uid="{00000000-0005-0000-0000-000011090000}"/>
    <cellStyle name="Total 2 21" xfId="2322" xr:uid="{00000000-0005-0000-0000-000012090000}"/>
    <cellStyle name="Total 2 21 2" xfId="2323" xr:uid="{00000000-0005-0000-0000-000013090000}"/>
    <cellStyle name="Total 2 21 3" xfId="2324" xr:uid="{00000000-0005-0000-0000-000014090000}"/>
    <cellStyle name="Total 2 21 4" xfId="2325" xr:uid="{00000000-0005-0000-0000-000015090000}"/>
    <cellStyle name="Total 2 21 5" xfId="2326" xr:uid="{00000000-0005-0000-0000-000016090000}"/>
    <cellStyle name="Total 2 21 6" xfId="2327" xr:uid="{00000000-0005-0000-0000-000017090000}"/>
    <cellStyle name="Total 2 21 7" xfId="2328" xr:uid="{00000000-0005-0000-0000-000018090000}"/>
    <cellStyle name="Total 2 21 8" xfId="2329" xr:uid="{00000000-0005-0000-0000-000019090000}"/>
    <cellStyle name="Total 2 21 9" xfId="2330" xr:uid="{00000000-0005-0000-0000-00001A090000}"/>
    <cellStyle name="Total 2 22" xfId="2331" xr:uid="{00000000-0005-0000-0000-00001B090000}"/>
    <cellStyle name="Total 2 22 2" xfId="2332" xr:uid="{00000000-0005-0000-0000-00001C090000}"/>
    <cellStyle name="Total 2 22 3" xfId="2333" xr:uid="{00000000-0005-0000-0000-00001D090000}"/>
    <cellStyle name="Total 2 22 4" xfId="2334" xr:uid="{00000000-0005-0000-0000-00001E090000}"/>
    <cellStyle name="Total 2 22 5" xfId="2335" xr:uid="{00000000-0005-0000-0000-00001F090000}"/>
    <cellStyle name="Total 2 22 6" xfId="2336" xr:uid="{00000000-0005-0000-0000-000020090000}"/>
    <cellStyle name="Total 2 22 7" xfId="2337" xr:uid="{00000000-0005-0000-0000-000021090000}"/>
    <cellStyle name="Total 2 22 8" xfId="2338" xr:uid="{00000000-0005-0000-0000-000022090000}"/>
    <cellStyle name="Total 2 22 9" xfId="2339" xr:uid="{00000000-0005-0000-0000-000023090000}"/>
    <cellStyle name="Total 2 23" xfId="2340" xr:uid="{00000000-0005-0000-0000-000024090000}"/>
    <cellStyle name="Total 2 23 2" xfId="2341" xr:uid="{00000000-0005-0000-0000-000025090000}"/>
    <cellStyle name="Total 2 23 3" xfId="2342" xr:uid="{00000000-0005-0000-0000-000026090000}"/>
    <cellStyle name="Total 2 23 4" xfId="2343" xr:uid="{00000000-0005-0000-0000-000027090000}"/>
    <cellStyle name="Total 2 23 5" xfId="2344" xr:uid="{00000000-0005-0000-0000-000028090000}"/>
    <cellStyle name="Total 2 23 6" xfId="2345" xr:uid="{00000000-0005-0000-0000-000029090000}"/>
    <cellStyle name="Total 2 23 7" xfId="2346" xr:uid="{00000000-0005-0000-0000-00002A090000}"/>
    <cellStyle name="Total 2 23 8" xfId="2347" xr:uid="{00000000-0005-0000-0000-00002B090000}"/>
    <cellStyle name="Total 2 23 9" xfId="2348" xr:uid="{00000000-0005-0000-0000-00002C090000}"/>
    <cellStyle name="Total 2 3" xfId="2349" xr:uid="{00000000-0005-0000-0000-00002D090000}"/>
    <cellStyle name="Total 2 3 10" xfId="2350" xr:uid="{00000000-0005-0000-0000-00002E090000}"/>
    <cellStyle name="Total 2 3 11" xfId="2351" xr:uid="{00000000-0005-0000-0000-00002F090000}"/>
    <cellStyle name="Total 2 3 2" xfId="2352" xr:uid="{00000000-0005-0000-0000-000030090000}"/>
    <cellStyle name="Total 2 3 3" xfId="2353" xr:uid="{00000000-0005-0000-0000-000031090000}"/>
    <cellStyle name="Total 2 3 4" xfId="2354" xr:uid="{00000000-0005-0000-0000-000032090000}"/>
    <cellStyle name="Total 2 3 5" xfId="2355" xr:uid="{00000000-0005-0000-0000-000033090000}"/>
    <cellStyle name="Total 2 3 6" xfId="2356" xr:uid="{00000000-0005-0000-0000-000034090000}"/>
    <cellStyle name="Total 2 3 7" xfId="2357" xr:uid="{00000000-0005-0000-0000-000035090000}"/>
    <cellStyle name="Total 2 3 8" xfId="2358" xr:uid="{00000000-0005-0000-0000-000036090000}"/>
    <cellStyle name="Total 2 3 9" xfId="2359" xr:uid="{00000000-0005-0000-0000-000037090000}"/>
    <cellStyle name="Total 2 4" xfId="2360" xr:uid="{00000000-0005-0000-0000-000038090000}"/>
    <cellStyle name="Total 2 4 2" xfId="2361" xr:uid="{00000000-0005-0000-0000-000039090000}"/>
    <cellStyle name="Total 2 4 3" xfId="2362" xr:uid="{00000000-0005-0000-0000-00003A090000}"/>
    <cellStyle name="Total 2 4 4" xfId="2363" xr:uid="{00000000-0005-0000-0000-00003B090000}"/>
    <cellStyle name="Total 2 4 5" xfId="2364" xr:uid="{00000000-0005-0000-0000-00003C090000}"/>
    <cellStyle name="Total 2 4 6" xfId="2365" xr:uid="{00000000-0005-0000-0000-00003D090000}"/>
    <cellStyle name="Total 2 4 7" xfId="2366" xr:uid="{00000000-0005-0000-0000-00003E090000}"/>
    <cellStyle name="Total 2 4 8" xfId="2367" xr:uid="{00000000-0005-0000-0000-00003F090000}"/>
    <cellStyle name="Total 2 4 9" xfId="2368" xr:uid="{00000000-0005-0000-0000-000040090000}"/>
    <cellStyle name="Total 2 5" xfId="2369" xr:uid="{00000000-0005-0000-0000-000041090000}"/>
    <cellStyle name="Total 2 6" xfId="2370" xr:uid="{00000000-0005-0000-0000-000042090000}"/>
    <cellStyle name="Total 2 7" xfId="2371" xr:uid="{00000000-0005-0000-0000-000043090000}"/>
    <cellStyle name="Total 2 8" xfId="2372" xr:uid="{00000000-0005-0000-0000-000044090000}"/>
    <cellStyle name="Total 2 8 2" xfId="2373" xr:uid="{00000000-0005-0000-0000-000045090000}"/>
    <cellStyle name="Total 2 8 3" xfId="2374" xr:uid="{00000000-0005-0000-0000-000046090000}"/>
    <cellStyle name="Total 2 8 4" xfId="2375" xr:uid="{00000000-0005-0000-0000-000047090000}"/>
    <cellStyle name="Total 2 8 5" xfId="2376" xr:uid="{00000000-0005-0000-0000-000048090000}"/>
    <cellStyle name="Total 2 8 6" xfId="2377" xr:uid="{00000000-0005-0000-0000-000049090000}"/>
    <cellStyle name="Total 2 8 7" xfId="2378" xr:uid="{00000000-0005-0000-0000-00004A090000}"/>
    <cellStyle name="Total 2 8 8" xfId="2379" xr:uid="{00000000-0005-0000-0000-00004B090000}"/>
    <cellStyle name="Total 2 8 9" xfId="2380" xr:uid="{00000000-0005-0000-0000-00004C090000}"/>
    <cellStyle name="Total 2 9" xfId="2381" xr:uid="{00000000-0005-0000-0000-00004D090000}"/>
    <cellStyle name="Total 2 9 2" xfId="2382" xr:uid="{00000000-0005-0000-0000-00004E090000}"/>
    <cellStyle name="Total 2 9 3" xfId="2383" xr:uid="{00000000-0005-0000-0000-00004F090000}"/>
    <cellStyle name="Total 2 9 4" xfId="2384" xr:uid="{00000000-0005-0000-0000-000050090000}"/>
    <cellStyle name="Total 2 9 5" xfId="2385" xr:uid="{00000000-0005-0000-0000-000051090000}"/>
    <cellStyle name="Total 2 9 6" xfId="2386" xr:uid="{00000000-0005-0000-0000-000052090000}"/>
    <cellStyle name="Total 2 9 7" xfId="2387" xr:uid="{00000000-0005-0000-0000-000053090000}"/>
    <cellStyle name="Total 2 9 8" xfId="2388" xr:uid="{00000000-0005-0000-0000-000054090000}"/>
    <cellStyle name="Total 2 9 9" xfId="2389" xr:uid="{00000000-0005-0000-0000-000055090000}"/>
    <cellStyle name="Total 3" xfId="2390" xr:uid="{00000000-0005-0000-0000-000056090000}"/>
    <cellStyle name="Total 3 2" xfId="2391" xr:uid="{00000000-0005-0000-0000-000057090000}"/>
    <cellStyle name="Total 3 3" xfId="2392" xr:uid="{00000000-0005-0000-0000-000058090000}"/>
    <cellStyle name="Total 3 4" xfId="2393" xr:uid="{00000000-0005-0000-0000-000059090000}"/>
    <cellStyle name="Total 4" xfId="2394" xr:uid="{00000000-0005-0000-0000-00005A090000}"/>
    <cellStyle name="Total 4 2" xfId="2395" xr:uid="{00000000-0005-0000-0000-00005B090000}"/>
    <cellStyle name="Total 4 3" xfId="2396" xr:uid="{00000000-0005-0000-0000-00005C090000}"/>
    <cellStyle name="Total 4 4" xfId="2397" xr:uid="{00000000-0005-0000-0000-00005D090000}"/>
    <cellStyle name="Total 5" xfId="2398" xr:uid="{00000000-0005-0000-0000-00005E090000}"/>
    <cellStyle name="Total 5 2" xfId="2399" xr:uid="{00000000-0005-0000-0000-00005F090000}"/>
    <cellStyle name="Total 5 3" xfId="2400" xr:uid="{00000000-0005-0000-0000-000060090000}"/>
    <cellStyle name="Total 5 4" xfId="2401" xr:uid="{00000000-0005-0000-0000-000061090000}"/>
    <cellStyle name="Total 6" xfId="2402" xr:uid="{00000000-0005-0000-0000-000062090000}"/>
    <cellStyle name="Total 6 2" xfId="2403" xr:uid="{00000000-0005-0000-0000-000063090000}"/>
    <cellStyle name="Total 6 3" xfId="2404" xr:uid="{00000000-0005-0000-0000-000064090000}"/>
    <cellStyle name="Total 6 4" xfId="2405" xr:uid="{00000000-0005-0000-0000-000065090000}"/>
    <cellStyle name="Total 7" xfId="2406" xr:uid="{00000000-0005-0000-0000-000066090000}"/>
    <cellStyle name="Total 7 2" xfId="2407" xr:uid="{00000000-0005-0000-0000-000067090000}"/>
    <cellStyle name="Total 7 3" xfId="2408" xr:uid="{00000000-0005-0000-0000-000068090000}"/>
    <cellStyle name="Total 7 4" xfId="2409" xr:uid="{00000000-0005-0000-0000-000069090000}"/>
    <cellStyle name="Total 8" xfId="2410" xr:uid="{00000000-0005-0000-0000-00006A090000}"/>
    <cellStyle name="Total 8 2" xfId="2411" xr:uid="{00000000-0005-0000-0000-00006B090000}"/>
    <cellStyle name="Total 8 3" xfId="2412" xr:uid="{00000000-0005-0000-0000-00006C090000}"/>
    <cellStyle name="Total 8 4" xfId="2413" xr:uid="{00000000-0005-0000-0000-00006D090000}"/>
    <cellStyle name="Total 9" xfId="2414" xr:uid="{00000000-0005-0000-0000-00006E090000}"/>
    <cellStyle name="Total 9 2" xfId="2415" xr:uid="{00000000-0005-0000-0000-00006F090000}"/>
    <cellStyle name="Total 9 2 2" xfId="2416" xr:uid="{00000000-0005-0000-0000-000070090000}"/>
    <cellStyle name="Total 9 2 3" xfId="2417" xr:uid="{00000000-0005-0000-0000-000071090000}"/>
    <cellStyle name="Total 9 2 4" xfId="2418" xr:uid="{00000000-0005-0000-0000-000072090000}"/>
    <cellStyle name="Total 9 2 5" xfId="2419" xr:uid="{00000000-0005-0000-0000-000073090000}"/>
    <cellStyle name="Total 9 2 6" xfId="2420" xr:uid="{00000000-0005-0000-0000-000074090000}"/>
    <cellStyle name="Total 9 2 7" xfId="2421" xr:uid="{00000000-0005-0000-0000-000075090000}"/>
    <cellStyle name="Total 9 2 8" xfId="2422" xr:uid="{00000000-0005-0000-0000-000076090000}"/>
    <cellStyle name="Total 9 2 9" xfId="2423" xr:uid="{00000000-0005-0000-0000-000077090000}"/>
    <cellStyle name="Total 9 3" xfId="2424" xr:uid="{00000000-0005-0000-0000-000078090000}"/>
    <cellStyle name="Total 9 3 2" xfId="2425" xr:uid="{00000000-0005-0000-0000-000079090000}"/>
    <cellStyle name="Total 9 3 3" xfId="2426" xr:uid="{00000000-0005-0000-0000-00007A090000}"/>
    <cellStyle name="Total 9 3 4" xfId="2427" xr:uid="{00000000-0005-0000-0000-00007B090000}"/>
    <cellStyle name="Total 9 3 5" xfId="2428" xr:uid="{00000000-0005-0000-0000-00007C090000}"/>
    <cellStyle name="Total 9 3 6" xfId="2429" xr:uid="{00000000-0005-0000-0000-00007D090000}"/>
    <cellStyle name="Total 9 3 7" xfId="2430" xr:uid="{00000000-0005-0000-0000-00007E090000}"/>
    <cellStyle name="Total 9 3 8" xfId="2431" xr:uid="{00000000-0005-0000-0000-00007F090000}"/>
    <cellStyle name="Total 9 3 9" xfId="2432" xr:uid="{00000000-0005-0000-0000-000080090000}"/>
    <cellStyle name="ubordinated Debt" xfId="2433" xr:uid="{00000000-0005-0000-0000-000081090000}"/>
    <cellStyle name="UNITS" xfId="2434" xr:uid="{00000000-0005-0000-0000-000082090000}"/>
    <cellStyle name="UNSHADED" xfId="2435" xr:uid="{00000000-0005-0000-0000-000083090000}"/>
    <cellStyle name="Warning Text" xfId="2505" builtinId="11" customBuiltin="1"/>
    <cellStyle name="Warning Text 2" xfId="2436" xr:uid="{00000000-0005-0000-0000-000084090000}"/>
    <cellStyle name="Warning Text 2 2" xfId="2437" xr:uid="{00000000-0005-0000-0000-000085090000}"/>
    <cellStyle name="Warning Text 3" xfId="2438" xr:uid="{00000000-0005-0000-0000-000086090000}"/>
    <cellStyle name="Warning Text 4" xfId="2439" xr:uid="{00000000-0005-0000-0000-000087090000}"/>
    <cellStyle name="เครื่องหมายจุลภาค [0]_PERSONAL" xfId="2440" xr:uid="{00000000-0005-0000-0000-000088090000}"/>
    <cellStyle name="เครื่องหมายจุลภาค 2" xfId="2441" xr:uid="{00000000-0005-0000-0000-000089090000}"/>
    <cellStyle name="เครื่องหมายจุลภาค 2 2" xfId="2442" xr:uid="{00000000-0005-0000-0000-00008A090000}"/>
    <cellStyle name="เครื่องหมายจุลภาค 2 2 2" xfId="2893" xr:uid="{FCBC470C-7305-458E-BB8B-FCF57042C9B6}"/>
    <cellStyle name="เครื่องหมายจุลภาค_1.2 รายละเอียดประกอบงบฯ" xfId="2443" xr:uid="{00000000-0005-0000-0000-00008B090000}"/>
    <cellStyle name="เครื่องหมายสกุลเงิน [0]_PERSONAL" xfId="2444" xr:uid="{00000000-0005-0000-0000-00008C090000}"/>
    <cellStyle name="เครื่องหมายสกุลเงิน_PERSONAL" xfId="2445" xr:uid="{00000000-0005-0000-0000-00008D090000}"/>
    <cellStyle name="เซลล์ตรวจสอบ" xfId="2446" xr:uid="{00000000-0005-0000-0000-00008E090000}"/>
    <cellStyle name="เซลล์ตรวจสอบ 2" xfId="2447" xr:uid="{00000000-0005-0000-0000-00008F090000}"/>
    <cellStyle name="เซลล์ตรวจสอบ 3" xfId="2448" xr:uid="{00000000-0005-0000-0000-000090090000}"/>
    <cellStyle name="เซลล์ตรวจสอบ 4" xfId="2449" xr:uid="{00000000-0005-0000-0000-000091090000}"/>
    <cellStyle name="เซลล์ตรวจสอบ 5" xfId="2450" xr:uid="{00000000-0005-0000-0000-000092090000}"/>
    <cellStyle name="เซลล์ตรวจสอบ 6" xfId="2451" xr:uid="{00000000-0005-0000-0000-000093090000}"/>
    <cellStyle name="เซลล์ตรวจสอบ 7" xfId="2452" xr:uid="{00000000-0005-0000-0000-000094090000}"/>
    <cellStyle name="เซลล์ตรวจสอบ 8" xfId="2453" xr:uid="{00000000-0005-0000-0000-000095090000}"/>
    <cellStyle name="เซลล์ตรวจสอบ 9" xfId="2454" xr:uid="{00000000-0005-0000-0000-000096090000}"/>
    <cellStyle name="เซลล์ที่มีการเชื่อมโยง" xfId="2455" xr:uid="{00000000-0005-0000-0000-000097090000}"/>
    <cellStyle name="เซลล์ที่มีการเชื่อมโยง 2" xfId="2456" xr:uid="{00000000-0005-0000-0000-000098090000}"/>
    <cellStyle name="แย่" xfId="2457" xr:uid="{00000000-0005-0000-0000-000099090000}"/>
    <cellStyle name="แสดงผล" xfId="2458" xr:uid="{00000000-0005-0000-0000-00009A090000}"/>
    <cellStyle name="แสดงผล 2" xfId="2459" xr:uid="{00000000-0005-0000-0000-00009B090000}"/>
    <cellStyle name="การคำนวณ" xfId="2460" xr:uid="{00000000-0005-0000-0000-00009C090000}"/>
    <cellStyle name="การคำนวณ 2" xfId="2461" xr:uid="{00000000-0005-0000-0000-00009D090000}"/>
    <cellStyle name="ข้อความเตือน" xfId="2462" xr:uid="{00000000-0005-0000-0000-00009E090000}"/>
    <cellStyle name="ข้อความอธิบาย" xfId="2463" xr:uid="{00000000-0005-0000-0000-00009F090000}"/>
    <cellStyle name="ชื่อเรื่อง" xfId="2464" xr:uid="{00000000-0005-0000-0000-0000A0090000}"/>
    <cellStyle name="ดี" xfId="2465" xr:uid="{00000000-0005-0000-0000-0000A1090000}"/>
    <cellStyle name="น้บะภฒ_95" xfId="2466" xr:uid="{00000000-0005-0000-0000-0000A2090000}"/>
    <cellStyle name="ปกติ 2" xfId="2467" xr:uid="{00000000-0005-0000-0000-0000A3090000}"/>
    <cellStyle name="ปกติ_5111007.1216.522" xfId="2468" xr:uid="{00000000-0005-0000-0000-0000A4090000}"/>
    <cellStyle name="ป้อนค่า" xfId="2469" xr:uid="{00000000-0005-0000-0000-0000A5090000}"/>
    <cellStyle name="ป้อนค่า 2" xfId="2470" xr:uid="{00000000-0005-0000-0000-0000A6090000}"/>
    <cellStyle name="ปานกลาง" xfId="2471" xr:uid="{00000000-0005-0000-0000-0000A7090000}"/>
    <cellStyle name="ผลรวม" xfId="2472" xr:uid="{00000000-0005-0000-0000-0000A8090000}"/>
    <cellStyle name="ผลรวม 2" xfId="2473" xr:uid="{00000000-0005-0000-0000-0000A9090000}"/>
    <cellStyle name="ฤธถ [0]_0e82ylkxXsZu0YORaMwizTk2E" xfId="2474" xr:uid="{00000000-0005-0000-0000-0000AA090000}"/>
    <cellStyle name="ฤธถ_0e82ylkxXsZu0YORaMwizTk2E" xfId="2475" xr:uid="{00000000-0005-0000-0000-0000AB090000}"/>
    <cellStyle name="ล๋ศญ [0]_0e82ylkxXsZu0YORaMwizTk2E" xfId="2476" xr:uid="{00000000-0005-0000-0000-0000AC090000}"/>
    <cellStyle name="ล๋ศญ_0e82ylkxXsZu0YORaMwizTk2E" xfId="2477" xr:uid="{00000000-0005-0000-0000-0000AD090000}"/>
    <cellStyle name="วฅมุ_4ฟ๙ฝวภ๛" xfId="2478" xr:uid="{00000000-0005-0000-0000-0000AE090000}"/>
    <cellStyle name="ส่วนที่ถูกเน้น1" xfId="2479" xr:uid="{00000000-0005-0000-0000-0000AF090000}"/>
    <cellStyle name="ส่วนที่ถูกเน้น2" xfId="2480" xr:uid="{00000000-0005-0000-0000-0000B0090000}"/>
    <cellStyle name="ส่วนที่ถูกเน้น3" xfId="2481" xr:uid="{00000000-0005-0000-0000-0000B1090000}"/>
    <cellStyle name="ส่วนที่ถูกเน้น4" xfId="2482" xr:uid="{00000000-0005-0000-0000-0000B2090000}"/>
    <cellStyle name="ส่วนที่ถูกเน้น5" xfId="2483" xr:uid="{00000000-0005-0000-0000-0000B3090000}"/>
    <cellStyle name="ส่วนที่ถูกเน้น6" xfId="2484" xr:uid="{00000000-0005-0000-0000-0000B4090000}"/>
    <cellStyle name="หมายเหตุ" xfId="2485" xr:uid="{00000000-0005-0000-0000-0000B5090000}"/>
    <cellStyle name="หมายเหตุ 2" xfId="2486" xr:uid="{00000000-0005-0000-0000-0000B6090000}"/>
    <cellStyle name="หัวเรื่อง 1" xfId="2487" xr:uid="{00000000-0005-0000-0000-0000B7090000}"/>
    <cellStyle name="หัวเรื่อง 2" xfId="2488" xr:uid="{00000000-0005-0000-0000-0000B8090000}"/>
    <cellStyle name="หัวเรื่อง 3" xfId="2489" xr:uid="{00000000-0005-0000-0000-0000B9090000}"/>
    <cellStyle name="หัวเรื่อง 4" xfId="2490" xr:uid="{00000000-0005-0000-0000-0000BA090000}"/>
    <cellStyle name="桁区切り [0.00]_BK063099-delay1" xfId="2491" xr:uid="{00000000-0005-0000-0000-0000BB090000}"/>
  </cellStyles>
  <dxfs count="13">
    <dxf>
      <border>
        <top style="thin">
          <color rgb="FFD9D9D9"/>
        </top>
        <bottom style="thin">
          <color rgb="FFD9D9D9"/>
        </bottom>
      </border>
    </dxf>
    <dxf>
      <border>
        <top style="thin">
          <color rgb="FFD9D9D9"/>
        </top>
        <bottom style="thin">
          <color rgb="FFD9D9D9"/>
        </bottom>
      </border>
    </dxf>
    <dxf>
      <fill>
        <patternFill patternType="solid">
          <fgColor rgb="FFD9D9D9"/>
          <bgColor rgb="FFD9D9D9"/>
        </patternFill>
      </fill>
      <border>
        <bottom style="thin">
          <color rgb="FFD9D9D9"/>
        </bottom>
      </border>
    </dxf>
    <dxf>
      <font>
        <color rgb="FFFFFFFF"/>
      </font>
      <fill>
        <patternFill patternType="solid">
          <fgColor rgb="FFA6A6A6"/>
          <bgColor rgb="FFA6A6A6"/>
        </patternFill>
      </fill>
      <border>
        <bottom style="thin">
          <color rgb="FFD9D9D9"/>
        </bottom>
        <horizontal style="thin">
          <color rgb="FFD9D9D9"/>
        </horizontal>
      </border>
    </dxf>
    <dxf>
      <border>
        <bottom style="thin">
          <color rgb="FFD9D9D9"/>
        </bottom>
      </border>
    </dxf>
    <dxf>
      <font>
        <b/>
        <color rgb="FF000000"/>
      </font>
      <fill>
        <patternFill patternType="solid">
          <fgColor rgb="FFD9D9D9"/>
          <bgColor rgb="FFD9D9D9"/>
        </patternFill>
      </fill>
    </dxf>
    <dxf>
      <font>
        <b/>
        <color rgb="FFFFFFFF"/>
      </font>
      <fill>
        <patternFill patternType="solid">
          <fgColor rgb="FFA6A6A6"/>
          <bgColor rgb="FFA6A6A6"/>
        </patternFill>
      </fill>
    </dxf>
    <dxf>
      <font>
        <b/>
        <color rgb="FFFFFFFF"/>
      </font>
    </dxf>
    <dxf>
      <border>
        <left style="thin">
          <color rgb="FF808080"/>
        </left>
        <right style="thin">
          <color rgb="FF808080"/>
        </right>
      </border>
    </dxf>
    <dxf>
      <border>
        <top style="thin">
          <color rgb="FF808080"/>
        </top>
        <bottom style="thin">
          <color rgb="FF808080"/>
        </bottom>
        <horizontal style="thin">
          <color rgb="FF808080"/>
        </horizontal>
      </border>
    </dxf>
    <dxf>
      <font>
        <b/>
        <color rgb="FF000000"/>
      </font>
      <border>
        <top style="double">
          <color rgb="FF808080"/>
        </top>
      </border>
    </dxf>
    <dxf>
      <font>
        <color rgb="FFFFFFFF"/>
      </font>
      <fill>
        <patternFill patternType="solid">
          <fgColor rgb="FF808080"/>
          <bgColor rgb="FF808080"/>
        </patternFill>
      </fill>
      <border>
        <horizontal style="thin">
          <color rgb="FF808080"/>
        </horizontal>
      </border>
    </dxf>
    <dxf>
      <font>
        <color rgb="FF000000"/>
      </font>
      <border>
        <horizontal style="thin">
          <color rgb="FFD9D9D9"/>
        </horizontal>
      </border>
    </dxf>
  </dxfs>
  <tableStyles count="1" defaultTableStyle="TableStyleMedium2" defaultPivotStyle="PivotStyleLight16">
    <tableStyle name="PivotStyleMedium1 2" table="0" count="13" xr9:uid="{792E50C1-8674-4C8F-8685-830B2EAA394E}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  <tableStyleElement type="firstHeaderCell" dxfId="7"/>
      <tableStyleElement type="firstSubtotalRow" dxfId="6"/>
      <tableStyleElement type="secondSubtotalRow" dxfId="5"/>
      <tableStyleElement type="first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669" name="Line 7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>
          <a:spLocks noChangeShapeType="1"/>
        </xdr:cNvSpPr>
      </xdr:nvSpPr>
      <xdr:spPr bwMode="auto">
        <a:xfrm>
          <a:off x="21812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670" name="Line 8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>
          <a:spLocks noChangeShapeType="1"/>
        </xdr:cNvSpPr>
      </xdr:nvSpPr>
      <xdr:spPr bwMode="auto">
        <a:xfrm>
          <a:off x="21812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695" name="Line 7">
          <a:extLst>
            <a:ext uri="{FF2B5EF4-FFF2-40B4-BE49-F238E27FC236}">
              <a16:creationId xmlns:a16="http://schemas.microsoft.com/office/drawing/2014/main" id="{00000000-0008-0000-0100-0000870A0000}"/>
            </a:ext>
          </a:extLst>
        </xdr:cNvPr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696" name="Line 8">
          <a:extLst>
            <a:ext uri="{FF2B5EF4-FFF2-40B4-BE49-F238E27FC236}">
              <a16:creationId xmlns:a16="http://schemas.microsoft.com/office/drawing/2014/main" id="{00000000-0008-0000-0100-0000880A0000}"/>
            </a:ext>
          </a:extLst>
        </xdr:cNvPr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5831" name="Line 7">
          <a:extLst>
            <a:ext uri="{FF2B5EF4-FFF2-40B4-BE49-F238E27FC236}">
              <a16:creationId xmlns:a16="http://schemas.microsoft.com/office/drawing/2014/main" id="{00000000-0008-0000-0400-0000D73D0000}"/>
            </a:ext>
          </a:extLst>
        </xdr:cNvPr>
        <xdr:cNvSpPr>
          <a:spLocks noChangeShapeType="1"/>
        </xdr:cNvSpPr>
      </xdr:nvSpPr>
      <xdr:spPr bwMode="auto">
        <a:xfrm>
          <a:off x="2571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5832" name="Line 8">
          <a:extLst>
            <a:ext uri="{FF2B5EF4-FFF2-40B4-BE49-F238E27FC236}">
              <a16:creationId xmlns:a16="http://schemas.microsoft.com/office/drawing/2014/main" id="{00000000-0008-0000-0400-0000D83D0000}"/>
            </a:ext>
          </a:extLst>
        </xdr:cNvPr>
        <xdr:cNvSpPr>
          <a:spLocks noChangeShapeType="1"/>
        </xdr:cNvSpPr>
      </xdr:nvSpPr>
      <xdr:spPr bwMode="auto">
        <a:xfrm>
          <a:off x="2571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6"/>
  <sheetViews>
    <sheetView topLeftCell="A106" zoomScaleNormal="100" zoomScaleSheetLayoutView="65" workbookViewId="0">
      <selection activeCell="K114" sqref="K114"/>
    </sheetView>
  </sheetViews>
  <sheetFormatPr defaultColWidth="10.44140625" defaultRowHeight="20.100000000000001" customHeight="1"/>
  <cols>
    <col min="1" max="2" width="1.44140625" style="13" customWidth="1"/>
    <col min="3" max="3" width="6.33203125" style="13" customWidth="1"/>
    <col min="4" max="4" width="24.6640625" style="13" customWidth="1"/>
    <col min="5" max="5" width="7.6640625" style="23" customWidth="1"/>
    <col min="6" max="6" width="0.6640625" style="27" customWidth="1"/>
    <col min="7" max="7" width="12.44140625" style="28" customWidth="1"/>
    <col min="8" max="8" width="0.6640625" style="13" customWidth="1"/>
    <col min="9" max="9" width="12.44140625" style="13" customWidth="1"/>
    <col min="10" max="10" width="0.6640625" style="13" customWidth="1"/>
    <col min="11" max="11" width="12.44140625" style="28" customWidth="1"/>
    <col min="12" max="12" width="0.6640625" style="13" customWidth="1"/>
    <col min="13" max="13" width="12.44140625" style="13" customWidth="1"/>
    <col min="14" max="16384" width="10.44140625" style="13"/>
  </cols>
  <sheetData>
    <row r="1" spans="1:13" ht="20.100000000000001" customHeight="1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20.100000000000001" customHeight="1">
      <c r="A2" s="12" t="s">
        <v>1</v>
      </c>
      <c r="B2" s="12"/>
      <c r="C2" s="12"/>
      <c r="D2" s="12"/>
      <c r="E2" s="14"/>
      <c r="F2" s="15"/>
      <c r="G2" s="16"/>
      <c r="H2" s="12"/>
      <c r="I2" s="12"/>
      <c r="J2" s="12"/>
      <c r="K2" s="16"/>
      <c r="L2" s="12"/>
      <c r="M2" s="12"/>
    </row>
    <row r="3" spans="1:13" ht="20.100000000000001" customHeight="1">
      <c r="A3" s="17" t="s">
        <v>2</v>
      </c>
      <c r="B3" s="17"/>
      <c r="C3" s="17"/>
      <c r="D3" s="17"/>
      <c r="E3" s="18"/>
      <c r="F3" s="19"/>
      <c r="G3" s="20"/>
      <c r="H3" s="17"/>
      <c r="I3" s="17"/>
      <c r="J3" s="17"/>
      <c r="K3" s="20"/>
      <c r="L3" s="17"/>
      <c r="M3" s="17"/>
    </row>
    <row r="4" spans="1:13" ht="18.75" customHeight="1">
      <c r="A4" s="12"/>
      <c r="B4" s="12"/>
      <c r="C4" s="12"/>
      <c r="D4" s="12"/>
      <c r="E4" s="14"/>
      <c r="F4" s="15"/>
      <c r="G4" s="16"/>
      <c r="H4" s="12"/>
      <c r="I4" s="12"/>
      <c r="J4" s="12"/>
      <c r="K4" s="16"/>
      <c r="L4" s="12"/>
      <c r="M4" s="12"/>
    </row>
    <row r="5" spans="1:13" ht="20.100000000000001" customHeight="1">
      <c r="A5" s="12"/>
      <c r="B5" s="12"/>
      <c r="C5" s="12"/>
      <c r="D5" s="12"/>
      <c r="E5" s="14"/>
      <c r="F5" s="12"/>
      <c r="G5" s="16"/>
      <c r="H5" s="12"/>
      <c r="I5" s="12"/>
      <c r="J5" s="12"/>
      <c r="K5" s="16"/>
      <c r="L5" s="12"/>
      <c r="M5" s="21" t="s">
        <v>3</v>
      </c>
    </row>
    <row r="6" spans="1:13" s="22" customFormat="1" ht="20.100000000000001" customHeight="1">
      <c r="E6" s="23"/>
      <c r="F6" s="24"/>
      <c r="G6" s="145" t="s">
        <v>4</v>
      </c>
      <c r="H6" s="145"/>
      <c r="I6" s="145"/>
      <c r="J6" s="21"/>
      <c r="K6" s="145" t="s">
        <v>5</v>
      </c>
      <c r="L6" s="145"/>
      <c r="M6" s="145"/>
    </row>
    <row r="7" spans="1:13" s="22" customFormat="1" ht="20.100000000000001" customHeight="1">
      <c r="E7" s="18" t="s">
        <v>6</v>
      </c>
      <c r="F7" s="24"/>
      <c r="G7" s="25" t="s">
        <v>7</v>
      </c>
      <c r="H7" s="21"/>
      <c r="I7" s="26" t="s">
        <v>8</v>
      </c>
      <c r="J7" s="21"/>
      <c r="K7" s="25" t="s">
        <v>7</v>
      </c>
      <c r="L7" s="21"/>
      <c r="M7" s="26" t="s">
        <v>8</v>
      </c>
    </row>
    <row r="8" spans="1:13" ht="8.1" customHeight="1">
      <c r="A8" s="22"/>
      <c r="B8" s="22"/>
      <c r="C8" s="22"/>
      <c r="D8" s="22"/>
      <c r="H8" s="29"/>
      <c r="I8" s="29"/>
      <c r="J8" s="29"/>
      <c r="L8" s="29"/>
      <c r="M8" s="29"/>
    </row>
    <row r="9" spans="1:13" ht="20.100000000000001" customHeight="1">
      <c r="A9" s="22" t="s">
        <v>9</v>
      </c>
      <c r="B9" s="22"/>
      <c r="C9" s="22"/>
      <c r="D9" s="22"/>
      <c r="H9" s="29"/>
      <c r="I9" s="29"/>
      <c r="J9" s="29"/>
      <c r="L9" s="29"/>
      <c r="M9" s="29"/>
    </row>
    <row r="10" spans="1:13" ht="8.1" customHeight="1">
      <c r="A10" s="22"/>
      <c r="B10" s="22"/>
      <c r="C10" s="22"/>
      <c r="D10" s="22"/>
      <c r="H10" s="29"/>
      <c r="I10" s="29"/>
      <c r="J10" s="29"/>
      <c r="L10" s="29"/>
      <c r="M10" s="29"/>
    </row>
    <row r="11" spans="1:13" ht="20.100000000000001" customHeight="1">
      <c r="A11" s="22" t="s">
        <v>10</v>
      </c>
      <c r="B11" s="22"/>
      <c r="C11" s="22"/>
      <c r="D11" s="22"/>
      <c r="H11" s="29"/>
      <c r="I11" s="29"/>
      <c r="J11" s="29"/>
      <c r="L11" s="29"/>
      <c r="M11" s="29"/>
    </row>
    <row r="12" spans="1:13" ht="8.1" customHeight="1">
      <c r="A12" s="22"/>
      <c r="B12" s="22"/>
      <c r="C12" s="22"/>
      <c r="D12" s="22"/>
      <c r="H12" s="29"/>
      <c r="I12" s="29"/>
      <c r="J12" s="29"/>
      <c r="L12" s="29"/>
      <c r="M12" s="29"/>
    </row>
    <row r="13" spans="1:13" ht="19.350000000000001" customHeight="1">
      <c r="A13" s="30" t="s">
        <v>11</v>
      </c>
      <c r="B13" s="30"/>
      <c r="C13" s="30"/>
      <c r="D13" s="30"/>
      <c r="E13" s="23">
        <v>10</v>
      </c>
      <c r="G13" s="1">
        <v>126303542</v>
      </c>
      <c r="H13" s="31"/>
      <c r="I13" s="1">
        <v>261981861</v>
      </c>
      <c r="J13" s="31"/>
      <c r="K13" s="1">
        <v>75049009</v>
      </c>
      <c r="L13" s="28"/>
      <c r="M13" s="1">
        <v>150638381</v>
      </c>
    </row>
    <row r="14" spans="1:13" ht="20.100000000000001" customHeight="1">
      <c r="A14" s="32" t="s">
        <v>12</v>
      </c>
      <c r="B14" s="32"/>
      <c r="C14" s="32"/>
      <c r="D14" s="32"/>
      <c r="G14" s="1"/>
      <c r="H14" s="31"/>
      <c r="I14" s="1"/>
      <c r="J14" s="31"/>
      <c r="K14" s="1"/>
      <c r="L14" s="28"/>
      <c r="M14" s="1"/>
    </row>
    <row r="15" spans="1:13" ht="20.100000000000001" customHeight="1">
      <c r="B15" s="32" t="s">
        <v>13</v>
      </c>
      <c r="C15" s="32"/>
      <c r="D15" s="32"/>
      <c r="E15" s="23">
        <v>11</v>
      </c>
      <c r="G15" s="1">
        <v>713039035</v>
      </c>
      <c r="H15" s="31"/>
      <c r="I15" s="1">
        <v>1496050358</v>
      </c>
      <c r="J15" s="31"/>
      <c r="K15" s="1">
        <v>160202888</v>
      </c>
      <c r="L15" s="28"/>
      <c r="M15" s="1">
        <v>730081352</v>
      </c>
    </row>
    <row r="16" spans="1:13" ht="20.100000000000001" customHeight="1">
      <c r="A16" s="32" t="s">
        <v>14</v>
      </c>
      <c r="B16" s="32"/>
      <c r="C16" s="32"/>
      <c r="D16" s="32"/>
      <c r="E16" s="23">
        <v>12</v>
      </c>
      <c r="G16" s="2">
        <v>426974521</v>
      </c>
      <c r="H16" s="31"/>
      <c r="I16" s="2">
        <v>437099342</v>
      </c>
      <c r="J16" s="31"/>
      <c r="K16" s="2">
        <v>270115261</v>
      </c>
      <c r="L16" s="28"/>
      <c r="M16" s="2">
        <v>292739199</v>
      </c>
    </row>
    <row r="17" spans="1:13" ht="20.100000000000001" customHeight="1">
      <c r="A17" s="13" t="s">
        <v>15</v>
      </c>
      <c r="E17" s="23">
        <v>14</v>
      </c>
      <c r="G17" s="3">
        <v>87822233</v>
      </c>
      <c r="H17" s="31"/>
      <c r="I17" s="3">
        <v>86065587</v>
      </c>
      <c r="J17" s="31"/>
      <c r="K17" s="3">
        <v>72901882</v>
      </c>
      <c r="L17" s="33"/>
      <c r="M17" s="3">
        <v>71260485</v>
      </c>
    </row>
    <row r="18" spans="1:13" ht="20.100000000000001" customHeight="1">
      <c r="A18" s="32" t="s">
        <v>16</v>
      </c>
      <c r="B18" s="32"/>
      <c r="C18" s="32"/>
      <c r="D18" s="32"/>
      <c r="E18" s="23">
        <v>15</v>
      </c>
      <c r="G18" s="34">
        <v>207222876</v>
      </c>
      <c r="H18" s="35"/>
      <c r="I18" s="34">
        <v>215334357</v>
      </c>
      <c r="J18" s="35"/>
      <c r="K18" s="34">
        <v>192595244</v>
      </c>
      <c r="L18" s="33"/>
      <c r="M18" s="34">
        <v>197262239</v>
      </c>
    </row>
    <row r="19" spans="1:13" ht="8.1" customHeight="1">
      <c r="G19" s="31"/>
      <c r="H19" s="31"/>
      <c r="I19" s="31"/>
      <c r="J19" s="31"/>
      <c r="K19" s="31"/>
      <c r="L19" s="31"/>
      <c r="M19" s="31"/>
    </row>
    <row r="20" spans="1:13" ht="20.100000000000001" customHeight="1">
      <c r="A20" s="22" t="s">
        <v>17</v>
      </c>
      <c r="B20" s="22"/>
      <c r="C20" s="22"/>
      <c r="D20" s="22"/>
      <c r="G20" s="34">
        <f>SUM(G13:G18)</f>
        <v>1561362207</v>
      </c>
      <c r="H20" s="31"/>
      <c r="I20" s="34">
        <f>SUM(I13:I18)</f>
        <v>2496531505</v>
      </c>
      <c r="J20" s="31"/>
      <c r="K20" s="34">
        <f>SUM(K13:K18)</f>
        <v>770864284</v>
      </c>
      <c r="L20" s="31"/>
      <c r="M20" s="34">
        <f>SUM(M13:M18)</f>
        <v>1441981656</v>
      </c>
    </row>
    <row r="21" spans="1:13" ht="18" customHeight="1">
      <c r="A21" s="22"/>
      <c r="B21" s="22"/>
      <c r="C21" s="22"/>
      <c r="D21" s="22"/>
      <c r="G21" s="31"/>
      <c r="H21" s="36"/>
      <c r="I21" s="36"/>
      <c r="J21" s="36"/>
      <c r="K21" s="31"/>
      <c r="L21" s="36"/>
      <c r="M21" s="36"/>
    </row>
    <row r="22" spans="1:13" ht="20.100000000000001" customHeight="1">
      <c r="A22" s="22" t="s">
        <v>18</v>
      </c>
      <c r="B22" s="22"/>
      <c r="C22" s="22"/>
      <c r="D22" s="22"/>
      <c r="G22" s="3"/>
      <c r="H22" s="36"/>
      <c r="I22" s="3"/>
      <c r="J22" s="36"/>
      <c r="K22" s="31"/>
      <c r="L22" s="36"/>
      <c r="M22" s="36"/>
    </row>
    <row r="23" spans="1:13" ht="8.1" customHeight="1">
      <c r="A23" s="22"/>
      <c r="B23" s="22"/>
      <c r="C23" s="22"/>
      <c r="D23" s="22"/>
      <c r="G23" s="3"/>
      <c r="H23" s="36"/>
      <c r="I23" s="3"/>
      <c r="J23" s="36"/>
      <c r="K23" s="31"/>
      <c r="L23" s="36"/>
      <c r="M23" s="36"/>
    </row>
    <row r="24" spans="1:13" ht="18.600000000000001">
      <c r="A24" s="13" t="s">
        <v>19</v>
      </c>
      <c r="G24" s="3">
        <v>5092222</v>
      </c>
      <c r="H24" s="36"/>
      <c r="I24" s="3">
        <v>5047373</v>
      </c>
      <c r="J24" s="36"/>
      <c r="K24" s="3">
        <v>0</v>
      </c>
      <c r="L24" s="36"/>
      <c r="M24" s="3">
        <v>0</v>
      </c>
    </row>
    <row r="25" spans="1:13" ht="20.100000000000001" customHeight="1">
      <c r="A25" s="13" t="s">
        <v>20</v>
      </c>
      <c r="E25" s="37">
        <v>16.100000000000001</v>
      </c>
      <c r="G25" s="3">
        <v>0</v>
      </c>
      <c r="H25" s="31"/>
      <c r="I25" s="3">
        <v>0</v>
      </c>
      <c r="J25" s="31"/>
      <c r="K25" s="28">
        <v>510000000</v>
      </c>
      <c r="L25" s="31"/>
      <c r="M25" s="28">
        <v>510000000</v>
      </c>
    </row>
    <row r="26" spans="1:13" ht="20.100000000000001" customHeight="1">
      <c r="A26" s="13" t="s">
        <v>21</v>
      </c>
      <c r="E26" s="37">
        <v>16.2</v>
      </c>
      <c r="G26" s="3">
        <v>26472720</v>
      </c>
      <c r="H26" s="31"/>
      <c r="I26" s="3">
        <v>0</v>
      </c>
      <c r="J26" s="31"/>
      <c r="K26" s="28">
        <v>26535000</v>
      </c>
      <c r="L26" s="31"/>
      <c r="M26" s="28">
        <v>0</v>
      </c>
    </row>
    <row r="27" spans="1:13" ht="20.100000000000001" customHeight="1">
      <c r="A27" s="32" t="s">
        <v>22</v>
      </c>
      <c r="B27" s="32"/>
      <c r="C27" s="32"/>
      <c r="D27" s="32"/>
      <c r="E27" s="23">
        <v>17</v>
      </c>
      <c r="G27" s="3">
        <v>164136742</v>
      </c>
      <c r="H27" s="31"/>
      <c r="I27" s="3">
        <v>169924910</v>
      </c>
      <c r="J27" s="31"/>
      <c r="K27" s="31">
        <v>130550183</v>
      </c>
      <c r="L27" s="31"/>
      <c r="M27" s="31">
        <v>136844750</v>
      </c>
    </row>
    <row r="28" spans="1:13" ht="20.100000000000001" customHeight="1">
      <c r="A28" s="30" t="s">
        <v>23</v>
      </c>
      <c r="B28" s="30"/>
      <c r="C28" s="30"/>
      <c r="D28" s="30"/>
      <c r="E28" s="23">
        <v>18</v>
      </c>
      <c r="G28" s="31">
        <v>23052047286</v>
      </c>
      <c r="H28" s="31"/>
      <c r="I28" s="31">
        <v>23544428624</v>
      </c>
      <c r="J28" s="31"/>
      <c r="K28" s="31">
        <v>22914966617</v>
      </c>
      <c r="L28" s="31"/>
      <c r="M28" s="31">
        <v>23345363552</v>
      </c>
    </row>
    <row r="29" spans="1:13" ht="20.100000000000001" customHeight="1">
      <c r="A29" s="30" t="s">
        <v>24</v>
      </c>
      <c r="B29" s="30"/>
      <c r="C29" s="30"/>
      <c r="D29" s="30"/>
      <c r="E29" s="23">
        <v>19</v>
      </c>
      <c r="G29" s="31">
        <v>275883454</v>
      </c>
      <c r="H29" s="31"/>
      <c r="I29" s="31">
        <v>298079385</v>
      </c>
      <c r="J29" s="31"/>
      <c r="K29" s="31">
        <v>263021463</v>
      </c>
      <c r="L29" s="31"/>
      <c r="M29" s="31">
        <v>275023360</v>
      </c>
    </row>
    <row r="30" spans="1:13" ht="20.100000000000001" customHeight="1">
      <c r="A30" s="13" t="s">
        <v>25</v>
      </c>
      <c r="E30" s="23">
        <v>20</v>
      </c>
      <c r="G30" s="31">
        <v>103283004</v>
      </c>
      <c r="H30" s="31"/>
      <c r="I30" s="31">
        <v>103283004</v>
      </c>
      <c r="J30" s="31"/>
      <c r="K30" s="31">
        <v>0</v>
      </c>
      <c r="L30" s="31"/>
      <c r="M30" s="31">
        <v>0</v>
      </c>
    </row>
    <row r="31" spans="1:13" ht="20.100000000000001" customHeight="1">
      <c r="A31" s="13" t="s">
        <v>26</v>
      </c>
      <c r="E31" s="23">
        <v>21</v>
      </c>
      <c r="G31" s="31">
        <v>1950107163</v>
      </c>
      <c r="H31" s="31"/>
      <c r="I31" s="31">
        <v>2302332208</v>
      </c>
      <c r="J31" s="31"/>
      <c r="K31" s="31">
        <v>114973783</v>
      </c>
      <c r="L31" s="31"/>
      <c r="M31" s="31">
        <v>125707974</v>
      </c>
    </row>
    <row r="32" spans="1:13" ht="20.100000000000001" customHeight="1">
      <c r="A32" s="13" t="s">
        <v>27</v>
      </c>
      <c r="E32" s="23">
        <v>22</v>
      </c>
      <c r="G32" s="31">
        <v>96823307</v>
      </c>
      <c r="H32" s="31"/>
      <c r="I32" s="31">
        <v>30545579</v>
      </c>
      <c r="J32" s="31"/>
      <c r="K32" s="31">
        <v>58304153</v>
      </c>
      <c r="L32" s="31"/>
      <c r="M32" s="31">
        <v>0</v>
      </c>
    </row>
    <row r="33" spans="1:13" ht="20.100000000000001" customHeight="1">
      <c r="A33" s="13" t="s">
        <v>224</v>
      </c>
      <c r="E33" s="23">
        <v>23</v>
      </c>
      <c r="G33" s="34">
        <v>557349260</v>
      </c>
      <c r="H33" s="31"/>
      <c r="I33" s="34">
        <v>623927951</v>
      </c>
      <c r="J33" s="31"/>
      <c r="K33" s="34">
        <v>468168876</v>
      </c>
      <c r="L33" s="31"/>
      <c r="M33" s="34">
        <v>605389342</v>
      </c>
    </row>
    <row r="34" spans="1:13" ht="8.1" customHeight="1">
      <c r="G34" s="31"/>
      <c r="H34" s="31"/>
      <c r="I34" s="31"/>
      <c r="J34" s="31"/>
      <c r="K34" s="31"/>
      <c r="L34" s="31"/>
      <c r="M34" s="31"/>
    </row>
    <row r="35" spans="1:13" ht="20.100000000000001" customHeight="1">
      <c r="A35" s="22" t="s">
        <v>28</v>
      </c>
      <c r="B35" s="22"/>
      <c r="C35" s="22"/>
      <c r="D35" s="22"/>
      <c r="G35" s="34">
        <f>SUM(G24:G34)</f>
        <v>26231195158</v>
      </c>
      <c r="H35" s="31"/>
      <c r="I35" s="34">
        <f>SUM(I24:I34)</f>
        <v>27077569034</v>
      </c>
      <c r="J35" s="31"/>
      <c r="K35" s="34">
        <f>SUM(K24:K34)</f>
        <v>24486520075</v>
      </c>
      <c r="L35" s="31"/>
      <c r="M35" s="34">
        <f>SUM(M24:M34)</f>
        <v>24998328978</v>
      </c>
    </row>
    <row r="36" spans="1:13" ht="8.1" customHeight="1">
      <c r="G36" s="38"/>
      <c r="H36" s="31"/>
      <c r="I36" s="38"/>
      <c r="J36" s="31"/>
      <c r="K36" s="38"/>
      <c r="L36" s="31"/>
      <c r="M36" s="38"/>
    </row>
    <row r="37" spans="1:13" ht="20.100000000000001" customHeight="1" thickBot="1">
      <c r="A37" s="22" t="s">
        <v>29</v>
      </c>
      <c r="B37" s="22"/>
      <c r="C37" s="22"/>
      <c r="D37" s="22"/>
      <c r="G37" s="39">
        <f>+G20+G35</f>
        <v>27792557365</v>
      </c>
      <c r="H37" s="31"/>
      <c r="I37" s="39">
        <f>+I20+I35</f>
        <v>29574100539</v>
      </c>
      <c r="J37" s="31"/>
      <c r="K37" s="39">
        <f>+K20+K35</f>
        <v>25257384359</v>
      </c>
      <c r="L37" s="31"/>
      <c r="M37" s="39">
        <f>+M20+M35</f>
        <v>26440310634</v>
      </c>
    </row>
    <row r="38" spans="1:13" ht="20.100000000000001" customHeight="1" thickTop="1">
      <c r="A38" s="22"/>
      <c r="B38" s="22"/>
      <c r="C38" s="22"/>
      <c r="D38" s="22"/>
      <c r="G38" s="31"/>
      <c r="H38" s="31"/>
      <c r="I38" s="31"/>
      <c r="J38" s="31"/>
      <c r="K38" s="31"/>
      <c r="L38" s="31"/>
      <c r="M38" s="31"/>
    </row>
    <row r="39" spans="1:13" ht="20.100000000000001" customHeight="1">
      <c r="A39" s="22"/>
      <c r="B39" s="22"/>
      <c r="C39" s="22"/>
      <c r="D39" s="22"/>
      <c r="G39" s="31"/>
      <c r="H39" s="31"/>
      <c r="I39" s="31"/>
      <c r="J39" s="31"/>
      <c r="K39" s="31"/>
      <c r="L39" s="31"/>
      <c r="M39" s="31"/>
    </row>
    <row r="40" spans="1:13" ht="20.100000000000001" customHeight="1">
      <c r="A40" s="22"/>
      <c r="B40" s="22"/>
      <c r="C40" s="22"/>
      <c r="D40" s="22"/>
      <c r="G40" s="5"/>
      <c r="H40" s="4"/>
      <c r="I40" s="4"/>
      <c r="J40" s="4"/>
      <c r="K40" s="5"/>
      <c r="L40" s="4"/>
      <c r="M40" s="8"/>
    </row>
    <row r="41" spans="1:13" ht="12" customHeight="1">
      <c r="A41" s="22"/>
      <c r="B41" s="22"/>
      <c r="C41" s="22"/>
      <c r="D41" s="22"/>
      <c r="G41" s="5"/>
      <c r="H41" s="4"/>
      <c r="I41" s="4"/>
      <c r="J41" s="4"/>
      <c r="K41" s="5"/>
      <c r="L41" s="4"/>
      <c r="M41" s="4"/>
    </row>
    <row r="42" spans="1:13" s="23" customFormat="1" ht="20.100000000000001" customHeight="1">
      <c r="A42" s="147" t="s">
        <v>30</v>
      </c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</row>
    <row r="43" spans="1:13" s="23" customFormat="1" ht="20.100000000000001" customHeight="1">
      <c r="A43" s="147" t="s">
        <v>31</v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</row>
    <row r="44" spans="1:13" s="23" customFormat="1" ht="20.100000000000001" customHeight="1">
      <c r="A44" s="40"/>
      <c r="B44" s="40"/>
      <c r="C44" s="40"/>
      <c r="D44" s="40"/>
      <c r="E44" s="40"/>
      <c r="F44" s="40"/>
      <c r="G44" s="41"/>
      <c r="H44" s="40"/>
      <c r="I44" s="40"/>
      <c r="J44" s="40"/>
      <c r="K44" s="41"/>
      <c r="L44" s="40"/>
      <c r="M44" s="40"/>
    </row>
    <row r="45" spans="1:13" ht="8.25" customHeight="1">
      <c r="A45" s="40"/>
      <c r="B45" s="40"/>
      <c r="C45" s="40"/>
      <c r="D45" s="40"/>
      <c r="E45" s="40"/>
      <c r="F45" s="40"/>
      <c r="H45" s="40"/>
      <c r="J45" s="40"/>
      <c r="K45" s="41"/>
      <c r="L45" s="40"/>
      <c r="M45" s="40"/>
    </row>
    <row r="46" spans="1:13" ht="22.2" customHeight="1">
      <c r="A46" s="42" t="s">
        <v>32</v>
      </c>
      <c r="B46" s="42"/>
      <c r="C46" s="42"/>
      <c r="D46" s="42"/>
      <c r="E46" s="43"/>
      <c r="F46" s="44"/>
      <c r="G46" s="45"/>
      <c r="H46" s="42"/>
      <c r="I46" s="42"/>
      <c r="J46" s="42"/>
      <c r="K46" s="45"/>
      <c r="L46" s="42"/>
      <c r="M46" s="42"/>
    </row>
    <row r="47" spans="1:13" ht="20.100000000000001" customHeight="1">
      <c r="A47" s="12" t="str">
        <f>A1</f>
        <v>บริษัท จัดการและพัฒนาทรัพยากรน้ำภาคตะวันออก จำกัด (มหาชน)</v>
      </c>
      <c r="B47" s="12"/>
      <c r="C47" s="12"/>
      <c r="D47" s="12"/>
      <c r="F47" s="46"/>
      <c r="G47" s="47"/>
      <c r="H47" s="24"/>
      <c r="I47" s="24"/>
      <c r="J47" s="24"/>
      <c r="K47" s="47"/>
      <c r="L47" s="24"/>
      <c r="M47" s="24"/>
    </row>
    <row r="48" spans="1:13" ht="20.100000000000001" customHeight="1">
      <c r="A48" s="12" t="s">
        <v>33</v>
      </c>
      <c r="B48" s="12"/>
      <c r="C48" s="12"/>
      <c r="D48" s="12"/>
      <c r="F48" s="46"/>
      <c r="G48" s="47"/>
      <c r="H48" s="24"/>
      <c r="I48" s="24"/>
      <c r="J48" s="24"/>
      <c r="K48" s="47"/>
      <c r="L48" s="24"/>
      <c r="M48" s="24"/>
    </row>
    <row r="49" spans="1:13" ht="20.100000000000001" customHeight="1">
      <c r="A49" s="17" t="str">
        <f>A3</f>
        <v>ณ วันที่ 31 ธันวาคม พ.ศ. 2568</v>
      </c>
      <c r="B49" s="17"/>
      <c r="C49" s="17"/>
      <c r="D49" s="17"/>
      <c r="E49" s="43"/>
      <c r="F49" s="48"/>
      <c r="G49" s="49"/>
      <c r="H49" s="50"/>
      <c r="I49" s="50"/>
      <c r="J49" s="50"/>
      <c r="K49" s="49"/>
      <c r="L49" s="50"/>
      <c r="M49" s="50"/>
    </row>
    <row r="50" spans="1:13" ht="20.100000000000001" customHeight="1">
      <c r="A50" s="12"/>
      <c r="B50" s="12"/>
      <c r="C50" s="12"/>
      <c r="D50" s="12"/>
      <c r="F50" s="46"/>
      <c r="G50" s="47"/>
      <c r="H50" s="24"/>
      <c r="I50" s="24"/>
      <c r="J50" s="24"/>
      <c r="K50" s="47"/>
      <c r="L50" s="24"/>
      <c r="M50" s="24"/>
    </row>
    <row r="51" spans="1:13" ht="20.100000000000001" customHeight="1">
      <c r="A51" s="12"/>
      <c r="B51" s="12"/>
      <c r="C51" s="12"/>
      <c r="D51" s="12"/>
      <c r="E51" s="14"/>
      <c r="F51" s="12"/>
      <c r="G51" s="16"/>
      <c r="H51" s="12"/>
      <c r="I51" s="12"/>
      <c r="J51" s="12"/>
      <c r="K51" s="16"/>
      <c r="L51" s="12"/>
      <c r="M51" s="21" t="s">
        <v>3</v>
      </c>
    </row>
    <row r="52" spans="1:13" ht="20.100000000000001" customHeight="1">
      <c r="F52" s="24"/>
      <c r="G52" s="145" t="s">
        <v>4</v>
      </c>
      <c r="H52" s="145"/>
      <c r="I52" s="145"/>
      <c r="J52" s="21"/>
      <c r="K52" s="145" t="s">
        <v>5</v>
      </c>
      <c r="L52" s="145"/>
      <c r="M52" s="145"/>
    </row>
    <row r="53" spans="1:13" s="22" customFormat="1" ht="20.100000000000001" customHeight="1">
      <c r="E53" s="18" t="s">
        <v>6</v>
      </c>
      <c r="F53" s="24"/>
      <c r="G53" s="25" t="s">
        <v>7</v>
      </c>
      <c r="H53" s="21"/>
      <c r="I53" s="26" t="s">
        <v>8</v>
      </c>
      <c r="J53" s="21"/>
      <c r="K53" s="25" t="s">
        <v>7</v>
      </c>
      <c r="L53" s="21"/>
      <c r="M53" s="26" t="s">
        <v>8</v>
      </c>
    </row>
    <row r="54" spans="1:13" ht="8.1" customHeight="1">
      <c r="A54" s="22"/>
      <c r="B54" s="22"/>
      <c r="C54" s="22"/>
      <c r="D54" s="22"/>
    </row>
    <row r="55" spans="1:13" ht="20.100000000000001" customHeight="1">
      <c r="A55" s="22" t="s">
        <v>34</v>
      </c>
      <c r="B55" s="22"/>
      <c r="C55" s="22"/>
      <c r="D55" s="22"/>
    </row>
    <row r="56" spans="1:13" ht="8.1" customHeight="1">
      <c r="A56" s="22"/>
      <c r="B56" s="22"/>
      <c r="C56" s="22"/>
      <c r="D56" s="22"/>
    </row>
    <row r="57" spans="1:13" ht="20.100000000000001" customHeight="1">
      <c r="A57" s="22" t="s">
        <v>35</v>
      </c>
      <c r="B57" s="22"/>
      <c r="C57" s="22"/>
      <c r="D57" s="22"/>
    </row>
    <row r="58" spans="1:13" ht="8.1" customHeight="1">
      <c r="A58" s="22"/>
      <c r="B58" s="22"/>
      <c r="C58" s="22"/>
      <c r="D58" s="22"/>
    </row>
    <row r="59" spans="1:13" ht="20.100000000000001" customHeight="1">
      <c r="A59" s="13" t="s">
        <v>36</v>
      </c>
      <c r="E59" s="37">
        <v>24.1</v>
      </c>
      <c r="G59" s="31">
        <v>2044000000</v>
      </c>
      <c r="H59" s="31"/>
      <c r="I59" s="31">
        <v>115000000</v>
      </c>
      <c r="J59" s="31"/>
      <c r="K59" s="31">
        <v>1599000000</v>
      </c>
      <c r="L59" s="31"/>
      <c r="M59" s="31">
        <v>0</v>
      </c>
    </row>
    <row r="60" spans="1:13" ht="20.100000000000001" customHeight="1">
      <c r="A60" s="13" t="s">
        <v>37</v>
      </c>
      <c r="E60" s="23">
        <v>25</v>
      </c>
      <c r="G60" s="31">
        <v>256496782</v>
      </c>
      <c r="H60" s="31"/>
      <c r="I60" s="31">
        <v>1449609521</v>
      </c>
      <c r="J60" s="31"/>
      <c r="K60" s="31">
        <v>230124725</v>
      </c>
      <c r="L60" s="31"/>
      <c r="M60" s="31">
        <v>1416585162</v>
      </c>
    </row>
    <row r="61" spans="1:13" ht="20.100000000000001" customHeight="1">
      <c r="A61" s="13" t="s">
        <v>38</v>
      </c>
      <c r="E61" s="37">
        <v>39.4</v>
      </c>
      <c r="G61" s="31">
        <v>0</v>
      </c>
      <c r="H61" s="31"/>
      <c r="I61" s="31">
        <v>0</v>
      </c>
      <c r="J61" s="31"/>
      <c r="K61" s="31">
        <v>955000000</v>
      </c>
      <c r="L61" s="31"/>
      <c r="M61" s="31">
        <v>0</v>
      </c>
    </row>
    <row r="62" spans="1:13" ht="20.100000000000001" customHeight="1">
      <c r="A62" s="32" t="s">
        <v>39</v>
      </c>
      <c r="B62" s="32"/>
      <c r="C62" s="32"/>
      <c r="D62" s="32"/>
      <c r="G62" s="31"/>
      <c r="H62" s="31"/>
      <c r="I62" s="31"/>
      <c r="J62" s="31"/>
      <c r="K62" s="31"/>
      <c r="L62" s="31"/>
      <c r="M62" s="31"/>
    </row>
    <row r="63" spans="1:13" ht="20.100000000000001" customHeight="1">
      <c r="B63" s="30" t="s">
        <v>40</v>
      </c>
      <c r="C63" s="30"/>
      <c r="D63" s="30"/>
      <c r="E63" s="37">
        <v>24.2</v>
      </c>
      <c r="G63" s="31">
        <v>2518000000</v>
      </c>
      <c r="H63" s="31"/>
      <c r="I63" s="31">
        <v>2262500000</v>
      </c>
      <c r="J63" s="31"/>
      <c r="K63" s="31">
        <v>2248000000</v>
      </c>
      <c r="L63" s="31"/>
      <c r="M63" s="31">
        <v>2092500000</v>
      </c>
    </row>
    <row r="64" spans="1:13" ht="20.100000000000001" customHeight="1">
      <c r="A64" s="32" t="s">
        <v>41</v>
      </c>
      <c r="B64" s="32"/>
      <c r="C64" s="32"/>
      <c r="D64" s="32"/>
      <c r="E64" s="37">
        <v>24.3</v>
      </c>
      <c r="G64" s="31">
        <v>0</v>
      </c>
      <c r="H64" s="31"/>
      <c r="I64" s="31">
        <v>1549742417</v>
      </c>
      <c r="J64" s="31"/>
      <c r="K64" s="31">
        <v>0</v>
      </c>
      <c r="L64" s="31"/>
      <c r="M64" s="31">
        <v>1549742417</v>
      </c>
    </row>
    <row r="65" spans="1:13" ht="20.100000000000001" customHeight="1">
      <c r="A65" s="32" t="s">
        <v>42</v>
      </c>
      <c r="B65" s="32"/>
      <c r="C65" s="32"/>
      <c r="D65" s="32"/>
      <c r="G65" s="31"/>
      <c r="H65" s="31"/>
      <c r="I65" s="31"/>
      <c r="J65" s="31"/>
      <c r="K65" s="31"/>
      <c r="L65" s="31"/>
      <c r="M65" s="31"/>
    </row>
    <row r="66" spans="1:13" ht="20.100000000000001" customHeight="1">
      <c r="B66" s="32" t="s">
        <v>43</v>
      </c>
      <c r="C66" s="32"/>
      <c r="D66" s="32"/>
      <c r="E66" s="37">
        <v>24.4</v>
      </c>
      <c r="G66" s="31">
        <v>13324935</v>
      </c>
      <c r="H66" s="31"/>
      <c r="I66" s="31">
        <v>15378680</v>
      </c>
      <c r="J66" s="31"/>
      <c r="K66" s="31">
        <v>8399215</v>
      </c>
      <c r="L66" s="31"/>
      <c r="M66" s="31">
        <v>3935687</v>
      </c>
    </row>
    <row r="67" spans="1:13" ht="20.100000000000001" customHeight="1">
      <c r="A67" s="32" t="s">
        <v>44</v>
      </c>
      <c r="B67" s="32"/>
      <c r="C67" s="32"/>
      <c r="D67" s="32"/>
      <c r="G67" s="31">
        <v>32723821</v>
      </c>
      <c r="H67" s="31"/>
      <c r="I67" s="31">
        <v>33713356</v>
      </c>
      <c r="J67" s="31"/>
      <c r="K67" s="31">
        <v>0</v>
      </c>
      <c r="L67" s="31"/>
      <c r="M67" s="31">
        <v>0</v>
      </c>
    </row>
    <row r="68" spans="1:13" ht="20.100000000000001" customHeight="1">
      <c r="A68" s="13" t="s">
        <v>45</v>
      </c>
      <c r="E68" s="23">
        <v>26</v>
      </c>
      <c r="G68" s="31">
        <v>161209481</v>
      </c>
      <c r="H68" s="31"/>
      <c r="I68" s="31">
        <v>179068146</v>
      </c>
      <c r="J68" s="31"/>
      <c r="K68" s="31">
        <v>141688196</v>
      </c>
      <c r="L68" s="31"/>
      <c r="M68" s="31">
        <v>149218960</v>
      </c>
    </row>
    <row r="69" spans="1:13" ht="20.100000000000001" customHeight="1">
      <c r="A69" s="32" t="s">
        <v>46</v>
      </c>
      <c r="B69" s="32"/>
      <c r="C69" s="32"/>
      <c r="D69" s="32"/>
      <c r="E69" s="23">
        <v>27</v>
      </c>
      <c r="G69" s="34">
        <v>173300660</v>
      </c>
      <c r="H69" s="31"/>
      <c r="I69" s="34">
        <v>179717373</v>
      </c>
      <c r="J69" s="31"/>
      <c r="K69" s="34">
        <v>106954277</v>
      </c>
      <c r="L69" s="31"/>
      <c r="M69" s="34">
        <v>119861002</v>
      </c>
    </row>
    <row r="70" spans="1:13" ht="8.1" customHeight="1">
      <c r="G70" s="31"/>
      <c r="H70" s="31"/>
      <c r="I70" s="31"/>
      <c r="J70" s="31"/>
      <c r="K70" s="31"/>
      <c r="L70" s="31"/>
      <c r="M70" s="31"/>
    </row>
    <row r="71" spans="1:13" ht="20.100000000000001" customHeight="1">
      <c r="A71" s="22" t="s">
        <v>47</v>
      </c>
      <c r="B71" s="22"/>
      <c r="C71" s="22"/>
      <c r="D71" s="22"/>
      <c r="G71" s="34">
        <f>SUM(G59:G69)</f>
        <v>5199055679</v>
      </c>
      <c r="H71" s="31"/>
      <c r="I71" s="34">
        <f>SUM(I59:I69)</f>
        <v>5784729493</v>
      </c>
      <c r="J71" s="31"/>
      <c r="K71" s="34">
        <f>SUM(K59:K69)</f>
        <v>5289166413</v>
      </c>
      <c r="L71" s="31"/>
      <c r="M71" s="34">
        <f>SUM(M59:M69)</f>
        <v>5331843228</v>
      </c>
    </row>
    <row r="72" spans="1:13" ht="20.100000000000001" customHeight="1">
      <c r="A72" s="22"/>
      <c r="B72" s="22"/>
      <c r="C72" s="22"/>
      <c r="D72" s="22"/>
      <c r="G72" s="31"/>
      <c r="H72" s="31"/>
      <c r="I72" s="31"/>
      <c r="J72" s="31"/>
      <c r="K72" s="31"/>
      <c r="L72" s="31"/>
      <c r="M72" s="31"/>
    </row>
    <row r="73" spans="1:13" ht="20.100000000000001" customHeight="1">
      <c r="A73" s="22" t="s">
        <v>48</v>
      </c>
      <c r="B73" s="22"/>
      <c r="C73" s="22"/>
      <c r="D73" s="22"/>
      <c r="G73" s="31"/>
      <c r="H73" s="31"/>
      <c r="I73" s="31"/>
      <c r="J73" s="31"/>
      <c r="K73" s="31"/>
      <c r="L73" s="31"/>
      <c r="M73" s="31"/>
    </row>
    <row r="74" spans="1:13" ht="8.1" customHeight="1">
      <c r="A74" s="22"/>
      <c r="B74" s="22"/>
      <c r="C74" s="22"/>
      <c r="D74" s="22"/>
      <c r="G74" s="31"/>
      <c r="H74" s="31"/>
      <c r="I74" s="31"/>
      <c r="J74" s="31"/>
      <c r="K74" s="31"/>
      <c r="L74" s="31"/>
      <c r="M74" s="31"/>
    </row>
    <row r="75" spans="1:13" ht="20.100000000000001" customHeight="1">
      <c r="A75" s="13" t="s">
        <v>39</v>
      </c>
      <c r="E75" s="37">
        <v>24.2</v>
      </c>
      <c r="G75" s="28">
        <v>1707215289</v>
      </c>
      <c r="H75" s="28"/>
      <c r="I75" s="28">
        <v>3508358449</v>
      </c>
      <c r="J75" s="28"/>
      <c r="K75" s="28">
        <v>1347215289</v>
      </c>
      <c r="L75" s="28"/>
      <c r="M75" s="28">
        <v>3178358449</v>
      </c>
    </row>
    <row r="76" spans="1:13" ht="20.100000000000001" customHeight="1">
      <c r="A76" s="13" t="s">
        <v>49</v>
      </c>
      <c r="E76" s="37">
        <v>24.3</v>
      </c>
      <c r="G76" s="28">
        <v>8400693428</v>
      </c>
      <c r="H76" s="28"/>
      <c r="I76" s="28">
        <v>7691008615</v>
      </c>
      <c r="J76" s="28"/>
      <c r="K76" s="28">
        <v>8400693428</v>
      </c>
      <c r="L76" s="28"/>
      <c r="M76" s="28">
        <v>7691008615</v>
      </c>
    </row>
    <row r="77" spans="1:13" ht="20.100000000000001" customHeight="1">
      <c r="A77" s="13" t="s">
        <v>50</v>
      </c>
      <c r="E77" s="37">
        <v>24.4</v>
      </c>
      <c r="G77" s="31">
        <v>315728323</v>
      </c>
      <c r="H77" s="28"/>
      <c r="I77" s="31">
        <v>322953029</v>
      </c>
      <c r="J77" s="28"/>
      <c r="K77" s="31">
        <v>304789930</v>
      </c>
      <c r="L77" s="28"/>
      <c r="M77" s="31">
        <v>309511328</v>
      </c>
    </row>
    <row r="78" spans="1:13" ht="20.100000000000001" customHeight="1">
      <c r="A78" s="13" t="s">
        <v>51</v>
      </c>
      <c r="E78" s="23">
        <v>22</v>
      </c>
      <c r="G78" s="28">
        <v>135940551</v>
      </c>
      <c r="H78" s="28"/>
      <c r="I78" s="28">
        <v>190196240</v>
      </c>
      <c r="J78" s="28"/>
      <c r="K78" s="28">
        <v>0</v>
      </c>
      <c r="L78" s="28"/>
      <c r="M78" s="28">
        <v>27788355</v>
      </c>
    </row>
    <row r="79" spans="1:13" ht="20.100000000000001" customHeight="1">
      <c r="A79" s="51" t="s">
        <v>52</v>
      </c>
      <c r="E79" s="23">
        <v>28</v>
      </c>
      <c r="G79" s="28">
        <v>257000500</v>
      </c>
      <c r="H79" s="28"/>
      <c r="I79" s="28">
        <v>230091957</v>
      </c>
      <c r="J79" s="28"/>
      <c r="K79" s="28">
        <v>164051666</v>
      </c>
      <c r="L79" s="28"/>
      <c r="M79" s="28">
        <v>149930842</v>
      </c>
    </row>
    <row r="80" spans="1:13" ht="20.100000000000001" customHeight="1">
      <c r="A80" s="13" t="s">
        <v>53</v>
      </c>
      <c r="E80" s="23">
        <v>29</v>
      </c>
      <c r="G80" s="28">
        <v>60657200</v>
      </c>
      <c r="H80" s="28"/>
      <c r="I80" s="28">
        <v>57232190</v>
      </c>
      <c r="J80" s="28"/>
      <c r="K80" s="28">
        <v>0</v>
      </c>
      <c r="L80" s="28"/>
      <c r="M80" s="28">
        <v>0</v>
      </c>
    </row>
    <row r="81" spans="1:13" ht="20.100000000000001" customHeight="1">
      <c r="A81" s="13" t="s">
        <v>54</v>
      </c>
      <c r="E81" s="23">
        <v>30</v>
      </c>
      <c r="G81" s="45">
        <v>165713866</v>
      </c>
      <c r="H81" s="28"/>
      <c r="I81" s="45">
        <v>220626136</v>
      </c>
      <c r="J81" s="28"/>
      <c r="K81" s="45">
        <v>156239526</v>
      </c>
      <c r="L81" s="28"/>
      <c r="M81" s="45">
        <v>209333487</v>
      </c>
    </row>
    <row r="82" spans="1:13" ht="8.1" customHeight="1">
      <c r="G82" s="31"/>
      <c r="H82" s="28"/>
      <c r="I82" s="31"/>
      <c r="J82" s="28"/>
      <c r="K82" s="31"/>
      <c r="L82" s="28"/>
      <c r="M82" s="31"/>
    </row>
    <row r="83" spans="1:13" ht="20.100000000000001" customHeight="1">
      <c r="A83" s="22" t="s">
        <v>55</v>
      </c>
      <c r="B83" s="22"/>
      <c r="C83" s="22"/>
      <c r="D83" s="22"/>
      <c r="G83" s="45">
        <f>SUM(G75:G81)</f>
        <v>11042949157</v>
      </c>
      <c r="H83" s="28"/>
      <c r="I83" s="45">
        <f>SUM(I75:I81)</f>
        <v>12220466616</v>
      </c>
      <c r="J83" s="28"/>
      <c r="K83" s="45">
        <f>SUM(K75:K81)</f>
        <v>10372989839</v>
      </c>
      <c r="L83" s="28"/>
      <c r="M83" s="45">
        <f>SUM(M75:M81)</f>
        <v>11565931076</v>
      </c>
    </row>
    <row r="84" spans="1:13" ht="8.1" customHeight="1">
      <c r="G84" s="31"/>
      <c r="H84" s="28"/>
      <c r="I84" s="31"/>
      <c r="J84" s="28"/>
      <c r="K84" s="31"/>
      <c r="L84" s="28"/>
      <c r="M84" s="31"/>
    </row>
    <row r="85" spans="1:13" ht="20.100000000000001" customHeight="1">
      <c r="A85" s="22" t="s">
        <v>56</v>
      </c>
      <c r="B85" s="22"/>
      <c r="C85" s="22"/>
      <c r="D85" s="22"/>
      <c r="G85" s="45">
        <f>+G71+G83</f>
        <v>16242004836</v>
      </c>
      <c r="H85" s="28"/>
      <c r="I85" s="45">
        <f>+I71+I83</f>
        <v>18005196109</v>
      </c>
      <c r="J85" s="28"/>
      <c r="K85" s="45">
        <f>+K71+K83</f>
        <v>15662156252</v>
      </c>
      <c r="L85" s="28"/>
      <c r="M85" s="45">
        <f>+M71+M83</f>
        <v>16897774304</v>
      </c>
    </row>
    <row r="86" spans="1:13" ht="20.100000000000001" customHeight="1">
      <c r="A86" s="22"/>
      <c r="B86" s="22"/>
      <c r="C86" s="22"/>
      <c r="D86" s="22"/>
      <c r="H86" s="28"/>
      <c r="I86" s="28"/>
      <c r="J86" s="28"/>
      <c r="L86" s="28"/>
      <c r="M86" s="28"/>
    </row>
    <row r="87" spans="1:13" ht="20.100000000000001" customHeight="1">
      <c r="A87" s="22"/>
      <c r="B87" s="22"/>
      <c r="C87" s="22"/>
      <c r="D87" s="22"/>
      <c r="H87" s="28"/>
      <c r="I87" s="28"/>
      <c r="J87" s="28"/>
      <c r="L87" s="28"/>
      <c r="M87" s="28"/>
    </row>
    <row r="88" spans="1:13" ht="20.100000000000001" customHeight="1">
      <c r="A88" s="22"/>
      <c r="B88" s="22"/>
      <c r="C88" s="22"/>
      <c r="D88" s="22"/>
      <c r="H88" s="28"/>
      <c r="I88" s="28"/>
      <c r="J88" s="28"/>
      <c r="L88" s="28"/>
      <c r="M88" s="28"/>
    </row>
    <row r="89" spans="1:13" ht="20.100000000000001" customHeight="1">
      <c r="A89" s="22"/>
      <c r="B89" s="22"/>
      <c r="C89" s="22"/>
      <c r="D89" s="22"/>
      <c r="H89" s="28"/>
      <c r="I89" s="28"/>
      <c r="J89" s="28"/>
      <c r="L89" s="28"/>
      <c r="M89" s="28"/>
    </row>
    <row r="90" spans="1:13" ht="15" customHeight="1">
      <c r="A90" s="22"/>
      <c r="B90" s="22"/>
      <c r="C90" s="22"/>
      <c r="D90" s="22"/>
      <c r="H90" s="28"/>
      <c r="I90" s="28"/>
      <c r="J90" s="28"/>
      <c r="L90" s="28"/>
      <c r="M90" s="28"/>
    </row>
    <row r="91" spans="1:13" ht="22.2" customHeight="1">
      <c r="A91" s="42" t="str">
        <f>A46</f>
        <v>หมายเหตุประกอบงบการเงินรวมและงบการเงินเฉพาะกิจการเป็นส่วนหนึ่งของงบการเงินนี้</v>
      </c>
      <c r="B91" s="42"/>
      <c r="C91" s="42"/>
      <c r="D91" s="42"/>
      <c r="E91" s="43"/>
      <c r="F91" s="44"/>
      <c r="G91" s="45"/>
      <c r="H91" s="42"/>
      <c r="I91" s="42"/>
      <c r="J91" s="42"/>
      <c r="K91" s="45"/>
      <c r="L91" s="42"/>
      <c r="M91" s="42"/>
    </row>
    <row r="92" spans="1:13" ht="20.100000000000001" customHeight="1">
      <c r="A92" s="12" t="str">
        <f>A1</f>
        <v>บริษัท จัดการและพัฒนาทรัพยากรน้ำภาคตะวันออก จำกัด (มหาชน)</v>
      </c>
      <c r="B92" s="12"/>
      <c r="C92" s="12"/>
      <c r="D92" s="12"/>
      <c r="F92" s="46"/>
      <c r="G92" s="47"/>
      <c r="H92" s="24"/>
      <c r="I92" s="24"/>
      <c r="J92" s="24"/>
      <c r="K92" s="47"/>
      <c r="L92" s="24"/>
      <c r="M92" s="24"/>
    </row>
    <row r="93" spans="1:13" ht="20.100000000000001" customHeight="1">
      <c r="A93" s="12" t="s">
        <v>33</v>
      </c>
      <c r="B93" s="12"/>
      <c r="C93" s="12"/>
      <c r="D93" s="12"/>
      <c r="F93" s="46"/>
      <c r="G93" s="47"/>
      <c r="H93" s="24"/>
      <c r="I93" s="24"/>
      <c r="J93" s="24"/>
      <c r="K93" s="47"/>
      <c r="L93" s="24"/>
      <c r="M93" s="24"/>
    </row>
    <row r="94" spans="1:13" ht="20.100000000000001" customHeight="1">
      <c r="A94" s="17" t="str">
        <f>A49</f>
        <v>ณ วันที่ 31 ธันวาคม พ.ศ. 2568</v>
      </c>
      <c r="B94" s="17"/>
      <c r="C94" s="17"/>
      <c r="D94" s="17"/>
      <c r="E94" s="43"/>
      <c r="F94" s="48"/>
      <c r="G94" s="49"/>
      <c r="H94" s="50"/>
      <c r="I94" s="50"/>
      <c r="J94" s="50"/>
      <c r="K94" s="49"/>
      <c r="L94" s="50"/>
      <c r="M94" s="50"/>
    </row>
    <row r="95" spans="1:13" ht="20.100000000000001" customHeight="1">
      <c r="A95" s="12"/>
      <c r="B95" s="12"/>
      <c r="C95" s="12"/>
      <c r="D95" s="12"/>
      <c r="F95" s="46"/>
      <c r="G95" s="47"/>
      <c r="H95" s="24"/>
      <c r="I95" s="24"/>
      <c r="J95" s="24"/>
      <c r="K95" s="47"/>
      <c r="L95" s="24"/>
      <c r="M95" s="24"/>
    </row>
    <row r="96" spans="1:13" ht="20.100000000000001" customHeight="1">
      <c r="A96" s="12"/>
      <c r="B96" s="12"/>
      <c r="C96" s="12"/>
      <c r="D96" s="12"/>
      <c r="E96" s="14"/>
      <c r="F96" s="12"/>
      <c r="G96" s="16"/>
      <c r="H96" s="12"/>
      <c r="I96" s="12"/>
      <c r="J96" s="12"/>
      <c r="K96" s="16"/>
      <c r="L96" s="12"/>
      <c r="M96" s="21" t="s">
        <v>3</v>
      </c>
    </row>
    <row r="97" spans="1:13" ht="20.100000000000001" customHeight="1">
      <c r="F97" s="24"/>
      <c r="G97" s="145" t="s">
        <v>4</v>
      </c>
      <c r="H97" s="145"/>
      <c r="I97" s="145"/>
      <c r="J97" s="21"/>
      <c r="K97" s="145" t="s">
        <v>5</v>
      </c>
      <c r="L97" s="145"/>
      <c r="M97" s="145"/>
    </row>
    <row r="98" spans="1:13" s="22" customFormat="1" ht="20.100000000000001" customHeight="1">
      <c r="E98" s="18" t="s">
        <v>6</v>
      </c>
      <c r="F98" s="24"/>
      <c r="G98" s="25" t="s">
        <v>7</v>
      </c>
      <c r="H98" s="21"/>
      <c r="I98" s="26" t="s">
        <v>8</v>
      </c>
      <c r="J98" s="21"/>
      <c r="K98" s="25" t="s">
        <v>7</v>
      </c>
      <c r="L98" s="21"/>
      <c r="M98" s="26" t="s">
        <v>8</v>
      </c>
    </row>
    <row r="99" spans="1:13" s="22" customFormat="1" ht="8.1" customHeight="1">
      <c r="E99" s="23"/>
      <c r="F99" s="52"/>
      <c r="G99" s="35"/>
      <c r="H99" s="53"/>
      <c r="I99" s="23"/>
      <c r="J99" s="53"/>
      <c r="K99" s="35"/>
      <c r="L99" s="54"/>
      <c r="M99" s="23"/>
    </row>
    <row r="100" spans="1:13" s="22" customFormat="1" ht="20.100000000000001" customHeight="1">
      <c r="A100" s="22" t="s">
        <v>57</v>
      </c>
      <c r="E100" s="23"/>
      <c r="F100" s="52"/>
      <c r="G100" s="35"/>
      <c r="H100" s="53"/>
      <c r="I100" s="23"/>
      <c r="J100" s="53"/>
      <c r="K100" s="35"/>
      <c r="L100" s="54"/>
      <c r="M100" s="23"/>
    </row>
    <row r="101" spans="1:13" s="22" customFormat="1" ht="8.1" customHeight="1">
      <c r="E101" s="23"/>
      <c r="F101" s="52"/>
      <c r="G101" s="35"/>
      <c r="H101" s="53"/>
      <c r="I101" s="23"/>
      <c r="J101" s="53"/>
      <c r="K101" s="35"/>
      <c r="L101" s="54"/>
      <c r="M101" s="23"/>
    </row>
    <row r="102" spans="1:13" ht="20.100000000000001" customHeight="1">
      <c r="A102" s="22" t="s">
        <v>58</v>
      </c>
      <c r="B102" s="22"/>
      <c r="C102" s="22"/>
      <c r="D102" s="22"/>
    </row>
    <row r="103" spans="1:13" s="22" customFormat="1" ht="8.1" customHeight="1">
      <c r="E103" s="23"/>
      <c r="F103" s="52"/>
      <c r="G103" s="35"/>
      <c r="H103" s="53"/>
      <c r="I103" s="23"/>
      <c r="J103" s="53"/>
      <c r="K103" s="35"/>
      <c r="L103" s="54"/>
      <c r="M103" s="23"/>
    </row>
    <row r="104" spans="1:13" ht="20.100000000000001" customHeight="1">
      <c r="A104" s="13" t="s">
        <v>59</v>
      </c>
    </row>
    <row r="105" spans="1:13" ht="20.100000000000001" customHeight="1">
      <c r="B105" s="13" t="s">
        <v>60</v>
      </c>
    </row>
    <row r="106" spans="1:13" ht="20.100000000000001" customHeight="1">
      <c r="C106" s="13" t="s">
        <v>61</v>
      </c>
    </row>
    <row r="107" spans="1:13" ht="20.100000000000001" customHeight="1" thickBot="1">
      <c r="C107" s="13" t="s">
        <v>62</v>
      </c>
      <c r="G107" s="39">
        <v>1663725149</v>
      </c>
      <c r="H107" s="31"/>
      <c r="I107" s="39">
        <v>1663725149</v>
      </c>
      <c r="J107" s="31"/>
      <c r="K107" s="39">
        <v>1663725149</v>
      </c>
      <c r="L107" s="31"/>
      <c r="M107" s="39">
        <v>1663725149</v>
      </c>
    </row>
    <row r="108" spans="1:13" s="22" customFormat="1" ht="8.1" customHeight="1" thickTop="1">
      <c r="E108" s="23"/>
      <c r="F108" s="52"/>
      <c r="G108" s="35"/>
      <c r="H108" s="55"/>
      <c r="I108" s="35"/>
      <c r="J108" s="55"/>
      <c r="K108" s="35"/>
      <c r="L108" s="31"/>
      <c r="M108" s="35"/>
    </row>
    <row r="109" spans="1:13" ht="20.100000000000001" customHeight="1">
      <c r="B109" s="13" t="s">
        <v>63</v>
      </c>
      <c r="H109" s="28"/>
      <c r="I109" s="28"/>
      <c r="J109" s="28"/>
      <c r="L109" s="28"/>
      <c r="M109" s="28"/>
    </row>
    <row r="110" spans="1:13" ht="20.100000000000001" customHeight="1">
      <c r="C110" s="13" t="s">
        <v>61</v>
      </c>
      <c r="H110" s="28"/>
      <c r="I110" s="28"/>
      <c r="J110" s="28"/>
      <c r="L110" s="28"/>
      <c r="M110" s="28"/>
    </row>
    <row r="111" spans="1:13" ht="20.100000000000001" customHeight="1">
      <c r="C111" s="13" t="s">
        <v>62</v>
      </c>
      <c r="G111" s="31">
        <v>1663725149</v>
      </c>
      <c r="H111" s="31"/>
      <c r="I111" s="31">
        <v>1663725149</v>
      </c>
      <c r="J111" s="31"/>
      <c r="K111" s="31">
        <v>1663725149</v>
      </c>
      <c r="L111" s="56"/>
      <c r="M111" s="31">
        <v>1663725149</v>
      </c>
    </row>
    <row r="112" spans="1:13" ht="20.100000000000001" customHeight="1">
      <c r="A112" s="13" t="s">
        <v>64</v>
      </c>
      <c r="G112" s="31">
        <v>2138522279</v>
      </c>
      <c r="H112" s="31"/>
      <c r="I112" s="31">
        <v>2138522279</v>
      </c>
      <c r="J112" s="31"/>
      <c r="K112" s="31">
        <v>2138522279</v>
      </c>
      <c r="L112" s="56"/>
      <c r="M112" s="31">
        <v>2138522279</v>
      </c>
    </row>
    <row r="113" spans="1:13" ht="20.100000000000001" customHeight="1">
      <c r="A113" s="13" t="s">
        <v>65</v>
      </c>
      <c r="G113" s="31"/>
      <c r="H113" s="31"/>
      <c r="I113" s="31"/>
      <c r="J113" s="31"/>
      <c r="K113" s="31"/>
      <c r="L113" s="31"/>
      <c r="M113" s="31"/>
    </row>
    <row r="114" spans="1:13" ht="20.100000000000001" customHeight="1">
      <c r="B114" s="13" t="s">
        <v>66</v>
      </c>
      <c r="D114" s="30" t="s">
        <v>67</v>
      </c>
      <c r="E114" s="23">
        <v>31</v>
      </c>
      <c r="G114" s="31">
        <v>166500000</v>
      </c>
      <c r="H114" s="31"/>
      <c r="I114" s="31">
        <v>166500000</v>
      </c>
      <c r="J114" s="31"/>
      <c r="K114" s="31">
        <v>166500000</v>
      </c>
      <c r="L114" s="56"/>
      <c r="M114" s="31">
        <v>166500000</v>
      </c>
    </row>
    <row r="115" spans="1:13" ht="20.100000000000001" customHeight="1">
      <c r="D115" s="30" t="s">
        <v>68</v>
      </c>
      <c r="E115" s="23">
        <v>31</v>
      </c>
      <c r="G115" s="31">
        <v>591747567</v>
      </c>
      <c r="H115" s="31"/>
      <c r="I115" s="31">
        <v>555160505</v>
      </c>
      <c r="J115" s="31"/>
      <c r="K115" s="31">
        <v>68186810</v>
      </c>
      <c r="L115" s="56"/>
      <c r="M115" s="31">
        <v>64958305</v>
      </c>
    </row>
    <row r="116" spans="1:13" ht="20.100000000000001" customHeight="1">
      <c r="A116" s="13" t="s">
        <v>69</v>
      </c>
      <c r="G116" s="34">
        <v>6859601465</v>
      </c>
      <c r="H116" s="31"/>
      <c r="I116" s="34">
        <v>6906754282</v>
      </c>
      <c r="J116" s="31"/>
      <c r="K116" s="34">
        <v>5558293869</v>
      </c>
      <c r="L116" s="31"/>
      <c r="M116" s="34">
        <v>5508830597</v>
      </c>
    </row>
    <row r="117" spans="1:13" s="22" customFormat="1" ht="8.1" customHeight="1">
      <c r="E117" s="23"/>
      <c r="F117" s="52"/>
      <c r="G117" s="35"/>
      <c r="H117" s="55"/>
      <c r="I117" s="35"/>
      <c r="J117" s="55"/>
      <c r="K117" s="35"/>
      <c r="L117" s="31"/>
      <c r="M117" s="35"/>
    </row>
    <row r="118" spans="1:13" ht="20.100000000000001" customHeight="1">
      <c r="A118" s="13" t="s">
        <v>70</v>
      </c>
      <c r="G118" s="5">
        <f>SUM(G109:G116)</f>
        <v>11420096460</v>
      </c>
      <c r="H118" s="31"/>
      <c r="I118" s="5">
        <f>SUM(I109:I116)</f>
        <v>11430662215</v>
      </c>
      <c r="J118" s="31"/>
      <c r="K118" s="5">
        <f>SUM(K109:K116)</f>
        <v>9595228107</v>
      </c>
      <c r="L118" s="31"/>
      <c r="M118" s="5">
        <f>SUM(M109:M116)</f>
        <v>9542536330</v>
      </c>
    </row>
    <row r="119" spans="1:13" ht="20.100000000000001" customHeight="1">
      <c r="A119" s="13" t="s">
        <v>71</v>
      </c>
      <c r="G119" s="34">
        <v>130456069</v>
      </c>
      <c r="H119" s="31"/>
      <c r="I119" s="34">
        <v>138242215</v>
      </c>
      <c r="J119" s="31"/>
      <c r="K119" s="34">
        <v>0</v>
      </c>
      <c r="L119" s="31"/>
      <c r="M119" s="34">
        <v>0</v>
      </c>
    </row>
    <row r="120" spans="1:13" s="22" customFormat="1" ht="8.1" customHeight="1">
      <c r="E120" s="23"/>
      <c r="F120" s="52"/>
      <c r="G120" s="35"/>
      <c r="H120" s="55"/>
      <c r="I120" s="35"/>
      <c r="J120" s="55"/>
      <c r="K120" s="35"/>
      <c r="L120" s="31"/>
      <c r="M120" s="35"/>
    </row>
    <row r="121" spans="1:13" ht="20.100000000000001" customHeight="1">
      <c r="A121" s="22" t="s">
        <v>72</v>
      </c>
      <c r="B121" s="22"/>
      <c r="C121" s="22"/>
      <c r="D121" s="22"/>
      <c r="G121" s="34">
        <f>+G118+G119</f>
        <v>11550552529</v>
      </c>
      <c r="H121" s="31"/>
      <c r="I121" s="34">
        <f>+I118+I119</f>
        <v>11568904430</v>
      </c>
      <c r="J121" s="31"/>
      <c r="K121" s="34">
        <f>+K118+K119</f>
        <v>9595228107</v>
      </c>
      <c r="L121" s="31"/>
      <c r="M121" s="34">
        <f>+M118+M119</f>
        <v>9542536330</v>
      </c>
    </row>
    <row r="122" spans="1:13" s="22" customFormat="1" ht="8.1" customHeight="1">
      <c r="E122" s="23"/>
      <c r="F122" s="52"/>
      <c r="G122" s="57"/>
      <c r="H122" s="31"/>
      <c r="I122" s="57"/>
      <c r="J122" s="31"/>
      <c r="K122" s="57"/>
      <c r="L122" s="31"/>
      <c r="M122" s="57"/>
    </row>
    <row r="123" spans="1:13" ht="20.100000000000001" customHeight="1" thickBot="1">
      <c r="A123" s="22" t="s">
        <v>73</v>
      </c>
      <c r="B123" s="22"/>
      <c r="C123" s="22"/>
      <c r="D123" s="22"/>
      <c r="G123" s="39">
        <f>+G85+G121</f>
        <v>27792557365</v>
      </c>
      <c r="H123" s="31"/>
      <c r="I123" s="39">
        <f>+I85+I121</f>
        <v>29574100539</v>
      </c>
      <c r="J123" s="31"/>
      <c r="K123" s="39">
        <f>+K85+K121</f>
        <v>25257384359</v>
      </c>
      <c r="L123" s="31"/>
      <c r="M123" s="39">
        <f>+M85+M121</f>
        <v>26440310634</v>
      </c>
    </row>
    <row r="124" spans="1:13" ht="20.100000000000001" customHeight="1" thickTop="1">
      <c r="A124" s="22"/>
      <c r="B124" s="22"/>
      <c r="C124" s="22"/>
      <c r="D124" s="22"/>
      <c r="G124" s="31"/>
      <c r="H124" s="58"/>
      <c r="I124" s="58"/>
      <c r="J124" s="58"/>
      <c r="K124" s="31"/>
      <c r="L124" s="58"/>
      <c r="M124" s="58"/>
    </row>
    <row r="125" spans="1:13" ht="20.100000000000001" customHeight="1">
      <c r="A125" s="22"/>
      <c r="B125" s="22"/>
      <c r="C125" s="22"/>
      <c r="D125" s="22"/>
      <c r="G125" s="2"/>
      <c r="H125" s="54"/>
      <c r="I125" s="2"/>
      <c r="J125" s="10"/>
      <c r="K125" s="2"/>
      <c r="L125" s="10"/>
      <c r="M125" s="2"/>
    </row>
    <row r="126" spans="1:13" ht="20.100000000000001" customHeight="1">
      <c r="A126" s="22"/>
      <c r="B126" s="22"/>
      <c r="C126" s="22"/>
      <c r="D126" s="22"/>
      <c r="G126" s="2"/>
      <c r="H126" s="54"/>
      <c r="I126" s="54"/>
      <c r="J126" s="54"/>
      <c r="K126" s="31"/>
      <c r="L126" s="54"/>
      <c r="M126" s="54"/>
    </row>
    <row r="127" spans="1:13" ht="20.100000000000001" customHeight="1">
      <c r="A127" s="22"/>
      <c r="B127" s="22"/>
      <c r="C127" s="22"/>
      <c r="D127" s="22"/>
      <c r="G127" s="2"/>
      <c r="H127" s="54"/>
      <c r="I127" s="54"/>
      <c r="J127" s="54"/>
      <c r="K127" s="31"/>
      <c r="L127" s="54"/>
      <c r="M127" s="54"/>
    </row>
    <row r="128" spans="1:13" ht="20.100000000000001" customHeight="1">
      <c r="A128" s="22"/>
      <c r="B128" s="22"/>
      <c r="C128" s="22"/>
      <c r="D128" s="22"/>
      <c r="G128" s="2"/>
      <c r="H128" s="7"/>
      <c r="I128" s="6"/>
      <c r="J128" s="7"/>
      <c r="K128" s="5"/>
      <c r="L128" s="7"/>
      <c r="M128" s="6"/>
    </row>
    <row r="129" spans="1:13" ht="20.100000000000001" customHeight="1">
      <c r="A129" s="22"/>
      <c r="B129" s="22"/>
      <c r="C129" s="22"/>
      <c r="D129" s="22"/>
      <c r="G129" s="2"/>
      <c r="H129" s="7"/>
      <c r="I129" s="6"/>
      <c r="J129" s="7"/>
      <c r="K129" s="5"/>
      <c r="L129" s="7"/>
      <c r="M129" s="6"/>
    </row>
    <row r="130" spans="1:13" ht="20.100000000000001" customHeight="1">
      <c r="A130" s="22"/>
      <c r="B130" s="22"/>
      <c r="C130" s="22"/>
      <c r="D130" s="22"/>
      <c r="G130" s="2"/>
      <c r="H130" s="7"/>
      <c r="I130" s="6"/>
      <c r="J130" s="7"/>
      <c r="K130" s="5"/>
      <c r="L130" s="7"/>
      <c r="M130" s="6"/>
    </row>
    <row r="131" spans="1:13" ht="20.100000000000001" customHeight="1">
      <c r="A131" s="22"/>
      <c r="B131" s="22"/>
      <c r="C131" s="22"/>
      <c r="D131" s="22"/>
      <c r="G131" s="2"/>
      <c r="H131" s="7"/>
      <c r="I131" s="7"/>
      <c r="J131" s="7"/>
      <c r="K131" s="5"/>
      <c r="L131" s="7"/>
      <c r="M131" s="7"/>
    </row>
    <row r="132" spans="1:13" ht="20.100000000000001" customHeight="1">
      <c r="A132" s="22"/>
      <c r="B132" s="22"/>
      <c r="C132" s="22"/>
      <c r="D132" s="22"/>
      <c r="G132" s="2"/>
      <c r="H132" s="7"/>
      <c r="J132" s="7"/>
      <c r="K132" s="5"/>
      <c r="L132" s="7"/>
      <c r="M132" s="7"/>
    </row>
    <row r="133" spans="1:13" ht="20.100000000000001" customHeight="1">
      <c r="A133" s="22"/>
      <c r="B133" s="22"/>
      <c r="C133" s="22"/>
      <c r="D133" s="22"/>
      <c r="G133" s="2"/>
      <c r="H133" s="7"/>
      <c r="I133" s="7"/>
      <c r="J133" s="7"/>
      <c r="K133" s="5"/>
      <c r="L133" s="7"/>
      <c r="M133" s="7"/>
    </row>
    <row r="134" spans="1:13" ht="20.100000000000001" customHeight="1">
      <c r="A134" s="22"/>
      <c r="B134" s="22"/>
      <c r="C134" s="22"/>
      <c r="D134" s="22"/>
      <c r="G134" s="5"/>
      <c r="H134" s="7"/>
      <c r="I134" s="7"/>
      <c r="J134" s="7"/>
      <c r="K134" s="5"/>
      <c r="L134" s="7"/>
      <c r="M134" s="7"/>
    </row>
    <row r="135" spans="1:13" ht="15" customHeight="1">
      <c r="A135" s="22"/>
      <c r="B135" s="22"/>
      <c r="C135" s="22"/>
      <c r="D135" s="22"/>
      <c r="G135" s="5"/>
      <c r="H135" s="7"/>
      <c r="I135" s="7"/>
      <c r="J135" s="7"/>
      <c r="K135" s="5"/>
      <c r="L135" s="7"/>
      <c r="M135" s="7"/>
    </row>
    <row r="136" spans="1:13" ht="22.2" customHeight="1">
      <c r="A136" s="42" t="str">
        <f>A91</f>
        <v>หมายเหตุประกอบงบการเงินรวมและงบการเงินเฉพาะกิจการเป็นส่วนหนึ่งของงบการเงินนี้</v>
      </c>
      <c r="B136" s="42"/>
      <c r="C136" s="42"/>
      <c r="D136" s="42"/>
      <c r="E136" s="43"/>
      <c r="F136" s="42"/>
      <c r="G136" s="45"/>
      <c r="H136" s="42"/>
      <c r="I136" s="42"/>
      <c r="J136" s="42"/>
      <c r="K136" s="45"/>
      <c r="L136" s="42"/>
      <c r="M136" s="42"/>
    </row>
  </sheetData>
  <mergeCells count="9">
    <mergeCell ref="G97:I97"/>
    <mergeCell ref="K52:M52"/>
    <mergeCell ref="K97:M97"/>
    <mergeCell ref="A1:M1"/>
    <mergeCell ref="K6:M6"/>
    <mergeCell ref="A42:M42"/>
    <mergeCell ref="A43:M43"/>
    <mergeCell ref="G52:I52"/>
    <mergeCell ref="G6:I6"/>
  </mergeCells>
  <phoneticPr fontId="0" type="noConversion"/>
  <pageMargins left="0.8" right="0.5" top="0.5" bottom="0.6" header="0.49" footer="0.4"/>
  <pageSetup paperSize="9" scale="95" firstPageNumber="7" orientation="portrait" useFirstPageNumber="1" horizontalDpi="1200" verticalDpi="1200" r:id="rId1"/>
  <headerFooter>
    <oddFooter>&amp;R&amp;"Browallia New,Regular"&amp;13&amp;P</oddFooter>
  </headerFooter>
  <rowBreaks count="2" manualBreakCount="2">
    <brk id="46" max="16383" man="1"/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2"/>
  <sheetViews>
    <sheetView tabSelected="1" topLeftCell="A71" zoomScaleNormal="100" zoomScaleSheetLayoutView="85" workbookViewId="0">
      <selection activeCell="R78" sqref="R78"/>
    </sheetView>
  </sheetViews>
  <sheetFormatPr defaultColWidth="10.44140625" defaultRowHeight="20.100000000000001" customHeight="1"/>
  <cols>
    <col min="1" max="3" width="1.44140625" style="13" customWidth="1"/>
    <col min="4" max="4" width="31" style="13" customWidth="1"/>
    <col min="5" max="5" width="8.6640625" style="23" customWidth="1"/>
    <col min="6" max="6" width="0.6640625" style="27" customWidth="1"/>
    <col min="7" max="7" width="14.33203125" style="127" bestFit="1" customWidth="1"/>
    <col min="8" max="8" width="0.6640625" style="13" customWidth="1"/>
    <col min="9" max="9" width="12.44140625" style="13" bestFit="1" customWidth="1"/>
    <col min="10" max="10" width="0.6640625" style="13" customWidth="1"/>
    <col min="11" max="11" width="13.6640625" style="128" bestFit="1" customWidth="1"/>
    <col min="12" max="12" width="0.6640625" style="13" customWidth="1"/>
    <col min="13" max="13" width="12.44140625" style="13" bestFit="1" customWidth="1"/>
    <col min="14" max="16384" width="10.44140625" style="13"/>
  </cols>
  <sheetData>
    <row r="1" spans="1:13" ht="21.75" customHeight="1">
      <c r="A1" s="12" t="str">
        <f>'BS7-9'!A92</f>
        <v>บริษัท จัดการและพัฒนาทรัพยากรน้ำภาคตะวันออก จำกัด (มหาชน)</v>
      </c>
      <c r="B1" s="12"/>
      <c r="C1" s="12"/>
      <c r="D1" s="12"/>
      <c r="F1" s="46"/>
      <c r="G1" s="117"/>
      <c r="H1" s="24"/>
      <c r="I1" s="24"/>
      <c r="J1" s="24"/>
      <c r="K1" s="118"/>
      <c r="L1" s="24"/>
      <c r="M1" s="24"/>
    </row>
    <row r="2" spans="1:13" ht="21.75" customHeight="1">
      <c r="A2" s="22" t="s">
        <v>74</v>
      </c>
      <c r="B2" s="22"/>
      <c r="C2" s="22"/>
      <c r="D2" s="22"/>
      <c r="F2" s="46"/>
      <c r="G2" s="117"/>
      <c r="H2" s="24"/>
      <c r="I2" s="24"/>
      <c r="J2" s="24"/>
      <c r="K2" s="118"/>
      <c r="L2" s="24"/>
      <c r="M2" s="24"/>
    </row>
    <row r="3" spans="1:13" s="23" customFormat="1" ht="21.75" customHeight="1">
      <c r="A3" s="17" t="s">
        <v>75</v>
      </c>
      <c r="B3" s="17"/>
      <c r="C3" s="17"/>
      <c r="D3" s="17"/>
      <c r="E3" s="18"/>
      <c r="F3" s="17"/>
      <c r="G3" s="119"/>
      <c r="H3" s="17"/>
      <c r="I3" s="17"/>
      <c r="J3" s="17"/>
      <c r="K3" s="120"/>
      <c r="L3" s="17"/>
      <c r="M3" s="17"/>
    </row>
    <row r="4" spans="1:13" s="23" customFormat="1" ht="18" customHeight="1">
      <c r="A4" s="12"/>
      <c r="B4" s="12"/>
      <c r="C4" s="12"/>
      <c r="D4" s="12"/>
      <c r="E4" s="14"/>
      <c r="F4" s="12"/>
      <c r="G4" s="121"/>
      <c r="H4" s="12"/>
      <c r="I4" s="12"/>
      <c r="J4" s="12"/>
      <c r="K4" s="122"/>
      <c r="L4" s="12"/>
      <c r="M4" s="12"/>
    </row>
    <row r="5" spans="1:13" ht="21" customHeight="1">
      <c r="A5" s="32"/>
      <c r="B5" s="32"/>
      <c r="C5" s="32"/>
      <c r="D5" s="32"/>
      <c r="F5" s="46"/>
      <c r="G5" s="121"/>
      <c r="H5" s="12"/>
      <c r="I5" s="12"/>
      <c r="J5" s="12"/>
      <c r="K5" s="122"/>
      <c r="L5" s="12"/>
      <c r="M5" s="21" t="s">
        <v>3</v>
      </c>
    </row>
    <row r="6" spans="1:13" s="22" customFormat="1" ht="21" customHeight="1">
      <c r="E6" s="14"/>
      <c r="F6" s="52"/>
      <c r="G6" s="145" t="s">
        <v>4</v>
      </c>
      <c r="H6" s="145"/>
      <c r="I6" s="145"/>
      <c r="J6" s="21"/>
      <c r="K6" s="145" t="s">
        <v>5</v>
      </c>
      <c r="L6" s="145"/>
      <c r="M6" s="145"/>
    </row>
    <row r="7" spans="1:13" s="22" customFormat="1" ht="21" customHeight="1">
      <c r="E7" s="18" t="s">
        <v>6</v>
      </c>
      <c r="F7" s="52"/>
      <c r="G7" s="123" t="s">
        <v>7</v>
      </c>
      <c r="H7" s="21"/>
      <c r="I7" s="26" t="s">
        <v>8</v>
      </c>
      <c r="J7" s="21"/>
      <c r="K7" s="124" t="s">
        <v>7</v>
      </c>
      <c r="L7" s="21"/>
      <c r="M7" s="26" t="s">
        <v>8</v>
      </c>
    </row>
    <row r="8" spans="1:13" s="22" customFormat="1" ht="8.1" customHeight="1">
      <c r="E8" s="14"/>
      <c r="F8" s="52"/>
      <c r="G8" s="125"/>
      <c r="H8" s="21"/>
      <c r="I8" s="21"/>
      <c r="J8" s="21"/>
      <c r="K8" s="126"/>
      <c r="L8" s="21"/>
      <c r="M8" s="21"/>
    </row>
    <row r="9" spans="1:13" ht="21" customHeight="1">
      <c r="A9" s="22" t="s">
        <v>76</v>
      </c>
      <c r="B9" s="22"/>
      <c r="C9" s="22"/>
      <c r="D9" s="22"/>
      <c r="E9" s="37">
        <v>39.200000000000003</v>
      </c>
    </row>
    <row r="10" spans="1:13" ht="8.1" customHeight="1">
      <c r="A10" s="22"/>
      <c r="B10" s="22"/>
      <c r="C10" s="22"/>
      <c r="D10" s="22"/>
    </row>
    <row r="11" spans="1:13" ht="21" customHeight="1">
      <c r="A11" s="13" t="s">
        <v>77</v>
      </c>
      <c r="G11" s="127">
        <v>1504514816</v>
      </c>
      <c r="H11" s="28"/>
      <c r="I11" s="28">
        <v>2073397868</v>
      </c>
      <c r="J11" s="28"/>
      <c r="K11" s="128">
        <v>1551356721</v>
      </c>
      <c r="L11" s="28"/>
      <c r="M11" s="28">
        <v>2135369958</v>
      </c>
    </row>
    <row r="12" spans="1:13" ht="21" customHeight="1">
      <c r="A12" s="13" t="s">
        <v>78</v>
      </c>
      <c r="G12" s="127">
        <v>1571678138</v>
      </c>
      <c r="H12" s="28"/>
      <c r="I12" s="28">
        <v>1569162865</v>
      </c>
      <c r="J12" s="28"/>
      <c r="K12" s="128">
        <v>434601625</v>
      </c>
      <c r="L12" s="28"/>
      <c r="M12" s="28">
        <v>424024820</v>
      </c>
    </row>
    <row r="13" spans="1:13" ht="21" customHeight="1">
      <c r="A13" s="13" t="s">
        <v>79</v>
      </c>
      <c r="G13" s="127">
        <v>272843790</v>
      </c>
      <c r="H13" s="28"/>
      <c r="I13" s="28">
        <v>239921165</v>
      </c>
      <c r="J13" s="28"/>
      <c r="K13" s="128">
        <v>272843790</v>
      </c>
      <c r="L13" s="28"/>
      <c r="M13" s="28">
        <v>239921165</v>
      </c>
    </row>
    <row r="14" spans="1:13" ht="21" customHeight="1">
      <c r="A14" s="13" t="s">
        <v>80</v>
      </c>
      <c r="G14" s="127">
        <v>21146167</v>
      </c>
      <c r="H14" s="28"/>
      <c r="I14" s="28">
        <v>38081071</v>
      </c>
      <c r="J14" s="28"/>
      <c r="K14" s="28">
        <v>0</v>
      </c>
      <c r="L14" s="28"/>
      <c r="M14" s="28">
        <v>0</v>
      </c>
    </row>
    <row r="15" spans="1:13" ht="21" customHeight="1">
      <c r="A15" s="13" t="s">
        <v>81</v>
      </c>
      <c r="G15" s="129">
        <v>182314633</v>
      </c>
      <c r="H15" s="28"/>
      <c r="I15" s="45">
        <v>141997179</v>
      </c>
      <c r="J15" s="28"/>
      <c r="K15" s="130">
        <v>135447786</v>
      </c>
      <c r="L15" s="28"/>
      <c r="M15" s="45">
        <v>103647486</v>
      </c>
    </row>
    <row r="16" spans="1:13" ht="8.1" customHeight="1">
      <c r="H16" s="28"/>
      <c r="I16" s="28"/>
      <c r="J16" s="28"/>
      <c r="L16" s="28"/>
      <c r="M16" s="28"/>
    </row>
    <row r="17" spans="1:13" ht="21" customHeight="1">
      <c r="A17" s="22" t="s">
        <v>82</v>
      </c>
      <c r="B17" s="22"/>
      <c r="C17" s="22"/>
      <c r="D17" s="22"/>
      <c r="G17" s="131">
        <f>SUM(G11:G16)</f>
        <v>3552497544</v>
      </c>
      <c r="H17" s="28"/>
      <c r="I17" s="31">
        <f>SUM(I11:I16)</f>
        <v>4062560148</v>
      </c>
      <c r="J17" s="28"/>
      <c r="K17" s="36">
        <f>SUM(K11:K16)</f>
        <v>2394249922</v>
      </c>
      <c r="L17" s="28"/>
      <c r="M17" s="31">
        <f>SUM(M11:M16)</f>
        <v>2902963429</v>
      </c>
    </row>
    <row r="18" spans="1:13" ht="21" customHeight="1">
      <c r="A18" s="13" t="s">
        <v>83</v>
      </c>
      <c r="E18" s="23">
        <v>33</v>
      </c>
      <c r="G18" s="129">
        <v>54521943</v>
      </c>
      <c r="H18" s="28"/>
      <c r="I18" s="45">
        <v>110134427</v>
      </c>
      <c r="J18" s="28"/>
      <c r="K18" s="132">
        <v>400320847</v>
      </c>
      <c r="L18" s="28"/>
      <c r="M18" s="34">
        <v>156421322</v>
      </c>
    </row>
    <row r="19" spans="1:13" ht="8.1" customHeight="1">
      <c r="G19" s="131"/>
      <c r="H19" s="28"/>
      <c r="I19" s="31"/>
      <c r="J19" s="28"/>
      <c r="K19" s="36"/>
      <c r="L19" s="28"/>
      <c r="M19" s="31"/>
    </row>
    <row r="20" spans="1:13" ht="21" customHeight="1">
      <c r="A20" s="22" t="s">
        <v>84</v>
      </c>
      <c r="B20" s="22"/>
      <c r="C20" s="22"/>
      <c r="D20" s="22"/>
      <c r="G20" s="129">
        <f>SUM(G17:G18)</f>
        <v>3607019487</v>
      </c>
      <c r="H20" s="28"/>
      <c r="I20" s="45">
        <f>SUM(I17:I18)</f>
        <v>4172694575</v>
      </c>
      <c r="J20" s="28"/>
      <c r="K20" s="130">
        <f>SUM(K17:K18)</f>
        <v>2794570769</v>
      </c>
      <c r="L20" s="28"/>
      <c r="M20" s="45">
        <f>SUM(M17:M18)</f>
        <v>3059384751</v>
      </c>
    </row>
    <row r="21" spans="1:13" ht="15" customHeight="1">
      <c r="A21" s="22"/>
      <c r="B21" s="22"/>
      <c r="C21" s="22"/>
      <c r="D21" s="22"/>
      <c r="H21" s="28"/>
      <c r="I21" s="28"/>
      <c r="J21" s="28"/>
      <c r="L21" s="28"/>
      <c r="M21" s="28"/>
    </row>
    <row r="22" spans="1:13" ht="21" customHeight="1">
      <c r="A22" s="22" t="s">
        <v>85</v>
      </c>
      <c r="B22" s="22"/>
      <c r="C22" s="22"/>
      <c r="D22" s="22"/>
      <c r="E22" s="37">
        <v>39.200000000000003</v>
      </c>
      <c r="G22" s="28"/>
      <c r="H22" s="28"/>
      <c r="I22" s="28"/>
      <c r="J22" s="28"/>
      <c r="L22" s="28"/>
      <c r="M22" s="28"/>
    </row>
    <row r="23" spans="1:13" ht="8.1" customHeight="1">
      <c r="A23" s="22"/>
      <c r="B23" s="22"/>
      <c r="C23" s="22"/>
      <c r="D23" s="22"/>
      <c r="H23" s="28"/>
      <c r="I23" s="28"/>
      <c r="J23" s="28"/>
      <c r="L23" s="28"/>
      <c r="M23" s="28"/>
    </row>
    <row r="24" spans="1:13" ht="21" customHeight="1">
      <c r="A24" s="13" t="s">
        <v>86</v>
      </c>
      <c r="B24" s="133"/>
      <c r="G24" s="131">
        <v>-1085074896</v>
      </c>
      <c r="H24" s="31"/>
      <c r="I24" s="31">
        <v>-1651148733</v>
      </c>
      <c r="J24" s="31"/>
      <c r="K24" s="36">
        <v>-1116747132</v>
      </c>
      <c r="L24" s="31"/>
      <c r="M24" s="31">
        <v>-1700052321</v>
      </c>
    </row>
    <row r="25" spans="1:13" ht="21" customHeight="1">
      <c r="A25" s="13" t="s">
        <v>87</v>
      </c>
      <c r="G25" s="131">
        <v>-1138559769</v>
      </c>
      <c r="H25" s="31"/>
      <c r="I25" s="31">
        <v>-1152266855</v>
      </c>
      <c r="J25" s="31"/>
      <c r="K25" s="36">
        <v>-507020438</v>
      </c>
      <c r="L25" s="31"/>
      <c r="M25" s="31">
        <v>-480917992</v>
      </c>
    </row>
    <row r="26" spans="1:13" ht="21" customHeight="1">
      <c r="A26" s="13" t="s">
        <v>88</v>
      </c>
      <c r="G26" s="131">
        <v>-222682965</v>
      </c>
      <c r="H26" s="31"/>
      <c r="I26" s="31">
        <v>-259654689</v>
      </c>
      <c r="J26" s="31"/>
      <c r="K26" s="36">
        <v>-245748952</v>
      </c>
      <c r="L26" s="31"/>
      <c r="M26" s="31">
        <v>-290904502</v>
      </c>
    </row>
    <row r="27" spans="1:13" ht="21" customHeight="1">
      <c r="A27" s="13" t="s">
        <v>89</v>
      </c>
      <c r="G27" s="131">
        <v>-21146167</v>
      </c>
      <c r="H27" s="31"/>
      <c r="I27" s="31">
        <v>-38081071</v>
      </c>
      <c r="J27" s="31"/>
      <c r="K27" s="31">
        <v>0</v>
      </c>
      <c r="L27" s="31"/>
      <c r="M27" s="31">
        <v>0</v>
      </c>
    </row>
    <row r="28" spans="1:13" ht="21" customHeight="1">
      <c r="A28" s="13" t="s">
        <v>90</v>
      </c>
      <c r="G28" s="134">
        <v>-145220362</v>
      </c>
      <c r="H28" s="31"/>
      <c r="I28" s="34">
        <v>-117918168</v>
      </c>
      <c r="J28" s="31"/>
      <c r="K28" s="132">
        <v>-125601306</v>
      </c>
      <c r="L28" s="31"/>
      <c r="M28" s="34">
        <v>-92350727</v>
      </c>
    </row>
    <row r="29" spans="1:13" ht="8.1" customHeight="1">
      <c r="G29" s="131"/>
      <c r="H29" s="31"/>
      <c r="I29" s="31"/>
      <c r="J29" s="31"/>
      <c r="K29" s="36"/>
      <c r="L29" s="31"/>
      <c r="M29" s="31"/>
    </row>
    <row r="30" spans="1:13" ht="21" customHeight="1">
      <c r="A30" s="22" t="s">
        <v>91</v>
      </c>
      <c r="B30" s="22"/>
      <c r="C30" s="22"/>
      <c r="D30" s="22"/>
      <c r="G30" s="131">
        <f>SUM(G24:G29)</f>
        <v>-2612684159</v>
      </c>
      <c r="H30" s="31"/>
      <c r="I30" s="31">
        <f>SUM(I24:I29)</f>
        <v>-3219069516</v>
      </c>
      <c r="J30" s="31"/>
      <c r="K30" s="36">
        <f>SUM(K24:K29)</f>
        <v>-1995117828</v>
      </c>
      <c r="L30" s="31"/>
      <c r="M30" s="31">
        <f>SUM(M24:M29)</f>
        <v>-2564225542</v>
      </c>
    </row>
    <row r="31" spans="1:13" ht="21" customHeight="1">
      <c r="A31" s="13" t="s">
        <v>92</v>
      </c>
      <c r="G31" s="131">
        <v>-12140420</v>
      </c>
      <c r="H31" s="31"/>
      <c r="I31" s="31">
        <v>-15703007</v>
      </c>
      <c r="J31" s="31"/>
      <c r="K31" s="36">
        <v>-11221317</v>
      </c>
      <c r="L31" s="31"/>
      <c r="M31" s="31">
        <v>-14702192</v>
      </c>
    </row>
    <row r="32" spans="1:13" ht="21" customHeight="1">
      <c r="A32" s="13" t="s">
        <v>93</v>
      </c>
      <c r="G32" s="131">
        <v>-455129349</v>
      </c>
      <c r="H32" s="31"/>
      <c r="I32" s="31">
        <v>-505247817</v>
      </c>
      <c r="J32" s="31"/>
      <c r="K32" s="36">
        <v>-301439652</v>
      </c>
      <c r="L32" s="31"/>
      <c r="M32" s="31">
        <v>-359062838</v>
      </c>
    </row>
    <row r="33" spans="1:13" ht="21" customHeight="1">
      <c r="A33" s="13" t="s">
        <v>94</v>
      </c>
      <c r="E33" s="23">
        <v>34</v>
      </c>
      <c r="G33" s="129">
        <v>-517677785</v>
      </c>
      <c r="H33" s="28"/>
      <c r="I33" s="45">
        <v>-372688974</v>
      </c>
      <c r="J33" s="28"/>
      <c r="K33" s="130">
        <v>-501017311</v>
      </c>
      <c r="L33" s="28"/>
      <c r="M33" s="45">
        <v>-356092784</v>
      </c>
    </row>
    <row r="34" spans="1:13" ht="8.1" customHeight="1">
      <c r="G34" s="131"/>
      <c r="H34" s="31"/>
      <c r="I34" s="31"/>
      <c r="J34" s="31"/>
      <c r="K34" s="36"/>
      <c r="L34" s="31"/>
      <c r="M34" s="31"/>
    </row>
    <row r="35" spans="1:13" ht="21" customHeight="1">
      <c r="A35" s="22" t="s">
        <v>95</v>
      </c>
      <c r="B35" s="22"/>
      <c r="C35" s="22"/>
      <c r="D35" s="22"/>
      <c r="G35" s="129">
        <f>SUM(G30:G33)</f>
        <v>-3597631713</v>
      </c>
      <c r="H35" s="28"/>
      <c r="I35" s="45">
        <f>SUM(I30:I33)</f>
        <v>-4112709314</v>
      </c>
      <c r="J35" s="28"/>
      <c r="K35" s="130">
        <f>SUM(K30:K33)</f>
        <v>-2808796108</v>
      </c>
      <c r="L35" s="28"/>
      <c r="M35" s="45">
        <f>SUM(M30:M33)</f>
        <v>-3294083356</v>
      </c>
    </row>
    <row r="36" spans="1:13" ht="15" customHeight="1">
      <c r="A36" s="22"/>
      <c r="B36" s="22"/>
      <c r="C36" s="22"/>
      <c r="D36" s="22"/>
      <c r="G36" s="28"/>
      <c r="H36" s="28"/>
      <c r="I36" s="28"/>
      <c r="J36" s="28"/>
      <c r="L36" s="28"/>
      <c r="M36" s="28"/>
    </row>
    <row r="37" spans="1:13" ht="21" customHeight="1">
      <c r="A37" s="22" t="s">
        <v>96</v>
      </c>
      <c r="B37" s="22"/>
      <c r="C37" s="22"/>
      <c r="D37" s="22"/>
      <c r="H37" s="28"/>
      <c r="I37" s="28"/>
      <c r="J37" s="28"/>
      <c r="L37" s="28"/>
      <c r="M37" s="28"/>
    </row>
    <row r="38" spans="1:13" ht="21" customHeight="1">
      <c r="B38" s="22" t="s">
        <v>97</v>
      </c>
      <c r="C38" s="22"/>
      <c r="D38" s="22"/>
      <c r="G38" s="127">
        <f>G20+G35</f>
        <v>9387774</v>
      </c>
      <c r="H38" s="28"/>
      <c r="I38" s="28">
        <f>I20+I35</f>
        <v>59985261</v>
      </c>
      <c r="J38" s="28"/>
      <c r="K38" s="128">
        <f>K20+K35</f>
        <v>-14225339</v>
      </c>
      <c r="L38" s="28"/>
      <c r="M38" s="28">
        <f>M20+M35</f>
        <v>-234698605</v>
      </c>
    </row>
    <row r="39" spans="1:13" ht="21" customHeight="1">
      <c r="A39" s="13" t="s">
        <v>98</v>
      </c>
      <c r="B39" s="22"/>
      <c r="H39" s="28"/>
      <c r="I39" s="28"/>
      <c r="J39" s="28"/>
      <c r="L39" s="28"/>
      <c r="M39" s="28"/>
    </row>
    <row r="40" spans="1:13" ht="21" customHeight="1">
      <c r="B40" s="13" t="s">
        <v>99</v>
      </c>
      <c r="G40" s="129">
        <v>-62280</v>
      </c>
      <c r="H40" s="28"/>
      <c r="I40" s="45">
        <v>0</v>
      </c>
      <c r="J40" s="28"/>
      <c r="K40" s="45">
        <v>0</v>
      </c>
      <c r="L40" s="28"/>
      <c r="M40" s="45">
        <v>0</v>
      </c>
    </row>
    <row r="41" spans="1:13" ht="15" customHeight="1">
      <c r="H41" s="28"/>
      <c r="I41" s="28"/>
      <c r="J41" s="28"/>
      <c r="L41" s="28"/>
      <c r="M41" s="28"/>
    </row>
    <row r="42" spans="1:13" ht="21" customHeight="1">
      <c r="A42" s="22" t="s">
        <v>100</v>
      </c>
      <c r="B42" s="22"/>
      <c r="C42" s="22"/>
      <c r="D42" s="22"/>
      <c r="G42" s="127">
        <f>SUM(G38:G40)</f>
        <v>9325494</v>
      </c>
      <c r="H42" s="28"/>
      <c r="I42" s="28">
        <f>SUM(I38:I40)</f>
        <v>59985261</v>
      </c>
      <c r="J42" s="28"/>
      <c r="K42" s="128">
        <f>SUM(K38:K40)</f>
        <v>-14225339</v>
      </c>
      <c r="L42" s="28"/>
      <c r="M42" s="28">
        <f>SUM(M38:M40)</f>
        <v>-234698605</v>
      </c>
    </row>
    <row r="43" spans="1:13" ht="21" customHeight="1">
      <c r="A43" s="13" t="s">
        <v>221</v>
      </c>
      <c r="E43" s="23">
        <v>36</v>
      </c>
      <c r="G43" s="129">
        <v>11418252</v>
      </c>
      <c r="H43" s="28"/>
      <c r="I43" s="45">
        <v>-2224881</v>
      </c>
      <c r="J43" s="28"/>
      <c r="K43" s="130">
        <v>85584880</v>
      </c>
      <c r="L43" s="28"/>
      <c r="M43" s="45">
        <v>68739423</v>
      </c>
    </row>
    <row r="44" spans="1:13" ht="8.1" customHeight="1">
      <c r="H44" s="28"/>
      <c r="I44" s="28"/>
      <c r="J44" s="28"/>
      <c r="L44" s="28"/>
      <c r="M44" s="28"/>
    </row>
    <row r="45" spans="1:13" ht="21" customHeight="1">
      <c r="A45" s="22" t="s">
        <v>101</v>
      </c>
      <c r="B45" s="22"/>
      <c r="C45" s="22"/>
      <c r="D45" s="22"/>
      <c r="G45" s="129">
        <f>SUM(G42:G43)</f>
        <v>20743746</v>
      </c>
      <c r="H45" s="28"/>
      <c r="I45" s="45">
        <f>SUM(I42:I43)</f>
        <v>57760380</v>
      </c>
      <c r="J45" s="28"/>
      <c r="K45" s="130">
        <f>SUM(K42:K43)</f>
        <v>71359541</v>
      </c>
      <c r="L45" s="28"/>
      <c r="M45" s="45">
        <f>SUM(M42:M43)</f>
        <v>-165959182</v>
      </c>
    </row>
    <row r="46" spans="1:13" ht="17.25" customHeight="1">
      <c r="H46" s="128"/>
      <c r="I46" s="128"/>
      <c r="J46" s="128"/>
      <c r="L46" s="128"/>
      <c r="M46" s="128"/>
    </row>
    <row r="47" spans="1:13" ht="22.2" customHeight="1">
      <c r="A47" s="42" t="str">
        <f>'BS7-9'!A136</f>
        <v>หมายเหตุประกอบงบการเงินรวมและงบการเงินเฉพาะกิจการเป็นส่วนหนึ่งของงบการเงินนี้</v>
      </c>
      <c r="B47" s="42"/>
      <c r="C47" s="42"/>
      <c r="D47" s="42"/>
      <c r="E47" s="43"/>
      <c r="F47" s="44"/>
      <c r="G47" s="129"/>
      <c r="H47" s="130"/>
      <c r="I47" s="45"/>
      <c r="J47" s="130"/>
      <c r="K47" s="130"/>
      <c r="L47" s="130"/>
      <c r="M47" s="130"/>
    </row>
    <row r="48" spans="1:13" ht="21.75" customHeight="1">
      <c r="A48" s="12" t="str">
        <f>A1</f>
        <v>บริษัท จัดการและพัฒนาทรัพยากรน้ำภาคตะวันออก จำกัด (มหาชน)</v>
      </c>
      <c r="B48" s="12"/>
      <c r="C48" s="12"/>
      <c r="D48" s="12"/>
      <c r="F48" s="46"/>
      <c r="G48" s="117"/>
      <c r="H48" s="24"/>
      <c r="I48" s="24"/>
      <c r="J48" s="24"/>
      <c r="K48" s="118"/>
      <c r="L48" s="24"/>
      <c r="M48" s="24"/>
    </row>
    <row r="49" spans="1:13" ht="21.75" customHeight="1">
      <c r="A49" s="22" t="s">
        <v>102</v>
      </c>
      <c r="B49" s="22"/>
      <c r="C49" s="22"/>
      <c r="D49" s="22"/>
      <c r="F49" s="46"/>
      <c r="G49" s="117"/>
      <c r="H49" s="24"/>
      <c r="I49" s="24"/>
      <c r="J49" s="24"/>
      <c r="K49" s="118"/>
      <c r="L49" s="24"/>
      <c r="M49" s="24"/>
    </row>
    <row r="50" spans="1:13" s="23" customFormat="1" ht="21.75" customHeight="1">
      <c r="A50" s="17" t="str">
        <f>A3</f>
        <v>สำหรับปีสิ้นสุดวันที่ 31 ธันวาคม พ.ศ. 2568</v>
      </c>
      <c r="B50" s="17"/>
      <c r="C50" s="17"/>
      <c r="D50" s="17"/>
      <c r="E50" s="18"/>
      <c r="F50" s="17"/>
      <c r="G50" s="119"/>
      <c r="H50" s="17"/>
      <c r="I50" s="17"/>
      <c r="J50" s="17"/>
      <c r="K50" s="120"/>
      <c r="L50" s="17"/>
      <c r="M50" s="17"/>
    </row>
    <row r="51" spans="1:13" ht="21" customHeight="1">
      <c r="A51" s="135"/>
      <c r="B51" s="135"/>
      <c r="D51" s="135"/>
      <c r="H51" s="128"/>
      <c r="I51" s="128"/>
      <c r="J51" s="128"/>
      <c r="L51" s="128"/>
    </row>
    <row r="52" spans="1:13" ht="21" customHeight="1">
      <c r="A52" s="32"/>
      <c r="B52" s="32"/>
      <c r="C52" s="32"/>
      <c r="D52" s="32"/>
      <c r="F52" s="46"/>
      <c r="G52" s="121"/>
      <c r="H52" s="12"/>
      <c r="I52" s="12"/>
      <c r="J52" s="12"/>
      <c r="K52" s="122"/>
      <c r="L52" s="12"/>
      <c r="M52" s="21" t="s">
        <v>3</v>
      </c>
    </row>
    <row r="53" spans="1:13" s="22" customFormat="1" ht="21" customHeight="1">
      <c r="E53" s="14"/>
      <c r="F53" s="52"/>
      <c r="G53" s="145" t="s">
        <v>4</v>
      </c>
      <c r="H53" s="145"/>
      <c r="I53" s="145"/>
      <c r="J53" s="21"/>
      <c r="K53" s="145" t="s">
        <v>5</v>
      </c>
      <c r="L53" s="145"/>
      <c r="M53" s="145"/>
    </row>
    <row r="54" spans="1:13" s="22" customFormat="1" ht="21" customHeight="1">
      <c r="E54" s="18" t="s">
        <v>6</v>
      </c>
      <c r="F54" s="52"/>
      <c r="G54" s="123" t="s">
        <v>7</v>
      </c>
      <c r="H54" s="21"/>
      <c r="I54" s="26" t="s">
        <v>8</v>
      </c>
      <c r="J54" s="21"/>
      <c r="K54" s="124" t="s">
        <v>7</v>
      </c>
      <c r="L54" s="21"/>
      <c r="M54" s="26" t="s">
        <v>8</v>
      </c>
    </row>
    <row r="55" spans="1:13" ht="21" customHeight="1">
      <c r="A55" s="136" t="s">
        <v>103</v>
      </c>
      <c r="B55" s="136"/>
      <c r="C55" s="136"/>
      <c r="D55" s="136"/>
      <c r="H55" s="128"/>
      <c r="I55" s="128"/>
      <c r="J55" s="128"/>
      <c r="L55" s="128"/>
      <c r="M55" s="128"/>
    </row>
    <row r="56" spans="1:13" ht="21" customHeight="1">
      <c r="A56" s="135" t="s">
        <v>104</v>
      </c>
      <c r="B56" s="135"/>
      <c r="D56" s="135"/>
      <c r="H56" s="128"/>
      <c r="I56" s="128"/>
      <c r="J56" s="128"/>
      <c r="L56" s="128"/>
      <c r="M56" s="128"/>
    </row>
    <row r="57" spans="1:13" ht="21" customHeight="1">
      <c r="B57" s="135" t="s">
        <v>105</v>
      </c>
      <c r="D57" s="135"/>
      <c r="H57" s="128"/>
      <c r="I57" s="128"/>
      <c r="J57" s="128"/>
      <c r="L57" s="128"/>
      <c r="M57" s="128"/>
    </row>
    <row r="58" spans="1:13" ht="21" customHeight="1">
      <c r="B58" s="137" t="s">
        <v>106</v>
      </c>
      <c r="D58" s="137"/>
    </row>
    <row r="59" spans="1:13" ht="21" customHeight="1">
      <c r="C59" s="137" t="s">
        <v>107</v>
      </c>
      <c r="E59" s="23">
        <v>28</v>
      </c>
      <c r="G59" s="127">
        <v>-4285948</v>
      </c>
      <c r="H59" s="128"/>
      <c r="I59" s="28">
        <v>-10928128.200000001</v>
      </c>
      <c r="J59" s="128"/>
      <c r="K59" s="128">
        <v>-2538142</v>
      </c>
      <c r="L59" s="128"/>
      <c r="M59" s="28">
        <v>-1490518</v>
      </c>
    </row>
    <row r="60" spans="1:13" ht="21" customHeight="1">
      <c r="B60" s="13" t="s">
        <v>108</v>
      </c>
      <c r="H60" s="128"/>
      <c r="I60" s="28"/>
      <c r="J60" s="128"/>
      <c r="L60" s="128"/>
      <c r="M60" s="28"/>
    </row>
    <row r="61" spans="1:13" ht="21" customHeight="1">
      <c r="A61" s="137"/>
      <c r="B61" s="137"/>
      <c r="C61" s="137" t="s">
        <v>109</v>
      </c>
      <c r="E61" s="23">
        <v>36</v>
      </c>
      <c r="G61" s="129">
        <v>857190</v>
      </c>
      <c r="H61" s="28"/>
      <c r="I61" s="45">
        <v>2185625.7800000003</v>
      </c>
      <c r="J61" s="28"/>
      <c r="K61" s="130">
        <v>507628</v>
      </c>
      <c r="L61" s="28"/>
      <c r="M61" s="45">
        <v>298104</v>
      </c>
    </row>
    <row r="62" spans="1:13" ht="8.1" customHeight="1">
      <c r="A62" s="137"/>
      <c r="B62" s="137"/>
      <c r="C62" s="137"/>
      <c r="D62" s="137"/>
      <c r="H62" s="28"/>
      <c r="I62" s="28"/>
      <c r="J62" s="28"/>
      <c r="L62" s="28"/>
      <c r="M62" s="28"/>
    </row>
    <row r="63" spans="1:13" ht="21" customHeight="1">
      <c r="B63" s="137" t="s">
        <v>110</v>
      </c>
      <c r="H63" s="128"/>
      <c r="I63" s="128"/>
      <c r="J63" s="128"/>
      <c r="L63" s="128"/>
      <c r="M63" s="128"/>
    </row>
    <row r="64" spans="1:13" ht="21" customHeight="1">
      <c r="C64" s="13" t="s">
        <v>105</v>
      </c>
      <c r="G64" s="129">
        <f>SUM(G57:G61)</f>
        <v>-3428758</v>
      </c>
      <c r="H64" s="128"/>
      <c r="I64" s="45">
        <f>SUM(I57:I61)</f>
        <v>-8742502.4200000018</v>
      </c>
      <c r="J64" s="128"/>
      <c r="K64" s="130">
        <f>SUM(K57:K61)</f>
        <v>-2030514</v>
      </c>
      <c r="L64" s="128"/>
      <c r="M64" s="45">
        <f>SUM(M57:M61)</f>
        <v>-1192414</v>
      </c>
    </row>
    <row r="65" spans="1:13" ht="8.1" customHeight="1">
      <c r="A65" s="137"/>
      <c r="B65" s="137"/>
      <c r="C65" s="137"/>
      <c r="D65" s="137"/>
      <c r="H65" s="28"/>
      <c r="I65" s="28"/>
      <c r="J65" s="28"/>
      <c r="L65" s="28"/>
      <c r="M65" s="28"/>
    </row>
    <row r="66" spans="1:13" ht="21" customHeight="1">
      <c r="A66" s="136" t="s">
        <v>111</v>
      </c>
      <c r="B66" s="136"/>
      <c r="C66" s="136"/>
      <c r="D66" s="136"/>
      <c r="G66" s="129">
        <f>SUM(G64)</f>
        <v>-3428758</v>
      </c>
      <c r="H66" s="28"/>
      <c r="I66" s="45">
        <f>SUM(I64)</f>
        <v>-8742502.4200000018</v>
      </c>
      <c r="J66" s="28"/>
      <c r="K66" s="130">
        <f>SUM(K64)</f>
        <v>-2030514</v>
      </c>
      <c r="L66" s="28"/>
      <c r="M66" s="45">
        <f>SUM(M64)</f>
        <v>-1192414</v>
      </c>
    </row>
    <row r="67" spans="1:13" ht="8.1" customHeight="1">
      <c r="A67" s="136"/>
      <c r="B67" s="136"/>
      <c r="C67" s="136"/>
      <c r="D67" s="136"/>
      <c r="H67" s="28"/>
      <c r="I67" s="28"/>
      <c r="J67" s="28"/>
      <c r="L67" s="28"/>
      <c r="M67" s="28"/>
    </row>
    <row r="68" spans="1:13" ht="21" customHeight="1" thickBot="1">
      <c r="A68" s="136" t="s">
        <v>112</v>
      </c>
      <c r="B68" s="136"/>
      <c r="C68" s="136"/>
      <c r="D68" s="136"/>
      <c r="G68" s="138">
        <f>G45+G66</f>
        <v>17314988</v>
      </c>
      <c r="H68" s="28"/>
      <c r="I68" s="139">
        <f>I45+I66</f>
        <v>49017877.579999998</v>
      </c>
      <c r="J68" s="28"/>
      <c r="K68" s="140">
        <f>K45+K66</f>
        <v>69329027</v>
      </c>
      <c r="L68" s="28"/>
      <c r="M68" s="139">
        <f>M45+M66</f>
        <v>-167151596</v>
      </c>
    </row>
    <row r="69" spans="1:13" ht="20.7" customHeight="1" thickTop="1">
      <c r="H69" s="141"/>
      <c r="I69" s="141"/>
      <c r="J69" s="141"/>
      <c r="L69" s="141"/>
      <c r="M69" s="141"/>
    </row>
    <row r="70" spans="1:13" ht="21" customHeight="1">
      <c r="A70" s="22" t="s">
        <v>113</v>
      </c>
      <c r="B70" s="22"/>
      <c r="C70" s="22"/>
      <c r="D70" s="22"/>
      <c r="H70" s="28"/>
      <c r="I70" s="28"/>
      <c r="J70" s="28"/>
      <c r="L70" s="28"/>
      <c r="M70" s="28"/>
    </row>
    <row r="71" spans="1:13" ht="21" customHeight="1">
      <c r="A71" s="13" t="s">
        <v>114</v>
      </c>
      <c r="G71" s="127">
        <v>9500253</v>
      </c>
      <c r="H71" s="28"/>
      <c r="I71" s="28">
        <v>46605394</v>
      </c>
      <c r="J71" s="28"/>
      <c r="K71" s="128">
        <v>71359541</v>
      </c>
      <c r="L71" s="28"/>
      <c r="M71" s="28">
        <v>-165959182</v>
      </c>
    </row>
    <row r="72" spans="1:13" ht="21" customHeight="1">
      <c r="A72" s="137" t="s">
        <v>115</v>
      </c>
      <c r="B72" s="137"/>
      <c r="C72" s="137"/>
      <c r="D72" s="137"/>
      <c r="G72" s="129">
        <v>11243493</v>
      </c>
      <c r="H72" s="28"/>
      <c r="I72" s="45">
        <v>11154986</v>
      </c>
      <c r="J72" s="28"/>
      <c r="K72" s="45">
        <v>0</v>
      </c>
      <c r="L72" s="28"/>
      <c r="M72" s="45">
        <v>0</v>
      </c>
    </row>
    <row r="73" spans="1:13" ht="8.1" customHeight="1">
      <c r="H73" s="28"/>
      <c r="I73" s="28"/>
      <c r="J73" s="28"/>
      <c r="L73" s="28"/>
      <c r="M73" s="28"/>
    </row>
    <row r="74" spans="1:13" ht="20.7" customHeight="1" thickBot="1">
      <c r="G74" s="138">
        <f>SUM(G71:G72)</f>
        <v>20743746</v>
      </c>
      <c r="H74" s="28"/>
      <c r="I74" s="139">
        <f>SUM(I71:I72)</f>
        <v>57760380</v>
      </c>
      <c r="J74" s="28"/>
      <c r="K74" s="140">
        <f>SUM(K71:K72)</f>
        <v>71359541</v>
      </c>
      <c r="L74" s="28"/>
      <c r="M74" s="139">
        <f>SUM(M71:M72)</f>
        <v>-165959182</v>
      </c>
    </row>
    <row r="75" spans="1:13" ht="20.7" customHeight="1" thickTop="1">
      <c r="H75" s="141"/>
      <c r="I75" s="141"/>
      <c r="J75" s="141"/>
      <c r="L75" s="141"/>
      <c r="M75" s="141"/>
    </row>
    <row r="76" spans="1:13" ht="21" customHeight="1">
      <c r="A76" s="22" t="s">
        <v>116</v>
      </c>
      <c r="B76" s="22"/>
      <c r="C76" s="22"/>
      <c r="D76" s="22"/>
      <c r="H76" s="28"/>
      <c r="I76" s="28"/>
      <c r="J76" s="28"/>
      <c r="L76" s="28"/>
      <c r="M76" s="28"/>
    </row>
    <row r="77" spans="1:13" ht="21" customHeight="1">
      <c r="A77" s="28" t="s">
        <v>114</v>
      </c>
      <c r="B77" s="28"/>
      <c r="C77" s="28"/>
      <c r="D77" s="28"/>
      <c r="G77" s="127">
        <v>6071495</v>
      </c>
      <c r="H77" s="28"/>
      <c r="I77" s="28">
        <v>37862891.579999998</v>
      </c>
      <c r="J77" s="28"/>
      <c r="K77" s="128">
        <v>69329027</v>
      </c>
      <c r="L77" s="28"/>
      <c r="M77" s="28">
        <v>-167151596</v>
      </c>
    </row>
    <row r="78" spans="1:13" ht="21" customHeight="1">
      <c r="A78" s="137" t="s">
        <v>115</v>
      </c>
      <c r="B78" s="137"/>
      <c r="C78" s="137"/>
      <c r="D78" s="137"/>
      <c r="G78" s="129">
        <v>11243493</v>
      </c>
      <c r="H78" s="28"/>
      <c r="I78" s="45">
        <v>11154986</v>
      </c>
      <c r="J78" s="28"/>
      <c r="K78" s="45">
        <v>0</v>
      </c>
      <c r="L78" s="28"/>
      <c r="M78" s="45">
        <v>0</v>
      </c>
    </row>
    <row r="79" spans="1:13" ht="8.1" customHeight="1">
      <c r="H79" s="28"/>
      <c r="I79" s="28"/>
      <c r="J79" s="28"/>
      <c r="L79" s="28"/>
      <c r="M79" s="28"/>
    </row>
    <row r="80" spans="1:13" ht="21" customHeight="1" thickBot="1">
      <c r="G80" s="138">
        <f>SUM(G77:G78)</f>
        <v>17314988</v>
      </c>
      <c r="H80" s="28"/>
      <c r="I80" s="139">
        <f>SUM(I77:I78)</f>
        <v>49017877.579999998</v>
      </c>
      <c r="J80" s="28"/>
      <c r="K80" s="140">
        <f>SUM(K77:K78)</f>
        <v>69329027</v>
      </c>
      <c r="L80" s="28"/>
      <c r="M80" s="139">
        <f>SUM(M77:M78)</f>
        <v>-167151596</v>
      </c>
    </row>
    <row r="81" spans="1:13" ht="20.7" customHeight="1" thickTop="1">
      <c r="H81" s="141"/>
      <c r="I81" s="141"/>
      <c r="J81" s="141"/>
      <c r="L81" s="141"/>
      <c r="M81" s="141"/>
    </row>
    <row r="82" spans="1:13" ht="21" customHeight="1">
      <c r="A82" s="22" t="s">
        <v>117</v>
      </c>
      <c r="B82" s="22"/>
      <c r="C82" s="22"/>
      <c r="D82" s="22"/>
    </row>
    <row r="83" spans="1:13" ht="21" customHeight="1">
      <c r="A83" s="22"/>
      <c r="B83" s="142" t="s">
        <v>118</v>
      </c>
      <c r="C83" s="22"/>
      <c r="D83" s="22"/>
      <c r="E83" s="23">
        <v>37</v>
      </c>
    </row>
    <row r="84" spans="1:13" ht="8.1" customHeight="1"/>
    <row r="85" spans="1:13" ht="21" customHeight="1" thickBot="1">
      <c r="A85" s="13" t="s">
        <v>119</v>
      </c>
      <c r="G85" s="143">
        <v>8.9999999999999993E-3</v>
      </c>
      <c r="H85" s="144"/>
      <c r="I85" s="143">
        <v>2.8000000000000001E-2</v>
      </c>
      <c r="J85" s="144"/>
      <c r="K85" s="143">
        <v>4.2999999999999997E-2</v>
      </c>
      <c r="L85" s="144"/>
      <c r="M85" s="143">
        <v>-0.1</v>
      </c>
    </row>
    <row r="86" spans="1:13" ht="21" customHeight="1" thickTop="1">
      <c r="H86" s="141"/>
      <c r="I86" s="141"/>
      <c r="J86" s="141"/>
      <c r="L86" s="141"/>
      <c r="M86" s="141"/>
    </row>
    <row r="87" spans="1:13" ht="24" customHeight="1">
      <c r="G87" s="155"/>
      <c r="H87" s="155"/>
      <c r="I87" s="155"/>
      <c r="J87" s="155"/>
      <c r="K87" s="155"/>
      <c r="L87" s="155"/>
      <c r="M87" s="155"/>
    </row>
    <row r="88" spans="1:13" ht="23.25" customHeight="1">
      <c r="H88" s="141"/>
      <c r="I88" s="141"/>
      <c r="J88" s="141"/>
      <c r="L88" s="141"/>
      <c r="M88" s="141"/>
    </row>
    <row r="89" spans="1:13" ht="20.7" customHeight="1">
      <c r="H89" s="141"/>
      <c r="I89" s="141"/>
      <c r="J89" s="141"/>
      <c r="L89" s="141"/>
      <c r="M89" s="141"/>
    </row>
    <row r="90" spans="1:13" ht="18.75" customHeight="1">
      <c r="H90" s="141"/>
      <c r="I90" s="141"/>
      <c r="J90" s="141"/>
      <c r="L90" s="141"/>
      <c r="M90" s="141"/>
    </row>
    <row r="91" spans="1:13" ht="11.25" customHeight="1">
      <c r="H91" s="141"/>
      <c r="I91" s="141"/>
      <c r="J91" s="141"/>
      <c r="L91" s="141"/>
      <c r="M91" s="141"/>
    </row>
    <row r="92" spans="1:13" ht="22.2" customHeight="1">
      <c r="A92" s="42" t="str">
        <f>A47</f>
        <v>หมายเหตุประกอบงบการเงินรวมและงบการเงินเฉพาะกิจการเป็นส่วนหนึ่งของงบการเงินนี้</v>
      </c>
      <c r="B92" s="42"/>
      <c r="C92" s="42"/>
      <c r="D92" s="42"/>
      <c r="E92" s="43"/>
      <c r="F92" s="44"/>
      <c r="G92" s="129"/>
      <c r="H92" s="42"/>
      <c r="I92" s="42"/>
      <c r="J92" s="42"/>
      <c r="K92" s="130"/>
      <c r="L92" s="42"/>
      <c r="M92" s="42"/>
    </row>
  </sheetData>
  <mergeCells count="4">
    <mergeCell ref="G6:I6"/>
    <mergeCell ref="K6:M6"/>
    <mergeCell ref="G53:I53"/>
    <mergeCell ref="K53:M53"/>
  </mergeCells>
  <pageMargins left="0.8" right="0.5" top="0.5" bottom="0.6" header="0.49" footer="0.4"/>
  <pageSetup paperSize="9" scale="90" firstPageNumber="10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86411-09D8-4D32-9B85-5C131C3CFCB6}">
  <dimension ref="A1:S31"/>
  <sheetViews>
    <sheetView zoomScaleNormal="100" zoomScaleSheetLayoutView="98" workbookViewId="0">
      <selection activeCell="K114" sqref="K114"/>
    </sheetView>
  </sheetViews>
  <sheetFormatPr defaultColWidth="9.33203125" defaultRowHeight="18.600000000000001"/>
  <cols>
    <col min="1" max="1" width="8.44140625" style="51" customWidth="1"/>
    <col min="2" max="2" width="24.33203125" style="51" customWidth="1"/>
    <col min="3" max="3" width="8" style="51" customWidth="1"/>
    <col min="4" max="4" width="0.6640625" style="51" customWidth="1"/>
    <col min="5" max="5" width="11.44140625" style="51" customWidth="1"/>
    <col min="6" max="6" width="0.6640625" style="51" customWidth="1"/>
    <col min="7" max="7" width="11.33203125" style="51" customWidth="1"/>
    <col min="8" max="8" width="0.6640625" style="51" customWidth="1"/>
    <col min="9" max="9" width="10.6640625" style="51" customWidth="1"/>
    <col min="10" max="10" width="0.6640625" style="51" customWidth="1"/>
    <col min="11" max="11" width="10.5546875" style="51" customWidth="1"/>
    <col min="12" max="12" width="0.6640625" style="51" customWidth="1"/>
    <col min="13" max="13" width="12.6640625" style="51" customWidth="1"/>
    <col min="14" max="14" width="0.6640625" style="51" customWidth="1"/>
    <col min="15" max="15" width="16.6640625" style="51" customWidth="1"/>
    <col min="16" max="16" width="0.6640625" style="51" customWidth="1"/>
    <col min="17" max="17" width="12.6640625" style="28" customWidth="1"/>
    <col min="18" max="18" width="0.6640625" style="51" customWidth="1"/>
    <col min="19" max="19" width="12.33203125" style="51" customWidth="1"/>
    <col min="20" max="16384" width="9.33203125" style="51"/>
  </cols>
  <sheetData>
    <row r="1" spans="1:19" ht="19.8">
      <c r="A1" s="146" t="str">
        <f>'BS7-9'!A92</f>
        <v>บริษัท จัดการและพัฒนาทรัพยากรน้ำภาคตะวันออก จำกัด (มหาชน)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</row>
    <row r="2" spans="1:19" ht="19.8">
      <c r="A2" s="149" t="s">
        <v>120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</row>
    <row r="3" spans="1:19" ht="19.8">
      <c r="A3" s="91" t="str">
        <f>'BS&amp;PL 10-11'!A50</f>
        <v>สำหรับปีสิ้นสุดวันที่ 31 ธันวาคม พ.ศ. 2568</v>
      </c>
      <c r="B3" s="91"/>
      <c r="C3" s="110"/>
      <c r="D3" s="91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25"/>
      <c r="R3" s="97"/>
      <c r="S3" s="97"/>
    </row>
    <row r="4" spans="1:19" ht="19.8">
      <c r="A4" s="90"/>
      <c r="B4" s="90"/>
      <c r="C4" s="90"/>
      <c r="D4" s="90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59"/>
      <c r="R4" s="94"/>
      <c r="S4" s="94"/>
    </row>
    <row r="5" spans="1:19" ht="19.8">
      <c r="C5" s="92"/>
      <c r="D5" s="89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31"/>
      <c r="R5" s="100"/>
      <c r="S5" s="94" t="s">
        <v>3</v>
      </c>
    </row>
    <row r="6" spans="1:19" ht="19.8">
      <c r="C6" s="9"/>
      <c r="D6" s="89"/>
      <c r="E6" s="150" t="s">
        <v>4</v>
      </c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1:19" ht="19.8">
      <c r="C7" s="92"/>
      <c r="D7" s="92"/>
      <c r="E7" s="151" t="s">
        <v>114</v>
      </c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94"/>
      <c r="Q7" s="59"/>
      <c r="R7" s="94"/>
      <c r="S7" s="94"/>
    </row>
    <row r="8" spans="1:19" ht="19.8">
      <c r="C8" s="92"/>
      <c r="D8" s="92"/>
      <c r="E8" s="94"/>
      <c r="F8" s="94"/>
      <c r="G8" s="94"/>
      <c r="H8" s="94"/>
      <c r="I8" s="150" t="s">
        <v>65</v>
      </c>
      <c r="J8" s="150"/>
      <c r="K8" s="150"/>
      <c r="L8" s="150"/>
      <c r="M8" s="150"/>
      <c r="N8" s="111"/>
      <c r="O8" s="100"/>
      <c r="P8" s="94"/>
      <c r="Q8" s="31"/>
      <c r="R8" s="94"/>
      <c r="S8" s="94"/>
    </row>
    <row r="9" spans="1:19" ht="19.8">
      <c r="A9" s="89"/>
      <c r="B9" s="89"/>
      <c r="C9" s="92"/>
      <c r="D9" s="92"/>
      <c r="E9" s="94"/>
      <c r="F9" s="89"/>
      <c r="G9" s="89"/>
      <c r="H9" s="94"/>
      <c r="I9" s="94" t="s">
        <v>121</v>
      </c>
      <c r="J9" s="94"/>
      <c r="K9" s="94" t="s">
        <v>121</v>
      </c>
      <c r="L9" s="94"/>
      <c r="M9" s="94"/>
      <c r="N9" s="94"/>
      <c r="O9" s="94" t="s">
        <v>122</v>
      </c>
      <c r="P9" s="89"/>
      <c r="Q9" s="35"/>
      <c r="R9" s="89"/>
      <c r="S9" s="89"/>
    </row>
    <row r="10" spans="1:19" ht="19.8">
      <c r="A10" s="89"/>
      <c r="B10" s="89"/>
      <c r="D10" s="92"/>
      <c r="E10" s="94" t="s">
        <v>123</v>
      </c>
      <c r="F10" s="94"/>
      <c r="G10" s="94" t="s">
        <v>124</v>
      </c>
      <c r="H10" s="94"/>
      <c r="I10" s="94" t="s">
        <v>125</v>
      </c>
      <c r="J10" s="94"/>
      <c r="K10" s="94" t="s">
        <v>125</v>
      </c>
      <c r="L10" s="94"/>
      <c r="M10" s="94"/>
      <c r="N10" s="94"/>
      <c r="O10" s="94" t="s">
        <v>126</v>
      </c>
      <c r="P10" s="94"/>
      <c r="Q10" s="112" t="s">
        <v>127</v>
      </c>
      <c r="R10" s="94"/>
      <c r="S10" s="96" t="s">
        <v>128</v>
      </c>
    </row>
    <row r="11" spans="1:19" ht="19.8">
      <c r="A11" s="89"/>
      <c r="B11" s="89"/>
      <c r="C11" s="18" t="s">
        <v>6</v>
      </c>
      <c r="D11" s="92"/>
      <c r="E11" s="97" t="s">
        <v>129</v>
      </c>
      <c r="F11" s="94"/>
      <c r="G11" s="97" t="s">
        <v>130</v>
      </c>
      <c r="H11" s="94"/>
      <c r="I11" s="97" t="s">
        <v>131</v>
      </c>
      <c r="J11" s="98"/>
      <c r="K11" s="97" t="s">
        <v>132</v>
      </c>
      <c r="L11" s="98"/>
      <c r="M11" s="97" t="s">
        <v>133</v>
      </c>
      <c r="N11" s="98"/>
      <c r="O11" s="97" t="s">
        <v>134</v>
      </c>
      <c r="P11" s="98"/>
      <c r="Q11" s="99" t="s">
        <v>135</v>
      </c>
      <c r="R11" s="94"/>
      <c r="S11" s="99" t="s">
        <v>136</v>
      </c>
    </row>
    <row r="12" spans="1:19" ht="19.8">
      <c r="A12" s="89"/>
      <c r="B12" s="89"/>
      <c r="C12" s="23"/>
      <c r="D12" s="92"/>
      <c r="E12" s="94"/>
      <c r="F12" s="94"/>
      <c r="G12" s="94"/>
      <c r="H12" s="94"/>
      <c r="I12" s="94"/>
      <c r="J12" s="98"/>
      <c r="K12" s="94"/>
      <c r="L12" s="98"/>
      <c r="M12" s="94"/>
      <c r="N12" s="98"/>
      <c r="O12" s="94"/>
      <c r="P12" s="98"/>
      <c r="Q12" s="59"/>
      <c r="R12" s="94"/>
      <c r="S12" s="94"/>
    </row>
    <row r="13" spans="1:19" ht="19.8">
      <c r="A13" s="88" t="s">
        <v>137</v>
      </c>
      <c r="B13" s="89"/>
      <c r="C13" s="23"/>
      <c r="D13" s="89"/>
      <c r="E13" s="31">
        <v>1663725149</v>
      </c>
      <c r="F13" s="31"/>
      <c r="G13" s="31">
        <v>2138522279</v>
      </c>
      <c r="H13" s="31"/>
      <c r="I13" s="31">
        <v>166500000</v>
      </c>
      <c r="J13" s="31"/>
      <c r="K13" s="31">
        <v>520286821</v>
      </c>
      <c r="L13" s="31"/>
      <c r="M13" s="31">
        <v>7003587606</v>
      </c>
      <c r="N13" s="31"/>
      <c r="O13" s="31">
        <f>SUM(E13:M13)</f>
        <v>11492621855</v>
      </c>
      <c r="P13" s="31"/>
      <c r="Q13" s="31">
        <v>145722927</v>
      </c>
      <c r="R13" s="31"/>
      <c r="S13" s="31">
        <f>O13+Q13</f>
        <v>11638344782</v>
      </c>
    </row>
    <row r="14" spans="1:19">
      <c r="A14" s="104" t="s">
        <v>138</v>
      </c>
      <c r="B14" s="89"/>
      <c r="C14" s="23">
        <v>32</v>
      </c>
      <c r="D14" s="89"/>
      <c r="E14" s="31">
        <v>0</v>
      </c>
      <c r="F14" s="31"/>
      <c r="G14" s="31">
        <v>0</v>
      </c>
      <c r="H14" s="31"/>
      <c r="I14" s="31">
        <v>0</v>
      </c>
      <c r="J14" s="31"/>
      <c r="K14" s="31">
        <v>0</v>
      </c>
      <c r="L14" s="31"/>
      <c r="M14" s="31">
        <v>-99822532</v>
      </c>
      <c r="N14" s="31"/>
      <c r="O14" s="31">
        <f>SUM(E14:M14)</f>
        <v>-99822532</v>
      </c>
      <c r="P14" s="31"/>
      <c r="Q14" s="31">
        <v>-18635697.700000014</v>
      </c>
      <c r="R14" s="31"/>
      <c r="S14" s="31">
        <f>O14+Q14</f>
        <v>-118458229.70000002</v>
      </c>
    </row>
    <row r="15" spans="1:19">
      <c r="A15" s="104" t="s">
        <v>139</v>
      </c>
      <c r="B15" s="37"/>
      <c r="C15" s="89">
        <v>31</v>
      </c>
      <c r="D15" s="89"/>
      <c r="E15" s="31">
        <v>0</v>
      </c>
      <c r="F15" s="31"/>
      <c r="G15" s="31">
        <v>0</v>
      </c>
      <c r="H15" s="31"/>
      <c r="I15" s="31">
        <v>0</v>
      </c>
      <c r="J15" s="113"/>
      <c r="K15" s="31">
        <v>34873684</v>
      </c>
      <c r="L15" s="113"/>
      <c r="M15" s="31">
        <v>-34873684</v>
      </c>
      <c r="N15" s="31"/>
      <c r="O15" s="31">
        <f>SUM(E15:M15)</f>
        <v>0</v>
      </c>
      <c r="P15" s="31"/>
      <c r="Q15" s="31">
        <v>0</v>
      </c>
      <c r="R15" s="31"/>
      <c r="S15" s="31">
        <f>O15+Q15</f>
        <v>0</v>
      </c>
    </row>
    <row r="16" spans="1:19">
      <c r="A16" s="104" t="s">
        <v>140</v>
      </c>
      <c r="B16" s="89"/>
      <c r="C16" s="107"/>
      <c r="D16" s="89"/>
      <c r="E16" s="34">
        <v>0</v>
      </c>
      <c r="F16" s="31"/>
      <c r="G16" s="34">
        <v>0</v>
      </c>
      <c r="H16" s="31"/>
      <c r="I16" s="34">
        <v>0</v>
      </c>
      <c r="J16" s="103"/>
      <c r="K16" s="34">
        <v>0</v>
      </c>
      <c r="L16" s="103"/>
      <c r="M16" s="106">
        <v>37862892</v>
      </c>
      <c r="N16" s="103"/>
      <c r="O16" s="34">
        <f>SUM(E16:M16)</f>
        <v>37862892</v>
      </c>
      <c r="P16" s="103"/>
      <c r="Q16" s="34">
        <v>11154986</v>
      </c>
      <c r="R16" s="31"/>
      <c r="S16" s="34">
        <f>O16+Q16</f>
        <v>49017878</v>
      </c>
    </row>
    <row r="17" spans="1:19" ht="6" customHeight="1">
      <c r="A17" s="89"/>
      <c r="B17" s="89"/>
      <c r="C17" s="23"/>
      <c r="D17" s="92"/>
      <c r="E17" s="59"/>
      <c r="F17" s="59"/>
      <c r="G17" s="59"/>
      <c r="H17" s="59"/>
      <c r="I17" s="59"/>
      <c r="J17" s="114"/>
      <c r="K17" s="59"/>
      <c r="L17" s="114"/>
      <c r="M17" s="59"/>
      <c r="N17" s="114"/>
      <c r="O17" s="59"/>
      <c r="P17" s="114"/>
      <c r="Q17" s="59"/>
      <c r="R17" s="59"/>
      <c r="S17" s="59"/>
    </row>
    <row r="18" spans="1:19" ht="20.399999999999999" thickBot="1">
      <c r="A18" s="88" t="s">
        <v>141</v>
      </c>
      <c r="B18" s="89"/>
      <c r="C18" s="23"/>
      <c r="D18" s="89"/>
      <c r="E18" s="39">
        <f>SUM(E13:E16)</f>
        <v>1663725149</v>
      </c>
      <c r="F18" s="31"/>
      <c r="G18" s="39">
        <f>SUM(G13:G16)</f>
        <v>2138522279</v>
      </c>
      <c r="H18" s="31"/>
      <c r="I18" s="39">
        <f>SUM(I13:I16)</f>
        <v>166500000</v>
      </c>
      <c r="J18" s="31"/>
      <c r="K18" s="39">
        <f>SUM(K13:K16)</f>
        <v>555160505</v>
      </c>
      <c r="L18" s="31"/>
      <c r="M18" s="39">
        <f>SUM(M13:M16)</f>
        <v>6906754282</v>
      </c>
      <c r="N18" s="31"/>
      <c r="O18" s="39">
        <f>SUM(O13:O16)</f>
        <v>11430662215</v>
      </c>
      <c r="P18" s="31"/>
      <c r="Q18" s="39">
        <f>SUM(Q13:Q16)</f>
        <v>138242215.29999998</v>
      </c>
      <c r="R18" s="31"/>
      <c r="S18" s="39">
        <f>SUM(S13:S16)</f>
        <v>11568904430.299999</v>
      </c>
    </row>
    <row r="19" spans="1:19" ht="20.399999999999999" thickTop="1">
      <c r="A19" s="88"/>
      <c r="B19" s="89"/>
      <c r="C19" s="23"/>
      <c r="D19" s="89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</row>
    <row r="20" spans="1:19" ht="19.8">
      <c r="A20" s="88" t="s">
        <v>142</v>
      </c>
      <c r="B20" s="89"/>
      <c r="C20" s="23"/>
      <c r="D20" s="89"/>
      <c r="E20" s="31">
        <v>1663725149</v>
      </c>
      <c r="F20" s="31"/>
      <c r="G20" s="31">
        <v>2138522279</v>
      </c>
      <c r="H20" s="31"/>
      <c r="I20" s="31">
        <v>166500000</v>
      </c>
      <c r="J20" s="31"/>
      <c r="K20" s="31">
        <v>555160505</v>
      </c>
      <c r="L20" s="31"/>
      <c r="M20" s="31">
        <v>6906754282</v>
      </c>
      <c r="N20" s="31"/>
      <c r="O20" s="31">
        <v>11430662215</v>
      </c>
      <c r="P20" s="31"/>
      <c r="Q20" s="31">
        <v>138242215</v>
      </c>
      <c r="R20" s="31"/>
      <c r="S20" s="31">
        <f>O20+Q20</f>
        <v>11568904430</v>
      </c>
    </row>
    <row r="21" spans="1:19">
      <c r="A21" s="104" t="s">
        <v>138</v>
      </c>
      <c r="B21" s="89"/>
      <c r="C21" s="23">
        <v>32</v>
      </c>
      <c r="D21" s="89"/>
      <c r="E21" s="31">
        <v>0</v>
      </c>
      <c r="F21" s="31"/>
      <c r="G21" s="31">
        <v>0</v>
      </c>
      <c r="H21" s="31"/>
      <c r="I21" s="31">
        <v>0</v>
      </c>
      <c r="J21" s="31"/>
      <c r="K21" s="31">
        <v>0</v>
      </c>
      <c r="L21" s="31"/>
      <c r="M21" s="31">
        <v>-16637250</v>
      </c>
      <c r="N21" s="31"/>
      <c r="O21" s="31">
        <v>-16637250</v>
      </c>
      <c r="P21" s="31"/>
      <c r="Q21" s="31">
        <v>-19029639</v>
      </c>
      <c r="R21" s="31"/>
      <c r="S21" s="31">
        <f>O21+Q21</f>
        <v>-35666889</v>
      </c>
    </row>
    <row r="22" spans="1:19">
      <c r="A22" s="104" t="s">
        <v>139</v>
      </c>
      <c r="B22" s="37"/>
      <c r="C22" s="89">
        <v>31</v>
      </c>
      <c r="D22" s="89"/>
      <c r="E22" s="31">
        <v>0</v>
      </c>
      <c r="F22" s="31"/>
      <c r="G22" s="31">
        <v>0</v>
      </c>
      <c r="H22" s="31"/>
      <c r="I22" s="31">
        <v>0</v>
      </c>
      <c r="J22" s="113"/>
      <c r="K22" s="31">
        <v>36587062</v>
      </c>
      <c r="L22" s="113"/>
      <c r="M22" s="31">
        <v>-36587062</v>
      </c>
      <c r="N22" s="31"/>
      <c r="O22" s="31">
        <v>0</v>
      </c>
      <c r="P22" s="31"/>
      <c r="Q22" s="31">
        <v>0</v>
      </c>
      <c r="R22" s="31"/>
      <c r="S22" s="31">
        <f>O22+Q22</f>
        <v>0</v>
      </c>
    </row>
    <row r="23" spans="1:19">
      <c r="A23" s="104" t="s">
        <v>140</v>
      </c>
      <c r="B23" s="89"/>
      <c r="C23" s="107"/>
      <c r="D23" s="89"/>
      <c r="E23" s="34">
        <v>0</v>
      </c>
      <c r="F23" s="31"/>
      <c r="G23" s="34">
        <v>0</v>
      </c>
      <c r="H23" s="31"/>
      <c r="I23" s="34">
        <v>0</v>
      </c>
      <c r="J23" s="103"/>
      <c r="K23" s="34">
        <v>0</v>
      </c>
      <c r="L23" s="103"/>
      <c r="M23" s="106">
        <v>6071495</v>
      </c>
      <c r="N23" s="103"/>
      <c r="O23" s="34">
        <v>6071495</v>
      </c>
      <c r="P23" s="103"/>
      <c r="Q23" s="34">
        <v>11243493</v>
      </c>
      <c r="R23" s="31"/>
      <c r="S23" s="34">
        <f>O23+Q23</f>
        <v>17314988</v>
      </c>
    </row>
    <row r="24" spans="1:19" ht="6" customHeight="1">
      <c r="A24" s="89"/>
      <c r="B24" s="89"/>
      <c r="C24" s="23"/>
      <c r="D24" s="92"/>
      <c r="E24" s="59"/>
      <c r="F24" s="59"/>
      <c r="G24" s="59"/>
      <c r="H24" s="59"/>
      <c r="I24" s="59"/>
      <c r="J24" s="114"/>
      <c r="K24" s="59"/>
      <c r="L24" s="114"/>
      <c r="M24" s="59"/>
      <c r="N24" s="114"/>
      <c r="O24" s="59"/>
      <c r="P24" s="114"/>
      <c r="Q24" s="59"/>
      <c r="R24" s="59"/>
      <c r="S24" s="59"/>
    </row>
    <row r="25" spans="1:19" ht="20.399999999999999" thickBot="1">
      <c r="A25" s="88" t="s">
        <v>143</v>
      </c>
      <c r="B25" s="89"/>
      <c r="C25" s="23"/>
      <c r="D25" s="89"/>
      <c r="E25" s="39">
        <f>SUM(E20:E23)</f>
        <v>1663725149</v>
      </c>
      <c r="F25" s="31"/>
      <c r="G25" s="39">
        <f>SUM(G20:G23)</f>
        <v>2138522279</v>
      </c>
      <c r="H25" s="31"/>
      <c r="I25" s="39">
        <f>SUM(I20:I23)</f>
        <v>166500000</v>
      </c>
      <c r="J25" s="31"/>
      <c r="K25" s="39">
        <f>SUM(K20:K23)</f>
        <v>591747567</v>
      </c>
      <c r="L25" s="31"/>
      <c r="M25" s="39">
        <f>SUM(M20:M23)</f>
        <v>6859601465</v>
      </c>
      <c r="N25" s="31"/>
      <c r="O25" s="39">
        <f>SUM(O20:O23)</f>
        <v>11420096460</v>
      </c>
      <c r="P25" s="31"/>
      <c r="Q25" s="39">
        <f>SUM(Q20:Q23)</f>
        <v>130456069</v>
      </c>
      <c r="R25" s="31"/>
      <c r="S25" s="39">
        <f>SUM(S20:S23)</f>
        <v>11550552529</v>
      </c>
    </row>
    <row r="26" spans="1:19" ht="19.5" customHeight="1" thickTop="1">
      <c r="A26" s="88"/>
      <c r="B26" s="89"/>
      <c r="C26" s="23"/>
      <c r="D26" s="89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</row>
    <row r="27" spans="1:19" ht="18.75" customHeight="1">
      <c r="A27" s="88"/>
      <c r="B27" s="89"/>
      <c r="D27" s="89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</row>
    <row r="28" spans="1:19" ht="18.75" customHeight="1">
      <c r="A28" s="88"/>
      <c r="B28" s="89"/>
      <c r="D28" s="89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</row>
    <row r="29" spans="1:19" ht="18" customHeight="1">
      <c r="A29" s="88"/>
      <c r="B29" s="89"/>
      <c r="D29" s="89"/>
      <c r="E29" s="31"/>
      <c r="F29" s="31"/>
      <c r="G29" s="31"/>
      <c r="H29" s="31"/>
      <c r="I29" s="31"/>
      <c r="J29" s="31"/>
      <c r="K29" s="31"/>
      <c r="L29" s="31"/>
      <c r="N29" s="31"/>
      <c r="O29" s="31"/>
      <c r="P29" s="31"/>
      <c r="Q29" s="31"/>
      <c r="R29" s="31"/>
      <c r="S29" s="31"/>
    </row>
    <row r="30" spans="1:19" ht="12" customHeight="1">
      <c r="A30" s="88"/>
      <c r="B30" s="89"/>
      <c r="D30" s="89"/>
      <c r="E30" s="31"/>
      <c r="F30" s="31"/>
      <c r="G30" s="31"/>
      <c r="H30" s="31"/>
      <c r="I30" s="31"/>
      <c r="J30" s="31"/>
      <c r="K30" s="31"/>
      <c r="L30" s="31"/>
      <c r="N30" s="31"/>
      <c r="O30" s="31"/>
      <c r="P30" s="31"/>
      <c r="Q30" s="31"/>
      <c r="R30" s="31"/>
      <c r="S30" s="31"/>
    </row>
    <row r="31" spans="1:19">
      <c r="A31" s="42" t="str">
        <f>'BS7-9'!A46</f>
        <v>หมายเหตุประกอบงบการเงินรวมและงบการเงินเฉพาะกิจการเป็นส่วนหนึ่งของงบการเงินนี้</v>
      </c>
      <c r="B31" s="108"/>
      <c r="C31" s="108"/>
      <c r="D31" s="108"/>
      <c r="E31" s="115"/>
      <c r="F31" s="115"/>
      <c r="G31" s="115"/>
      <c r="H31" s="115"/>
      <c r="I31" s="115"/>
      <c r="J31" s="115"/>
      <c r="K31" s="115"/>
      <c r="L31" s="115"/>
      <c r="M31" s="34"/>
      <c r="N31" s="115"/>
      <c r="O31" s="115"/>
      <c r="P31" s="116"/>
      <c r="Q31" s="11"/>
      <c r="R31" s="116"/>
      <c r="S31" s="116"/>
    </row>
  </sheetData>
  <mergeCells count="5">
    <mergeCell ref="A1:S1"/>
    <mergeCell ref="A2:S2"/>
    <mergeCell ref="E6:S6"/>
    <mergeCell ref="E7:O7"/>
    <mergeCell ref="I8:M8"/>
  </mergeCells>
  <pageMargins left="0.5" right="0.5" top="0.5" bottom="0.6" header="0.49" footer="0.4"/>
  <pageSetup paperSize="9" scale="95" firstPageNumber="12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M27"/>
  <sheetViews>
    <sheetView zoomScaleNormal="100" zoomScaleSheetLayoutView="94" workbookViewId="0">
      <selection activeCell="K114" sqref="K114"/>
    </sheetView>
  </sheetViews>
  <sheetFormatPr defaultColWidth="10.44140625" defaultRowHeight="20.100000000000001" customHeight="1"/>
  <cols>
    <col min="1" max="1" width="7.44140625" style="51" customWidth="1"/>
    <col min="2" max="2" width="30.44140625" style="51" customWidth="1"/>
    <col min="3" max="3" width="8.33203125" style="51" customWidth="1"/>
    <col min="4" max="4" width="1" style="51" customWidth="1"/>
    <col min="5" max="5" width="13" style="100" customWidth="1"/>
    <col min="6" max="6" width="1" style="100" customWidth="1"/>
    <col min="7" max="7" width="13.33203125" style="100" bestFit="1" customWidth="1"/>
    <col min="8" max="8" width="1" style="100" customWidth="1"/>
    <col min="9" max="9" width="12.33203125" style="100" customWidth="1"/>
    <col min="10" max="10" width="1" style="100" customWidth="1"/>
    <col min="11" max="11" width="12.6640625" style="100" customWidth="1"/>
    <col min="12" max="12" width="1" style="100" customWidth="1"/>
    <col min="13" max="13" width="13.33203125" style="100" bestFit="1" customWidth="1"/>
    <col min="14" max="14" width="1" style="100" customWidth="1"/>
    <col min="15" max="15" width="13" style="100" customWidth="1"/>
    <col min="16" max="16384" width="10.44140625" style="51"/>
  </cols>
  <sheetData>
    <row r="1" spans="1:169" s="89" customFormat="1" ht="21" customHeight="1">
      <c r="A1" s="146" t="str">
        <f>'BS7-9'!A92</f>
        <v>บริษัท จัดการและพัฒนาทรัพยากรน้ำภาคตะวันออก จำกัด (มหาชน)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69" s="89" customFormat="1" ht="21" customHeight="1">
      <c r="A2" s="149" t="s">
        <v>144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69" s="89" customFormat="1" ht="21" customHeight="1">
      <c r="A3" s="152" t="str">
        <f>'P12-share-conso'!A3</f>
        <v>สำหรับปีสิ้นสุดวันที่ 31 ธันวาคม พ.ศ. 2568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</row>
    <row r="4" spans="1:169" s="89" customFormat="1" ht="21" customHeight="1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169" ht="21" customHeight="1">
      <c r="C5" s="92"/>
      <c r="D5" s="93"/>
      <c r="E5" s="94"/>
      <c r="F5" s="94"/>
      <c r="G5" s="94"/>
      <c r="H5" s="94"/>
      <c r="I5" s="94"/>
      <c r="J5" s="94"/>
      <c r="K5" s="94"/>
      <c r="L5" s="94"/>
      <c r="M5" s="94"/>
      <c r="N5" s="94"/>
      <c r="O5" s="94" t="s">
        <v>3</v>
      </c>
    </row>
    <row r="6" spans="1:169" ht="21" customHeight="1">
      <c r="A6" s="23"/>
      <c r="B6" s="23"/>
      <c r="C6" s="9"/>
      <c r="D6" s="9"/>
      <c r="E6" s="153" t="s">
        <v>5</v>
      </c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</row>
    <row r="7" spans="1:169" ht="21" customHeight="1">
      <c r="C7" s="92"/>
      <c r="D7" s="93"/>
      <c r="E7" s="94"/>
      <c r="F7" s="94"/>
      <c r="G7" s="94"/>
      <c r="H7" s="94"/>
      <c r="I7" s="150" t="s">
        <v>65</v>
      </c>
      <c r="J7" s="150"/>
      <c r="K7" s="150"/>
      <c r="L7" s="150"/>
      <c r="M7" s="150"/>
      <c r="N7" s="95"/>
      <c r="O7" s="94"/>
    </row>
    <row r="8" spans="1:169" s="89" customFormat="1" ht="21" customHeight="1">
      <c r="C8" s="92"/>
      <c r="D8" s="92"/>
      <c r="E8" s="94"/>
      <c r="H8" s="94"/>
      <c r="I8" s="94" t="s">
        <v>121</v>
      </c>
      <c r="J8" s="94"/>
      <c r="K8" s="94" t="s">
        <v>121</v>
      </c>
      <c r="L8" s="94"/>
      <c r="M8" s="94"/>
      <c r="N8" s="94"/>
    </row>
    <row r="9" spans="1:169" s="89" customFormat="1" ht="21" customHeight="1">
      <c r="C9" s="92"/>
      <c r="D9" s="92"/>
      <c r="E9" s="94" t="s">
        <v>123</v>
      </c>
      <c r="F9" s="94"/>
      <c r="G9" s="94" t="s">
        <v>124</v>
      </c>
      <c r="H9" s="94"/>
      <c r="I9" s="94" t="s">
        <v>125</v>
      </c>
      <c r="J9" s="94"/>
      <c r="K9" s="94" t="s">
        <v>125</v>
      </c>
      <c r="L9" s="94"/>
      <c r="M9" s="94"/>
      <c r="N9" s="94"/>
      <c r="O9" s="96" t="s">
        <v>128</v>
      </c>
    </row>
    <row r="10" spans="1:169" s="89" customFormat="1" ht="21" customHeight="1">
      <c r="C10" s="18" t="s">
        <v>6</v>
      </c>
      <c r="D10" s="92"/>
      <c r="E10" s="97" t="s">
        <v>129</v>
      </c>
      <c r="F10" s="94"/>
      <c r="G10" s="97" t="s">
        <v>130</v>
      </c>
      <c r="H10" s="94"/>
      <c r="I10" s="97" t="s">
        <v>131</v>
      </c>
      <c r="J10" s="98"/>
      <c r="K10" s="97" t="s">
        <v>132</v>
      </c>
      <c r="L10" s="98"/>
      <c r="M10" s="97" t="s">
        <v>133</v>
      </c>
      <c r="N10" s="94"/>
      <c r="O10" s="99" t="s">
        <v>136</v>
      </c>
    </row>
    <row r="11" spans="1:169" s="89" customFormat="1" ht="8.1" customHeight="1">
      <c r="C11" s="23"/>
      <c r="E11" s="100"/>
      <c r="F11" s="100"/>
      <c r="G11" s="100"/>
      <c r="H11" s="100"/>
      <c r="I11" s="100"/>
      <c r="J11" s="101"/>
      <c r="K11" s="100"/>
      <c r="L11" s="101"/>
      <c r="M11" s="100"/>
      <c r="N11" s="100"/>
      <c r="O11" s="100"/>
    </row>
    <row r="12" spans="1:169" s="89" customFormat="1" ht="21" customHeight="1">
      <c r="A12" s="102" t="s">
        <v>137</v>
      </c>
      <c r="C12" s="23"/>
      <c r="E12" s="31">
        <v>1663725149</v>
      </c>
      <c r="F12" s="31"/>
      <c r="G12" s="31">
        <v>2138522279</v>
      </c>
      <c r="H12" s="31"/>
      <c r="I12" s="31">
        <v>166500000</v>
      </c>
      <c r="J12" s="103"/>
      <c r="K12" s="31">
        <v>62580519</v>
      </c>
      <c r="L12" s="103"/>
      <c r="M12" s="31">
        <v>5778182511</v>
      </c>
      <c r="N12" s="31"/>
      <c r="O12" s="31">
        <f>SUM(E12:M12)</f>
        <v>9809510458</v>
      </c>
    </row>
    <row r="13" spans="1:169" s="89" customFormat="1" ht="21" customHeight="1">
      <c r="A13" s="104" t="s">
        <v>138</v>
      </c>
      <c r="C13" s="23">
        <v>32</v>
      </c>
      <c r="E13" s="31">
        <v>0</v>
      </c>
      <c r="F13" s="31"/>
      <c r="G13" s="31">
        <v>0</v>
      </c>
      <c r="H13" s="31"/>
      <c r="I13" s="31">
        <v>0</v>
      </c>
      <c r="J13" s="103"/>
      <c r="K13" s="31">
        <v>0</v>
      </c>
      <c r="L13" s="103"/>
      <c r="M13" s="31">
        <v>-99822532</v>
      </c>
      <c r="N13" s="31"/>
      <c r="O13" s="31">
        <f>SUM(E13:M13)</f>
        <v>-99822532</v>
      </c>
    </row>
    <row r="14" spans="1:169" s="89" customFormat="1" ht="21" customHeight="1">
      <c r="A14" s="104" t="s">
        <v>139</v>
      </c>
      <c r="C14" s="23">
        <v>31</v>
      </c>
      <c r="E14" s="31">
        <v>0</v>
      </c>
      <c r="F14" s="31"/>
      <c r="G14" s="31">
        <v>0</v>
      </c>
      <c r="H14" s="31"/>
      <c r="I14" s="31">
        <v>0</v>
      </c>
      <c r="J14" s="103"/>
      <c r="K14" s="31">
        <v>2377786</v>
      </c>
      <c r="L14" s="103"/>
      <c r="M14" s="31">
        <v>-2377786</v>
      </c>
      <c r="N14" s="31"/>
      <c r="O14" s="31">
        <f>SUM(E14:M14)</f>
        <v>0</v>
      </c>
    </row>
    <row r="15" spans="1:169" s="89" customFormat="1" ht="21" customHeight="1">
      <c r="A15" s="105" t="s">
        <v>145</v>
      </c>
      <c r="B15" s="37"/>
      <c r="E15" s="34">
        <v>0</v>
      </c>
      <c r="F15" s="31"/>
      <c r="G15" s="106">
        <v>0</v>
      </c>
      <c r="H15" s="31"/>
      <c r="I15" s="106">
        <v>0</v>
      </c>
      <c r="J15" s="103"/>
      <c r="K15" s="106">
        <v>0</v>
      </c>
      <c r="L15" s="103"/>
      <c r="M15" s="34">
        <v>-167151596</v>
      </c>
      <c r="N15" s="31"/>
      <c r="O15" s="34">
        <f>SUM(E15:M15)</f>
        <v>-167151596</v>
      </c>
    </row>
    <row r="16" spans="1:169" s="89" customFormat="1" ht="8.1" customHeight="1">
      <c r="A16" s="104"/>
      <c r="C16" s="107"/>
      <c r="E16" s="31"/>
      <c r="F16" s="31"/>
      <c r="G16" s="31"/>
      <c r="H16" s="31"/>
      <c r="I16" s="31"/>
      <c r="J16" s="103"/>
      <c r="K16" s="31"/>
      <c r="L16" s="103"/>
      <c r="M16" s="31"/>
      <c r="N16" s="31"/>
      <c r="O16" s="31"/>
    </row>
    <row r="17" spans="1:15" s="89" customFormat="1" ht="21" customHeight="1" thickBot="1">
      <c r="A17" s="88" t="s">
        <v>141</v>
      </c>
      <c r="C17" s="23"/>
      <c r="E17" s="39">
        <f>SUM(E12:E15)</f>
        <v>1663725149</v>
      </c>
      <c r="F17" s="31"/>
      <c r="G17" s="39">
        <f>SUM(G12:G15)</f>
        <v>2138522279</v>
      </c>
      <c r="H17" s="31"/>
      <c r="I17" s="39">
        <f>SUM(I12:I15)</f>
        <v>166500000</v>
      </c>
      <c r="J17" s="103"/>
      <c r="K17" s="39">
        <f>SUM(K12:K15)</f>
        <v>64958305</v>
      </c>
      <c r="L17" s="103"/>
      <c r="M17" s="39">
        <f>SUM(M12:M15)</f>
        <v>5508830597</v>
      </c>
      <c r="N17" s="31"/>
      <c r="O17" s="39">
        <f>SUM(O12:O15)</f>
        <v>9542536330</v>
      </c>
    </row>
    <row r="18" spans="1:15" s="89" customFormat="1" ht="21" customHeight="1" thickTop="1">
      <c r="A18" s="88"/>
      <c r="C18" s="23"/>
      <c r="E18" s="31"/>
      <c r="F18" s="31"/>
      <c r="G18" s="31"/>
      <c r="H18" s="31"/>
      <c r="I18" s="31"/>
      <c r="J18" s="103"/>
      <c r="K18" s="31"/>
      <c r="L18" s="103"/>
      <c r="M18" s="31"/>
      <c r="N18" s="31"/>
      <c r="O18" s="31"/>
    </row>
    <row r="19" spans="1:15" s="89" customFormat="1" ht="21" customHeight="1">
      <c r="A19" s="102" t="s">
        <v>142</v>
      </c>
      <c r="C19" s="23"/>
      <c r="E19" s="31">
        <v>1663725149</v>
      </c>
      <c r="F19" s="31"/>
      <c r="G19" s="31">
        <v>2138522279</v>
      </c>
      <c r="H19" s="31"/>
      <c r="I19" s="31">
        <v>166500000</v>
      </c>
      <c r="J19" s="103"/>
      <c r="K19" s="31">
        <v>64958305</v>
      </c>
      <c r="L19" s="103"/>
      <c r="M19" s="31">
        <v>5508830597</v>
      </c>
      <c r="N19" s="31"/>
      <c r="O19" s="31">
        <f>SUM(E19:M19)</f>
        <v>9542536330</v>
      </c>
    </row>
    <row r="20" spans="1:15" s="89" customFormat="1" ht="21" customHeight="1">
      <c r="A20" s="104" t="s">
        <v>138</v>
      </c>
      <c r="C20" s="23">
        <v>32</v>
      </c>
      <c r="E20" s="31">
        <v>0</v>
      </c>
      <c r="F20" s="31"/>
      <c r="G20" s="31">
        <v>0</v>
      </c>
      <c r="H20" s="31"/>
      <c r="I20" s="31">
        <v>0</v>
      </c>
      <c r="J20" s="103"/>
      <c r="K20" s="31">
        <v>0</v>
      </c>
      <c r="L20" s="103"/>
      <c r="M20" s="31">
        <v>-16637250</v>
      </c>
      <c r="N20" s="31"/>
      <c r="O20" s="31">
        <f>SUM(E20:M20)</f>
        <v>-16637250</v>
      </c>
    </row>
    <row r="21" spans="1:15" s="89" customFormat="1" ht="21" customHeight="1">
      <c r="A21" s="104" t="s">
        <v>139</v>
      </c>
      <c r="C21" s="23">
        <v>31</v>
      </c>
      <c r="E21" s="31">
        <v>0</v>
      </c>
      <c r="F21" s="31"/>
      <c r="G21" s="31">
        <v>0</v>
      </c>
      <c r="H21" s="31"/>
      <c r="I21" s="31">
        <v>0</v>
      </c>
      <c r="J21" s="103"/>
      <c r="K21" s="31">
        <v>3228505</v>
      </c>
      <c r="L21" s="103"/>
      <c r="M21" s="31">
        <v>-3228505</v>
      </c>
      <c r="N21" s="31"/>
      <c r="O21" s="31">
        <f>SUM(E21:M21)</f>
        <v>0</v>
      </c>
    </row>
    <row r="22" spans="1:15" s="89" customFormat="1" ht="21" customHeight="1">
      <c r="A22" s="105" t="s">
        <v>146</v>
      </c>
      <c r="B22" s="37"/>
      <c r="E22" s="34">
        <v>0</v>
      </c>
      <c r="F22" s="31"/>
      <c r="G22" s="106">
        <v>0</v>
      </c>
      <c r="H22" s="31"/>
      <c r="I22" s="106">
        <v>0</v>
      </c>
      <c r="J22" s="103"/>
      <c r="K22" s="106">
        <v>0</v>
      </c>
      <c r="L22" s="103"/>
      <c r="M22" s="34">
        <v>69329027</v>
      </c>
      <c r="N22" s="31"/>
      <c r="O22" s="34">
        <f>SUM(E22:M22)</f>
        <v>69329027</v>
      </c>
    </row>
    <row r="23" spans="1:15" s="89" customFormat="1" ht="8.1" customHeight="1">
      <c r="A23" s="104"/>
      <c r="C23" s="107"/>
      <c r="E23" s="31"/>
      <c r="F23" s="31"/>
      <c r="G23" s="31"/>
      <c r="H23" s="31"/>
      <c r="I23" s="31"/>
      <c r="J23" s="103"/>
      <c r="K23" s="31"/>
      <c r="L23" s="103"/>
      <c r="M23" s="31"/>
      <c r="N23" s="31"/>
      <c r="O23" s="31"/>
    </row>
    <row r="24" spans="1:15" s="89" customFormat="1" ht="21" customHeight="1" thickBot="1">
      <c r="A24" s="88" t="s">
        <v>143</v>
      </c>
      <c r="C24" s="23"/>
      <c r="E24" s="39">
        <f>SUM(E19:E22)</f>
        <v>1663725149</v>
      </c>
      <c r="F24" s="31"/>
      <c r="G24" s="39">
        <f>SUM(G19:G22)</f>
        <v>2138522279</v>
      </c>
      <c r="H24" s="31"/>
      <c r="I24" s="39">
        <f>SUM(I19:I22)</f>
        <v>166500000</v>
      </c>
      <c r="J24" s="103"/>
      <c r="K24" s="39">
        <f>SUM(K19:K22)</f>
        <v>68186810</v>
      </c>
      <c r="L24" s="103"/>
      <c r="M24" s="39">
        <f>SUM(M19:M22)</f>
        <v>5558293869</v>
      </c>
      <c r="N24" s="31"/>
      <c r="O24" s="39">
        <f>SUM(O19:O22)</f>
        <v>9595228107</v>
      </c>
    </row>
    <row r="25" spans="1:15" s="89" customFormat="1" ht="20.25" customHeight="1" thickTop="1">
      <c r="A25" s="88"/>
      <c r="C25" s="23"/>
      <c r="E25" s="31"/>
      <c r="F25" s="31"/>
      <c r="G25" s="31"/>
      <c r="H25" s="31"/>
      <c r="I25" s="31"/>
      <c r="J25" s="103"/>
      <c r="K25" s="31"/>
      <c r="L25" s="103"/>
      <c r="M25" s="31"/>
      <c r="N25" s="31"/>
      <c r="O25" s="31"/>
    </row>
    <row r="26" spans="1:15" s="89" customFormat="1" ht="15" customHeight="1">
      <c r="A26" s="88"/>
      <c r="C26" s="23"/>
      <c r="E26" s="31"/>
      <c r="F26" s="31"/>
      <c r="G26" s="31"/>
      <c r="H26" s="31"/>
      <c r="I26" s="31"/>
      <c r="J26" s="103"/>
      <c r="K26" s="31"/>
      <c r="L26" s="103"/>
      <c r="M26" s="31"/>
      <c r="N26" s="31"/>
      <c r="O26" s="31"/>
    </row>
    <row r="27" spans="1:15" ht="22.2" customHeight="1">
      <c r="A27" s="42" t="str">
        <f>'BS7-9'!A46</f>
        <v>หมายเหตุประกอบงบการเงินรวมและงบการเงินเฉพาะกิจการเป็นส่วนหนึ่งของงบการเงินนี้</v>
      </c>
      <c r="B27" s="108"/>
      <c r="C27" s="108"/>
      <c r="D27" s="108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</row>
  </sheetData>
  <mergeCells count="5">
    <mergeCell ref="A1:O1"/>
    <mergeCell ref="A2:O2"/>
    <mergeCell ref="A3:O3"/>
    <mergeCell ref="E6:O6"/>
    <mergeCell ref="I7:M7"/>
  </mergeCells>
  <pageMargins left="0.8" right="0.8" top="0.5" bottom="0.6" header="0.49" footer="0.4"/>
  <pageSetup paperSize="9" firstPageNumber="13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4"/>
  <sheetViews>
    <sheetView zoomScaleNormal="100" zoomScaleSheetLayoutView="77" workbookViewId="0">
      <selection activeCell="K114" sqref="K114"/>
    </sheetView>
  </sheetViews>
  <sheetFormatPr defaultColWidth="10.44140625" defaultRowHeight="17.100000000000001" customHeight="1"/>
  <cols>
    <col min="1" max="1" width="44" style="60" customWidth="1"/>
    <col min="2" max="2" width="7.5546875" style="61" customWidth="1"/>
    <col min="3" max="3" width="0.6640625" style="86" customWidth="1"/>
    <col min="4" max="4" width="13.6640625" style="87" customWidth="1"/>
    <col min="5" max="5" width="0.6640625" style="87" customWidth="1"/>
    <col min="6" max="6" width="12.33203125" style="87" customWidth="1"/>
    <col min="7" max="7" width="0.6640625" style="87" customWidth="1"/>
    <col min="8" max="8" width="12.6640625" style="87" bestFit="1" customWidth="1"/>
    <col min="9" max="9" width="0.6640625" style="87" customWidth="1"/>
    <col min="10" max="10" width="12.33203125" style="87" customWidth="1"/>
    <col min="11" max="16384" width="10.44140625" style="60"/>
  </cols>
  <sheetData>
    <row r="1" spans="1:10" s="13" customFormat="1" ht="21" customHeight="1">
      <c r="A1" s="12" t="s">
        <v>0</v>
      </c>
      <c r="B1" s="14"/>
      <c r="C1" s="15"/>
      <c r="D1" s="59"/>
      <c r="E1" s="59"/>
      <c r="F1" s="59"/>
      <c r="G1" s="59"/>
      <c r="H1" s="59"/>
      <c r="I1" s="59"/>
      <c r="J1" s="59"/>
    </row>
    <row r="2" spans="1:10" s="13" customFormat="1" ht="21" customHeight="1">
      <c r="A2" s="146" t="s">
        <v>147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s="23" customFormat="1" ht="21" customHeight="1">
      <c r="A3" s="17" t="s">
        <v>75</v>
      </c>
      <c r="B3" s="18"/>
      <c r="C3" s="17"/>
      <c r="D3" s="25"/>
      <c r="E3" s="25"/>
      <c r="F3" s="25"/>
      <c r="G3" s="25"/>
      <c r="H3" s="25"/>
      <c r="I3" s="25"/>
      <c r="J3" s="25"/>
    </row>
    <row r="4" spans="1:10" ht="21" customHeight="1">
      <c r="C4" s="62"/>
      <c r="D4" s="63"/>
      <c r="E4" s="63"/>
      <c r="F4" s="63"/>
      <c r="G4" s="63"/>
      <c r="H4" s="63"/>
      <c r="I4" s="63"/>
      <c r="J4" s="63"/>
    </row>
    <row r="5" spans="1:10" ht="21" customHeight="1">
      <c r="C5" s="62"/>
      <c r="D5" s="64"/>
      <c r="E5" s="63"/>
      <c r="F5" s="63"/>
      <c r="G5" s="63"/>
      <c r="H5" s="63"/>
      <c r="I5" s="63"/>
      <c r="J5" s="63" t="s">
        <v>3</v>
      </c>
    </row>
    <row r="6" spans="1:10" s="65" customFormat="1" ht="21" customHeight="1">
      <c r="B6" s="66"/>
      <c r="C6" s="67"/>
      <c r="D6" s="154" t="s">
        <v>4</v>
      </c>
      <c r="E6" s="154"/>
      <c r="F6" s="154"/>
      <c r="G6" s="68"/>
      <c r="H6" s="154" t="s">
        <v>5</v>
      </c>
      <c r="I6" s="154"/>
      <c r="J6" s="154"/>
    </row>
    <row r="7" spans="1:10" s="65" customFormat="1" ht="21" customHeight="1">
      <c r="B7" s="69" t="s">
        <v>6</v>
      </c>
      <c r="C7" s="67"/>
      <c r="D7" s="70" t="s">
        <v>7</v>
      </c>
      <c r="E7" s="63"/>
      <c r="F7" s="70" t="s">
        <v>8</v>
      </c>
      <c r="G7" s="63"/>
      <c r="H7" s="70" t="s">
        <v>7</v>
      </c>
      <c r="I7" s="63"/>
      <c r="J7" s="70" t="s">
        <v>8</v>
      </c>
    </row>
    <row r="8" spans="1:10" ht="21" customHeight="1">
      <c r="A8" s="65" t="s">
        <v>148</v>
      </c>
      <c r="C8" s="60"/>
      <c r="D8" s="71"/>
      <c r="E8" s="71"/>
      <c r="F8" s="71"/>
      <c r="G8" s="71"/>
      <c r="H8" s="71"/>
      <c r="I8" s="64"/>
      <c r="J8" s="71"/>
    </row>
    <row r="9" spans="1:10" ht="21" customHeight="1">
      <c r="A9" s="60" t="s">
        <v>100</v>
      </c>
      <c r="C9" s="60"/>
      <c r="D9" s="64">
        <v>9325494</v>
      </c>
      <c r="E9" s="64"/>
      <c r="F9" s="64">
        <v>59985261</v>
      </c>
      <c r="G9" s="64"/>
      <c r="H9" s="64">
        <v>-14225339</v>
      </c>
      <c r="I9" s="64"/>
      <c r="J9" s="64">
        <v>-234698605</v>
      </c>
    </row>
    <row r="10" spans="1:10" ht="21" customHeight="1">
      <c r="A10" s="72" t="s">
        <v>149</v>
      </c>
      <c r="C10" s="60"/>
      <c r="D10" s="63"/>
      <c r="E10" s="63"/>
      <c r="F10" s="63"/>
      <c r="G10" s="63"/>
      <c r="H10" s="63"/>
      <c r="I10" s="63"/>
      <c r="J10" s="63"/>
    </row>
    <row r="11" spans="1:10" ht="21" customHeight="1">
      <c r="A11" s="73" t="s">
        <v>150</v>
      </c>
      <c r="C11" s="60"/>
      <c r="D11" s="64"/>
      <c r="E11" s="64"/>
      <c r="F11" s="64"/>
      <c r="G11" s="64"/>
      <c r="H11" s="64"/>
      <c r="I11" s="64"/>
      <c r="J11" s="64"/>
    </row>
    <row r="12" spans="1:10" ht="21" customHeight="1">
      <c r="A12" s="60" t="s">
        <v>151</v>
      </c>
      <c r="C12" s="60"/>
      <c r="D12" s="64">
        <v>351339</v>
      </c>
      <c r="E12" s="64"/>
      <c r="F12" s="64">
        <v>482112</v>
      </c>
      <c r="G12" s="64"/>
      <c r="H12" s="64">
        <v>327574</v>
      </c>
      <c r="I12" s="64"/>
      <c r="J12" s="64">
        <v>459436</v>
      </c>
    </row>
    <row r="13" spans="1:10" ht="21" customHeight="1">
      <c r="A13" s="60" t="s">
        <v>152</v>
      </c>
      <c r="B13" s="61" t="s">
        <v>153</v>
      </c>
      <c r="C13" s="60"/>
      <c r="D13" s="64">
        <v>821329986</v>
      </c>
      <c r="E13" s="64"/>
      <c r="F13" s="64">
        <v>731254494</v>
      </c>
      <c r="G13" s="64"/>
      <c r="H13" s="64">
        <v>790776388</v>
      </c>
      <c r="I13" s="64"/>
      <c r="J13" s="64">
        <v>698044155</v>
      </c>
    </row>
    <row r="14" spans="1:10" ht="21" customHeight="1">
      <c r="A14" s="60" t="s">
        <v>154</v>
      </c>
      <c r="B14" s="61">
        <v>21</v>
      </c>
      <c r="C14" s="60"/>
      <c r="D14" s="64">
        <v>383887212</v>
      </c>
      <c r="E14" s="64"/>
      <c r="F14" s="64">
        <v>377993947</v>
      </c>
      <c r="G14" s="64"/>
      <c r="H14" s="64">
        <v>21250191</v>
      </c>
      <c r="I14" s="64"/>
      <c r="J14" s="64">
        <v>21153373</v>
      </c>
    </row>
    <row r="15" spans="1:10" ht="21" customHeight="1">
      <c r="A15" s="60" t="s">
        <v>155</v>
      </c>
      <c r="B15" s="61">
        <v>35</v>
      </c>
      <c r="C15" s="60"/>
      <c r="D15" s="64">
        <v>-21598957</v>
      </c>
      <c r="E15" s="64"/>
      <c r="F15" s="64">
        <v>12468000</v>
      </c>
      <c r="G15" s="64"/>
      <c r="H15" s="64">
        <v>-21598957</v>
      </c>
      <c r="I15" s="64"/>
      <c r="J15" s="64">
        <v>12468000</v>
      </c>
    </row>
    <row r="16" spans="1:10" ht="21" customHeight="1">
      <c r="A16" s="60" t="s">
        <v>156</v>
      </c>
      <c r="B16" s="61">
        <v>35</v>
      </c>
      <c r="C16" s="60"/>
      <c r="D16" s="64">
        <v>5975947</v>
      </c>
      <c r="E16" s="64"/>
      <c r="F16" s="64">
        <v>29021966</v>
      </c>
      <c r="G16" s="64"/>
      <c r="H16" s="64">
        <v>5927657</v>
      </c>
      <c r="I16" s="64"/>
      <c r="J16" s="64">
        <v>27578768</v>
      </c>
    </row>
    <row r="17" spans="1:10" ht="21" customHeight="1">
      <c r="A17" s="60" t="s">
        <v>223</v>
      </c>
      <c r="C17" s="60"/>
      <c r="D17" s="64">
        <v>-638283</v>
      </c>
      <c r="E17" s="64"/>
      <c r="F17" s="64">
        <v>773796</v>
      </c>
      <c r="G17" s="64"/>
      <c r="H17" s="64">
        <v>-638283</v>
      </c>
      <c r="I17" s="64"/>
      <c r="J17" s="64">
        <v>773796</v>
      </c>
    </row>
    <row r="18" spans="1:10" ht="21" customHeight="1">
      <c r="A18" s="60" t="s">
        <v>157</v>
      </c>
      <c r="B18" s="61">
        <v>29</v>
      </c>
      <c r="C18" s="60"/>
      <c r="D18" s="64">
        <v>3425010</v>
      </c>
      <c r="E18" s="64"/>
      <c r="F18" s="64">
        <v>5515601</v>
      </c>
      <c r="G18" s="64"/>
      <c r="H18" s="64">
        <v>0</v>
      </c>
      <c r="I18" s="64"/>
      <c r="J18" s="64">
        <v>0</v>
      </c>
    </row>
    <row r="19" spans="1:10" ht="21" customHeight="1">
      <c r="A19" s="60" t="s">
        <v>158</v>
      </c>
      <c r="B19" s="61">
        <v>28</v>
      </c>
      <c r="C19" s="60"/>
      <c r="D19" s="64">
        <v>32647465</v>
      </c>
      <c r="E19" s="64"/>
      <c r="F19" s="64">
        <v>34977640</v>
      </c>
      <c r="G19" s="64"/>
      <c r="H19" s="64">
        <v>19291404</v>
      </c>
      <c r="I19" s="64"/>
      <c r="J19" s="64">
        <v>23746763</v>
      </c>
    </row>
    <row r="20" spans="1:10" ht="21" customHeight="1">
      <c r="A20" s="60" t="s">
        <v>218</v>
      </c>
      <c r="B20" s="74" t="s">
        <v>219</v>
      </c>
      <c r="C20" s="60"/>
      <c r="D20" s="64" t="s">
        <v>159</v>
      </c>
      <c r="E20" s="64"/>
      <c r="F20" s="64">
        <v>0</v>
      </c>
      <c r="G20" s="64"/>
      <c r="H20" s="64">
        <v>-365312950</v>
      </c>
      <c r="I20" s="64"/>
      <c r="J20" s="64">
        <v>-53753993</v>
      </c>
    </row>
    <row r="21" spans="1:10" ht="21" customHeight="1">
      <c r="A21" s="60" t="s">
        <v>160</v>
      </c>
      <c r="B21" s="61">
        <v>33</v>
      </c>
      <c r="C21" s="60"/>
      <c r="D21" s="64">
        <v>-26530635</v>
      </c>
      <c r="E21" s="64"/>
      <c r="F21" s="64">
        <v>-42047560</v>
      </c>
      <c r="G21" s="64"/>
      <c r="H21" s="64">
        <v>-12905761</v>
      </c>
      <c r="I21" s="64"/>
      <c r="J21" s="64">
        <v>-36926577</v>
      </c>
    </row>
    <row r="22" spans="1:10" ht="21" customHeight="1">
      <c r="A22" s="60" t="s">
        <v>161</v>
      </c>
      <c r="C22" s="60"/>
      <c r="D22" s="64">
        <v>519458104</v>
      </c>
      <c r="E22" s="64"/>
      <c r="F22" s="64">
        <v>355983574</v>
      </c>
      <c r="G22" s="64"/>
      <c r="H22" s="64">
        <v>503827462</v>
      </c>
      <c r="I22" s="64"/>
      <c r="J22" s="64">
        <v>340211159</v>
      </c>
    </row>
    <row r="23" spans="1:10" ht="21" customHeight="1">
      <c r="A23" s="60" t="s">
        <v>220</v>
      </c>
      <c r="C23" s="60"/>
      <c r="D23" s="75">
        <v>62280</v>
      </c>
      <c r="E23" s="64"/>
      <c r="F23" s="75" t="s">
        <v>159</v>
      </c>
      <c r="G23" s="64"/>
      <c r="H23" s="75">
        <v>0</v>
      </c>
      <c r="I23" s="64"/>
      <c r="J23" s="75" t="s">
        <v>159</v>
      </c>
    </row>
    <row r="24" spans="1:10" ht="5.0999999999999996" customHeight="1">
      <c r="A24" s="73"/>
      <c r="C24" s="60"/>
      <c r="D24" s="64"/>
      <c r="E24" s="64"/>
      <c r="F24" s="64"/>
      <c r="G24" s="64"/>
      <c r="H24" s="64"/>
      <c r="I24" s="64"/>
      <c r="J24" s="64"/>
    </row>
    <row r="25" spans="1:10" ht="21" customHeight="1">
      <c r="A25" s="65" t="s">
        <v>162</v>
      </c>
      <c r="C25" s="60"/>
      <c r="D25" s="76"/>
      <c r="E25" s="76"/>
      <c r="F25" s="76"/>
      <c r="G25" s="76"/>
      <c r="H25" s="76"/>
      <c r="I25" s="76"/>
      <c r="J25" s="76"/>
    </row>
    <row r="26" spans="1:10" ht="21" customHeight="1">
      <c r="A26" s="65" t="s">
        <v>163</v>
      </c>
      <c r="C26" s="60"/>
      <c r="D26" s="64">
        <f>SUM(D9:D23)</f>
        <v>1727694962</v>
      </c>
      <c r="E26" s="64"/>
      <c r="F26" s="64">
        <f>SUM(F9:F23)</f>
        <v>1566408831</v>
      </c>
      <c r="G26" s="64"/>
      <c r="H26" s="64">
        <f>SUM(H9:H23)</f>
        <v>926719386</v>
      </c>
      <c r="I26" s="64"/>
      <c r="J26" s="64">
        <f>SUM(J9:J23)</f>
        <v>799056275</v>
      </c>
    </row>
    <row r="27" spans="1:10" ht="21" customHeight="1">
      <c r="A27" s="60" t="s">
        <v>164</v>
      </c>
      <c r="C27" s="60"/>
      <c r="D27" s="64"/>
      <c r="E27" s="64"/>
      <c r="F27" s="64"/>
      <c r="G27" s="64"/>
      <c r="H27" s="64"/>
      <c r="I27" s="64"/>
      <c r="J27" s="64"/>
    </row>
    <row r="28" spans="1:10" ht="21" customHeight="1">
      <c r="A28" s="73" t="s">
        <v>165</v>
      </c>
      <c r="C28" s="60"/>
      <c r="D28" s="64">
        <v>9773482</v>
      </c>
      <c r="E28" s="64"/>
      <c r="F28" s="64">
        <v>11097703</v>
      </c>
      <c r="G28" s="64"/>
      <c r="H28" s="64">
        <v>22296364</v>
      </c>
      <c r="I28" s="64"/>
      <c r="J28" s="64">
        <v>7272177</v>
      </c>
    </row>
    <row r="29" spans="1:10" ht="21" customHeight="1">
      <c r="A29" s="73" t="s">
        <v>166</v>
      </c>
      <c r="C29" s="60"/>
      <c r="D29" s="64">
        <v>-1756646</v>
      </c>
      <c r="E29" s="64"/>
      <c r="F29" s="64">
        <v>2289126</v>
      </c>
      <c r="G29" s="64"/>
      <c r="H29" s="64">
        <v>-1641397</v>
      </c>
      <c r="I29" s="64"/>
      <c r="J29" s="64">
        <v>3039989</v>
      </c>
    </row>
    <row r="30" spans="1:10" ht="21" customHeight="1">
      <c r="A30" s="73" t="s">
        <v>167</v>
      </c>
      <c r="C30" s="60"/>
      <c r="D30" s="64">
        <v>-22389934</v>
      </c>
      <c r="E30" s="64"/>
      <c r="F30" s="64">
        <v>-23381812</v>
      </c>
      <c r="G30" s="64"/>
      <c r="H30" s="64">
        <v>8047753</v>
      </c>
      <c r="I30" s="64"/>
      <c r="J30" s="64">
        <v>-22996159</v>
      </c>
    </row>
    <row r="31" spans="1:10" ht="21" customHeight="1">
      <c r="A31" s="73" t="s">
        <v>168</v>
      </c>
      <c r="C31" s="60"/>
      <c r="D31" s="64">
        <v>-1850529</v>
      </c>
      <c r="E31" s="64"/>
      <c r="F31" s="64">
        <v>-134794139</v>
      </c>
      <c r="G31" s="64"/>
      <c r="H31" s="64">
        <v>-10506238</v>
      </c>
      <c r="I31" s="64"/>
      <c r="J31" s="64">
        <v>-136657281</v>
      </c>
    </row>
    <row r="32" spans="1:10" ht="21" customHeight="1">
      <c r="A32" s="73" t="s">
        <v>169</v>
      </c>
      <c r="C32" s="60"/>
      <c r="D32" s="64">
        <v>9536976</v>
      </c>
      <c r="E32" s="64"/>
      <c r="F32" s="64">
        <v>-50959861</v>
      </c>
      <c r="G32" s="64"/>
      <c r="H32" s="64">
        <v>9654276</v>
      </c>
      <c r="I32" s="64"/>
      <c r="J32" s="64">
        <v>-42641976</v>
      </c>
    </row>
    <row r="33" spans="1:10" ht="21" customHeight="1">
      <c r="A33" s="73" t="s">
        <v>170</v>
      </c>
      <c r="C33" s="60"/>
      <c r="D33" s="64">
        <v>-15759188</v>
      </c>
      <c r="E33" s="64"/>
      <c r="F33" s="64">
        <v>-140810965</v>
      </c>
      <c r="G33" s="64"/>
      <c r="H33" s="64">
        <v>-5431287</v>
      </c>
      <c r="I33" s="64"/>
      <c r="J33" s="64">
        <v>-133003375</v>
      </c>
    </row>
    <row r="34" spans="1:10" ht="21" customHeight="1">
      <c r="A34" s="73" t="s">
        <v>171</v>
      </c>
      <c r="C34" s="60"/>
      <c r="D34" s="64">
        <v>-6360311</v>
      </c>
      <c r="E34" s="64"/>
      <c r="F34" s="64">
        <v>-58798635</v>
      </c>
      <c r="G34" s="64"/>
      <c r="H34" s="64">
        <v>-12851542</v>
      </c>
      <c r="I34" s="64"/>
      <c r="J34" s="64">
        <v>-56093234</v>
      </c>
    </row>
    <row r="35" spans="1:10" ht="21" customHeight="1">
      <c r="A35" s="77" t="s">
        <v>172</v>
      </c>
      <c r="C35" s="60"/>
      <c r="D35" s="64">
        <v>-10024871</v>
      </c>
      <c r="E35" s="64"/>
      <c r="F35" s="64">
        <v>-23813818</v>
      </c>
      <c r="G35" s="64"/>
      <c r="H35" s="64">
        <v>-7708722</v>
      </c>
      <c r="I35" s="64"/>
      <c r="J35" s="64">
        <v>-15817310</v>
      </c>
    </row>
    <row r="36" spans="1:10" ht="21" customHeight="1">
      <c r="A36" s="77" t="s">
        <v>173</v>
      </c>
      <c r="B36" s="61">
        <v>29</v>
      </c>
      <c r="C36" s="60"/>
      <c r="D36" s="64" t="s">
        <v>159</v>
      </c>
      <c r="E36" s="64"/>
      <c r="F36" s="64">
        <v>-2144500</v>
      </c>
      <c r="G36" s="64"/>
      <c r="H36" s="64">
        <v>0</v>
      </c>
      <c r="I36" s="64"/>
      <c r="J36" s="64">
        <v>0</v>
      </c>
    </row>
    <row r="37" spans="1:10" ht="21" customHeight="1">
      <c r="A37" s="73" t="s">
        <v>174</v>
      </c>
      <c r="C37" s="60"/>
      <c r="D37" s="75">
        <v>-54912270</v>
      </c>
      <c r="E37" s="64"/>
      <c r="F37" s="75">
        <v>58679373</v>
      </c>
      <c r="G37" s="64"/>
      <c r="H37" s="75">
        <v>-53093961</v>
      </c>
      <c r="I37" s="64"/>
      <c r="J37" s="75">
        <v>58876400</v>
      </c>
    </row>
    <row r="38" spans="1:10" s="65" customFormat="1" ht="5.0999999999999996" customHeight="1">
      <c r="B38" s="66"/>
      <c r="C38" s="67"/>
      <c r="D38" s="63"/>
      <c r="E38" s="63"/>
      <c r="F38" s="63"/>
      <c r="G38" s="63"/>
      <c r="H38" s="63"/>
      <c r="I38" s="63"/>
      <c r="J38" s="63"/>
    </row>
    <row r="39" spans="1:10" ht="21" customHeight="1">
      <c r="A39" s="60" t="s">
        <v>175</v>
      </c>
      <c r="C39" s="60"/>
      <c r="D39" s="64">
        <f>SUM(D26:D37)</f>
        <v>1633951671</v>
      </c>
      <c r="E39" s="64"/>
      <c r="F39" s="64">
        <f>SUM(F26:F37)</f>
        <v>1203771303</v>
      </c>
      <c r="G39" s="64"/>
      <c r="H39" s="64">
        <f>SUM(H26:H37)</f>
        <v>875484632</v>
      </c>
      <c r="I39" s="64"/>
      <c r="J39" s="64">
        <f>SUM(J26:J37)</f>
        <v>461035506</v>
      </c>
    </row>
    <row r="40" spans="1:10" ht="21" customHeight="1">
      <c r="A40" s="73" t="s">
        <v>176</v>
      </c>
      <c r="C40" s="60"/>
      <c r="D40" s="64">
        <v>-109247509</v>
      </c>
      <c r="E40" s="64"/>
      <c r="F40" s="64">
        <v>-120026339</v>
      </c>
      <c r="G40" s="64"/>
      <c r="H40" s="64">
        <v>-11879570</v>
      </c>
      <c r="I40" s="64"/>
      <c r="J40" s="64">
        <v>-15366535</v>
      </c>
    </row>
    <row r="41" spans="1:10" ht="21" customHeight="1">
      <c r="A41" s="73" t="s">
        <v>177</v>
      </c>
      <c r="C41" s="60"/>
      <c r="D41" s="75">
        <v>19252431</v>
      </c>
      <c r="E41" s="64"/>
      <c r="F41" s="75">
        <v>26378692</v>
      </c>
      <c r="G41" s="64"/>
      <c r="H41" s="75">
        <v>15366535</v>
      </c>
      <c r="I41" s="64"/>
      <c r="J41" s="75">
        <v>0</v>
      </c>
    </row>
    <row r="42" spans="1:10" s="65" customFormat="1" ht="5.0999999999999996" customHeight="1">
      <c r="B42" s="66"/>
      <c r="C42" s="67"/>
      <c r="D42" s="63"/>
      <c r="E42" s="63"/>
      <c r="F42" s="63"/>
      <c r="G42" s="63"/>
      <c r="H42" s="63"/>
      <c r="I42" s="63"/>
      <c r="J42" s="63"/>
    </row>
    <row r="43" spans="1:10" ht="21" customHeight="1">
      <c r="A43" s="65" t="s">
        <v>178</v>
      </c>
      <c r="C43" s="60"/>
      <c r="D43" s="75">
        <f>SUM(D39:D41)</f>
        <v>1543956593</v>
      </c>
      <c r="E43" s="64"/>
      <c r="F43" s="75">
        <f>SUM(F39:F41)</f>
        <v>1110123656</v>
      </c>
      <c r="G43" s="64"/>
      <c r="H43" s="75">
        <f>SUM(H39:H41)</f>
        <v>878971597</v>
      </c>
      <c r="I43" s="64"/>
      <c r="J43" s="75">
        <f>SUM(J39:J41)</f>
        <v>445668971</v>
      </c>
    </row>
    <row r="44" spans="1:10" ht="15.75" customHeight="1">
      <c r="A44" s="65"/>
      <c r="C44" s="60"/>
      <c r="D44" s="64"/>
      <c r="E44" s="64"/>
      <c r="F44" s="64"/>
      <c r="G44" s="64"/>
      <c r="H44" s="64"/>
      <c r="I44" s="64"/>
      <c r="J44" s="64"/>
    </row>
    <row r="45" spans="1:10" s="80" customFormat="1" ht="18" customHeight="1">
      <c r="A45" s="78"/>
      <c r="B45" s="79"/>
      <c r="D45" s="64"/>
      <c r="E45" s="64"/>
      <c r="F45" s="64"/>
      <c r="G45" s="64"/>
      <c r="H45" s="64"/>
      <c r="I45" s="64"/>
      <c r="J45" s="64"/>
    </row>
    <row r="46" spans="1:10" s="80" customFormat="1" ht="1.2" customHeight="1">
      <c r="A46" s="78"/>
      <c r="B46" s="79"/>
      <c r="D46" s="64"/>
      <c r="E46" s="64"/>
      <c r="F46" s="64"/>
      <c r="G46" s="64"/>
      <c r="H46" s="64"/>
      <c r="I46" s="64"/>
      <c r="J46" s="64"/>
    </row>
    <row r="47" spans="1:10" s="13" customFormat="1" ht="22.2" customHeight="1">
      <c r="A47" s="42" t="str">
        <f>'BS7-9'!A46</f>
        <v>หมายเหตุประกอบงบการเงินรวมและงบการเงินเฉพาะกิจการเป็นส่วนหนึ่งของงบการเงินนี้</v>
      </c>
      <c r="B47" s="43"/>
      <c r="C47" s="42"/>
      <c r="D47" s="34"/>
      <c r="E47" s="34"/>
      <c r="F47" s="34"/>
      <c r="G47" s="34"/>
      <c r="H47" s="34"/>
      <c r="I47" s="34"/>
      <c r="J47" s="34"/>
    </row>
    <row r="48" spans="1:10" s="13" customFormat="1" ht="18" customHeight="1">
      <c r="A48" s="12" t="str">
        <f>A1</f>
        <v>บริษัท จัดการและพัฒนาทรัพยากรน้ำภาคตะวันออก จำกัด (มหาชน)</v>
      </c>
      <c r="B48" s="14"/>
      <c r="C48" s="15"/>
      <c r="D48" s="59"/>
      <c r="E48" s="59"/>
      <c r="F48" s="59"/>
      <c r="G48" s="59"/>
      <c r="H48" s="59"/>
      <c r="I48" s="59"/>
      <c r="J48" s="59"/>
    </row>
    <row r="49" spans="1:10" s="13" customFormat="1" ht="18" customHeight="1">
      <c r="A49" s="146" t="s">
        <v>179</v>
      </c>
      <c r="B49" s="146"/>
      <c r="C49" s="146"/>
      <c r="D49" s="146"/>
      <c r="E49" s="146"/>
      <c r="F49" s="146"/>
      <c r="G49" s="146"/>
      <c r="H49" s="146"/>
      <c r="I49" s="146"/>
      <c r="J49" s="146"/>
    </row>
    <row r="50" spans="1:10" s="23" customFormat="1" ht="18" customHeight="1">
      <c r="A50" s="17" t="str">
        <f>A3</f>
        <v>สำหรับปีสิ้นสุดวันที่ 31 ธันวาคม พ.ศ. 2568</v>
      </c>
      <c r="B50" s="18"/>
      <c r="C50" s="17"/>
      <c r="D50" s="25"/>
      <c r="E50" s="25"/>
      <c r="F50" s="25"/>
      <c r="G50" s="25"/>
      <c r="H50" s="25"/>
      <c r="I50" s="25"/>
      <c r="J50" s="25"/>
    </row>
    <row r="51" spans="1:10" ht="16.5" customHeight="1">
      <c r="C51" s="62"/>
      <c r="D51" s="63"/>
      <c r="E51" s="63"/>
      <c r="F51" s="63"/>
      <c r="G51" s="63"/>
      <c r="H51" s="63"/>
      <c r="I51" s="63"/>
      <c r="J51" s="63"/>
    </row>
    <row r="52" spans="1:10" ht="17.100000000000001" customHeight="1">
      <c r="C52" s="62"/>
      <c r="D52" s="63"/>
      <c r="E52" s="63"/>
      <c r="F52" s="63"/>
      <c r="G52" s="63"/>
      <c r="H52" s="63"/>
      <c r="I52" s="63"/>
      <c r="J52" s="63" t="s">
        <v>3</v>
      </c>
    </row>
    <row r="53" spans="1:10" s="65" customFormat="1" ht="17.100000000000001" customHeight="1">
      <c r="B53" s="66"/>
      <c r="C53" s="67"/>
      <c r="D53" s="154" t="s">
        <v>4</v>
      </c>
      <c r="E53" s="154"/>
      <c r="F53" s="154"/>
      <c r="G53" s="68"/>
      <c r="H53" s="154" t="s">
        <v>5</v>
      </c>
      <c r="I53" s="154"/>
      <c r="J53" s="154"/>
    </row>
    <row r="54" spans="1:10" s="65" customFormat="1" ht="17.100000000000001" customHeight="1">
      <c r="B54" s="69" t="s">
        <v>6</v>
      </c>
      <c r="C54" s="67"/>
      <c r="D54" s="70" t="s">
        <v>7</v>
      </c>
      <c r="E54" s="63"/>
      <c r="F54" s="70" t="s">
        <v>8</v>
      </c>
      <c r="G54" s="63"/>
      <c r="H54" s="70" t="s">
        <v>7</v>
      </c>
      <c r="I54" s="63"/>
      <c r="J54" s="70" t="s">
        <v>8</v>
      </c>
    </row>
    <row r="55" spans="1:10" ht="17.100000000000001" customHeight="1">
      <c r="A55" s="81" t="s">
        <v>180</v>
      </c>
      <c r="C55" s="60"/>
      <c r="D55" s="64"/>
      <c r="E55" s="64"/>
      <c r="F55" s="64"/>
      <c r="G55" s="64"/>
      <c r="H55" s="64"/>
      <c r="I55" s="64"/>
      <c r="J55" s="64"/>
    </row>
    <row r="56" spans="1:10" ht="17.100000000000001" customHeight="1">
      <c r="A56" s="73" t="s">
        <v>181</v>
      </c>
      <c r="C56" s="60"/>
      <c r="D56" s="64">
        <v>-44849</v>
      </c>
      <c r="E56" s="64"/>
      <c r="F56" s="64">
        <v>-30048</v>
      </c>
      <c r="G56" s="64"/>
      <c r="H56" s="64">
        <v>0</v>
      </c>
      <c r="I56" s="64"/>
      <c r="J56" s="64">
        <v>0</v>
      </c>
    </row>
    <row r="57" spans="1:10" ht="17.100000000000001" customHeight="1">
      <c r="A57" s="73" t="s">
        <v>182</v>
      </c>
      <c r="B57" s="74">
        <v>16.2</v>
      </c>
      <c r="C57" s="60"/>
      <c r="D57" s="64">
        <v>-26535000</v>
      </c>
      <c r="E57" s="64"/>
      <c r="F57" s="64">
        <v>0</v>
      </c>
      <c r="G57" s="64"/>
      <c r="H57" s="64">
        <v>-26535000</v>
      </c>
      <c r="I57" s="64"/>
      <c r="J57" s="64">
        <v>0</v>
      </c>
    </row>
    <row r="58" spans="1:10" ht="17.100000000000001" customHeight="1">
      <c r="A58" s="73" t="s">
        <v>183</v>
      </c>
      <c r="C58" s="60"/>
      <c r="D58" s="64"/>
      <c r="E58" s="64"/>
      <c r="F58" s="64"/>
      <c r="G58" s="64"/>
      <c r="H58" s="64"/>
      <c r="I58" s="64"/>
      <c r="J58" s="64"/>
    </row>
    <row r="59" spans="1:10" ht="17.100000000000001" customHeight="1">
      <c r="A59" s="60" t="s">
        <v>184</v>
      </c>
      <c r="C59" s="60"/>
      <c r="D59" s="64">
        <v>-1691027050</v>
      </c>
      <c r="E59" s="64"/>
      <c r="F59" s="64">
        <v>-956692856</v>
      </c>
      <c r="G59" s="64"/>
      <c r="H59" s="64">
        <v>-720657169</v>
      </c>
      <c r="I59" s="64"/>
      <c r="J59" s="64">
        <v>-154899908</v>
      </c>
    </row>
    <row r="60" spans="1:10" ht="17.100000000000001" customHeight="1">
      <c r="A60" s="73" t="s">
        <v>185</v>
      </c>
      <c r="C60" s="60"/>
      <c r="D60" s="64"/>
      <c r="E60" s="64"/>
      <c r="F60" s="64"/>
      <c r="G60" s="64"/>
      <c r="H60" s="64"/>
      <c r="I60" s="64"/>
      <c r="J60" s="64"/>
    </row>
    <row r="61" spans="1:10" ht="17.100000000000001" customHeight="1">
      <c r="A61" s="60" t="s">
        <v>184</v>
      </c>
      <c r="C61" s="60"/>
      <c r="D61" s="64">
        <v>2474038373</v>
      </c>
      <c r="E61" s="64"/>
      <c r="F61" s="64">
        <v>1567699304</v>
      </c>
      <c r="G61" s="64"/>
      <c r="H61" s="64">
        <v>1290535633</v>
      </c>
      <c r="I61" s="64"/>
      <c r="J61" s="64">
        <v>846754647</v>
      </c>
    </row>
    <row r="62" spans="1:10" ht="17.100000000000001" customHeight="1">
      <c r="A62" s="73" t="s">
        <v>186</v>
      </c>
      <c r="C62" s="60"/>
      <c r="D62" s="64">
        <v>36279619</v>
      </c>
      <c r="E62" s="64"/>
      <c r="F62" s="64">
        <v>36858541</v>
      </c>
      <c r="G62" s="64"/>
      <c r="H62" s="64">
        <v>19904574</v>
      </c>
      <c r="I62" s="64"/>
      <c r="J62" s="64">
        <v>34288286</v>
      </c>
    </row>
    <row r="63" spans="1:10" ht="17.100000000000001" customHeight="1">
      <c r="A63" s="73" t="s">
        <v>187</v>
      </c>
      <c r="B63" s="74">
        <v>39.200000000000003</v>
      </c>
      <c r="C63" s="60"/>
      <c r="D63" s="64">
        <v>0</v>
      </c>
      <c r="E63" s="64"/>
      <c r="F63" s="64">
        <v>0</v>
      </c>
      <c r="G63" s="64"/>
      <c r="H63" s="64">
        <v>365312950</v>
      </c>
      <c r="I63" s="64"/>
      <c r="J63" s="64">
        <v>53753993</v>
      </c>
    </row>
    <row r="64" spans="1:10" ht="17.100000000000001" customHeight="1">
      <c r="A64" s="73" t="s">
        <v>188</v>
      </c>
      <c r="C64" s="60"/>
      <c r="D64" s="64">
        <v>-1371423</v>
      </c>
      <c r="E64" s="64"/>
      <c r="F64" s="64">
        <v>-1040829</v>
      </c>
      <c r="G64" s="64"/>
      <c r="H64" s="64">
        <v>-1491407</v>
      </c>
      <c r="I64" s="64"/>
      <c r="J64" s="64">
        <v>-1131889</v>
      </c>
    </row>
    <row r="65" spans="1:10" ht="17.100000000000001" customHeight="1">
      <c r="A65" s="73" t="s">
        <v>189</v>
      </c>
      <c r="C65" s="60"/>
      <c r="D65" s="64">
        <v>-1338429890</v>
      </c>
      <c r="E65" s="64"/>
      <c r="F65" s="64">
        <v>-1947590661</v>
      </c>
      <c r="G65" s="64"/>
      <c r="H65" s="64">
        <v>-1309190741</v>
      </c>
      <c r="I65" s="64"/>
      <c r="J65" s="64">
        <v>-1902815542</v>
      </c>
    </row>
    <row r="66" spans="1:10" ht="17.100000000000001" customHeight="1">
      <c r="A66" s="73" t="s">
        <v>190</v>
      </c>
      <c r="C66" s="60"/>
      <c r="D66" s="64">
        <v>-31662167</v>
      </c>
      <c r="E66" s="64"/>
      <c r="F66" s="64">
        <v>-48029351</v>
      </c>
      <c r="G66" s="64"/>
      <c r="H66" s="64">
        <v>-10516000</v>
      </c>
      <c r="I66" s="64"/>
      <c r="J66" s="64">
        <v>-7517220</v>
      </c>
    </row>
    <row r="67" spans="1:10" ht="17.100000000000001" customHeight="1">
      <c r="A67" s="73" t="s">
        <v>191</v>
      </c>
      <c r="C67" s="60"/>
      <c r="D67" s="64">
        <v>0</v>
      </c>
      <c r="E67" s="64"/>
      <c r="F67" s="64">
        <v>0</v>
      </c>
      <c r="G67" s="64"/>
      <c r="H67" s="64">
        <v>0</v>
      </c>
      <c r="I67" s="64"/>
      <c r="J67" s="64">
        <v>400000000</v>
      </c>
    </row>
    <row r="68" spans="1:10" ht="17.100000000000001" customHeight="1">
      <c r="A68" s="73" t="s">
        <v>192</v>
      </c>
      <c r="C68" s="60"/>
      <c r="D68" s="75">
        <v>-68932866</v>
      </c>
      <c r="E68" s="64"/>
      <c r="F68" s="75">
        <v>-52764797</v>
      </c>
      <c r="G68" s="64"/>
      <c r="H68" s="75">
        <v>-68932866</v>
      </c>
      <c r="I68" s="64"/>
      <c r="J68" s="75">
        <v>-52764797</v>
      </c>
    </row>
    <row r="69" spans="1:10" ht="4.2" customHeight="1">
      <c r="A69" s="73"/>
      <c r="C69" s="60"/>
      <c r="D69" s="64"/>
      <c r="E69" s="64"/>
      <c r="F69" s="64"/>
      <c r="G69" s="64"/>
      <c r="H69" s="64"/>
      <c r="I69" s="64"/>
      <c r="J69" s="64"/>
    </row>
    <row r="70" spans="1:10" ht="17.100000000000001" customHeight="1">
      <c r="A70" s="81" t="s">
        <v>193</v>
      </c>
      <c r="C70" s="60"/>
      <c r="D70" s="75">
        <f>SUM(D56:D68)</f>
        <v>-647685253</v>
      </c>
      <c r="E70" s="64"/>
      <c r="F70" s="75">
        <f>SUM(F56:F68)</f>
        <v>-1401590697</v>
      </c>
      <c r="G70" s="64"/>
      <c r="H70" s="75">
        <f>SUM(H56:H68)</f>
        <v>-461570026</v>
      </c>
      <c r="I70" s="64"/>
      <c r="J70" s="75">
        <f>SUM(J56:J68)</f>
        <v>-784332430</v>
      </c>
    </row>
    <row r="71" spans="1:10" ht="14.1" customHeight="1">
      <c r="A71" s="81"/>
      <c r="C71" s="60"/>
      <c r="D71" s="64"/>
      <c r="E71" s="64"/>
      <c r="F71" s="64"/>
      <c r="G71" s="64"/>
      <c r="H71" s="64"/>
      <c r="I71" s="64"/>
      <c r="J71" s="64"/>
    </row>
    <row r="72" spans="1:10" ht="17.100000000000001" customHeight="1">
      <c r="A72" s="81" t="s">
        <v>194</v>
      </c>
      <c r="C72" s="60"/>
      <c r="D72" s="64"/>
      <c r="E72" s="64"/>
      <c r="F72" s="64"/>
      <c r="G72" s="64"/>
      <c r="H72" s="64"/>
      <c r="I72" s="64"/>
      <c r="J72" s="64"/>
    </row>
    <row r="73" spans="1:10" ht="17.100000000000001" customHeight="1">
      <c r="A73" s="73" t="s">
        <v>195</v>
      </c>
      <c r="B73" s="74">
        <v>24.1</v>
      </c>
      <c r="C73" s="60"/>
      <c r="D73" s="64">
        <v>6262000000</v>
      </c>
      <c r="E73" s="64"/>
      <c r="F73" s="64">
        <v>2045000000</v>
      </c>
      <c r="G73" s="64"/>
      <c r="H73" s="64">
        <v>5387000000</v>
      </c>
      <c r="I73" s="64"/>
      <c r="J73" s="64">
        <v>705000000</v>
      </c>
    </row>
    <row r="74" spans="1:10" ht="17.100000000000001" customHeight="1">
      <c r="A74" s="73" t="s">
        <v>196</v>
      </c>
      <c r="B74" s="74">
        <v>24.1</v>
      </c>
      <c r="C74" s="60"/>
      <c r="D74" s="64">
        <v>-4333000000</v>
      </c>
      <c r="E74" s="64"/>
      <c r="F74" s="64">
        <v>-2520000000</v>
      </c>
      <c r="G74" s="64"/>
      <c r="H74" s="64">
        <v>-3788000000</v>
      </c>
      <c r="I74" s="64"/>
      <c r="J74" s="64">
        <v>-705000000</v>
      </c>
    </row>
    <row r="75" spans="1:10" ht="17.100000000000001" customHeight="1">
      <c r="A75" s="73" t="s">
        <v>197</v>
      </c>
      <c r="B75" s="74">
        <v>39.4</v>
      </c>
      <c r="C75" s="60"/>
      <c r="D75" s="64">
        <v>0</v>
      </c>
      <c r="E75" s="64"/>
      <c r="F75" s="64">
        <v>0</v>
      </c>
      <c r="G75" s="64"/>
      <c r="H75" s="64">
        <v>1366000000</v>
      </c>
      <c r="I75" s="64"/>
      <c r="J75" s="64">
        <v>0</v>
      </c>
    </row>
    <row r="76" spans="1:10" ht="17.100000000000001" customHeight="1">
      <c r="A76" s="73" t="s">
        <v>198</v>
      </c>
      <c r="B76" s="74">
        <v>39.4</v>
      </c>
      <c r="C76" s="60"/>
      <c r="D76" s="64">
        <v>0</v>
      </c>
      <c r="E76" s="64"/>
      <c r="F76" s="64">
        <v>0</v>
      </c>
      <c r="G76" s="64"/>
      <c r="H76" s="64">
        <v>-411000000</v>
      </c>
      <c r="I76" s="64"/>
      <c r="J76" s="64">
        <v>0</v>
      </c>
    </row>
    <row r="77" spans="1:10" ht="17.100000000000001" customHeight="1">
      <c r="A77" s="73" t="s">
        <v>200</v>
      </c>
      <c r="B77" s="74"/>
      <c r="C77" s="60"/>
      <c r="D77" s="64">
        <v>0</v>
      </c>
      <c r="E77" s="64"/>
      <c r="F77" s="64">
        <v>297845395</v>
      </c>
      <c r="G77" s="64"/>
      <c r="H77" s="64">
        <v>0</v>
      </c>
      <c r="I77" s="64"/>
      <c r="J77" s="64">
        <v>297845395</v>
      </c>
    </row>
    <row r="78" spans="1:10" ht="17.100000000000001" customHeight="1">
      <c r="A78" s="73" t="s">
        <v>201</v>
      </c>
      <c r="B78" s="74"/>
      <c r="C78" s="60"/>
      <c r="D78" s="64">
        <v>0</v>
      </c>
      <c r="E78" s="64"/>
      <c r="F78" s="64">
        <v>-300000000</v>
      </c>
      <c r="G78" s="64"/>
      <c r="H78" s="64">
        <v>0</v>
      </c>
      <c r="I78" s="64"/>
      <c r="J78" s="64">
        <v>-300000000</v>
      </c>
    </row>
    <row r="79" spans="1:10" ht="17.100000000000001" customHeight="1">
      <c r="A79" s="73" t="s">
        <v>199</v>
      </c>
      <c r="B79" s="74">
        <v>24.3</v>
      </c>
      <c r="C79" s="60"/>
      <c r="D79" s="64">
        <v>-1550000000</v>
      </c>
      <c r="E79" s="64"/>
      <c r="F79" s="64">
        <v>0</v>
      </c>
      <c r="G79" s="64"/>
      <c r="H79" s="64">
        <v>-1550000000</v>
      </c>
      <c r="I79" s="64"/>
      <c r="J79" s="64">
        <v>0</v>
      </c>
    </row>
    <row r="80" spans="1:10" ht="17.100000000000001" customHeight="1">
      <c r="A80" s="73" t="s">
        <v>205</v>
      </c>
      <c r="B80" s="74">
        <v>24.3</v>
      </c>
      <c r="C80" s="60"/>
      <c r="D80" s="64">
        <v>711678180</v>
      </c>
      <c r="E80" s="64"/>
      <c r="F80" s="64">
        <v>2000000000</v>
      </c>
      <c r="G80" s="64"/>
      <c r="H80" s="64">
        <v>711678180</v>
      </c>
      <c r="I80" s="64"/>
      <c r="J80" s="64">
        <v>2000000000</v>
      </c>
    </row>
    <row r="81" spans="1:10" ht="17.100000000000001" customHeight="1">
      <c r="A81" s="73" t="s">
        <v>206</v>
      </c>
      <c r="B81" s="74">
        <v>24.3</v>
      </c>
      <c r="C81" s="60"/>
      <c r="D81" s="64">
        <v>-4830045</v>
      </c>
      <c r="E81" s="64"/>
      <c r="F81" s="64">
        <v>-2780389</v>
      </c>
      <c r="G81" s="64"/>
      <c r="H81" s="64">
        <v>-4830045</v>
      </c>
      <c r="I81" s="64"/>
      <c r="J81" s="64">
        <v>-2780389</v>
      </c>
    </row>
    <row r="82" spans="1:10" ht="17.100000000000001" customHeight="1">
      <c r="A82" s="73" t="s">
        <v>202</v>
      </c>
      <c r="B82" s="74">
        <v>24.2</v>
      </c>
      <c r="C82" s="60"/>
      <c r="D82" s="64">
        <v>800000000</v>
      </c>
      <c r="E82" s="64"/>
      <c r="F82" s="64">
        <v>500000000</v>
      </c>
      <c r="G82" s="64"/>
      <c r="H82" s="64">
        <v>500000000</v>
      </c>
      <c r="I82" s="64"/>
      <c r="J82" s="64">
        <v>0</v>
      </c>
    </row>
    <row r="83" spans="1:10" ht="17.100000000000001" customHeight="1">
      <c r="A83" s="73" t="s">
        <v>203</v>
      </c>
      <c r="B83" s="74">
        <v>24.2</v>
      </c>
      <c r="C83" s="60"/>
      <c r="D83" s="64">
        <v>-2346500000</v>
      </c>
      <c r="E83" s="64"/>
      <c r="F83" s="64">
        <v>-1705000000</v>
      </c>
      <c r="G83" s="64"/>
      <c r="H83" s="64">
        <v>-2176500000</v>
      </c>
      <c r="I83" s="64"/>
      <c r="J83" s="64">
        <v>-1705000000</v>
      </c>
    </row>
    <row r="84" spans="1:10" ht="17.100000000000001" customHeight="1">
      <c r="A84" s="73" t="s">
        <v>204</v>
      </c>
      <c r="B84" s="74">
        <v>24.2</v>
      </c>
      <c r="C84" s="60"/>
      <c r="D84" s="64">
        <v>0</v>
      </c>
      <c r="E84" s="64"/>
      <c r="F84" s="64">
        <v>-2500000</v>
      </c>
      <c r="G84" s="64"/>
      <c r="H84" s="64">
        <v>0</v>
      </c>
      <c r="I84" s="64"/>
      <c r="J84" s="64">
        <v>-2500000</v>
      </c>
    </row>
    <row r="85" spans="1:10" ht="17.100000000000001" customHeight="1">
      <c r="A85" s="73" t="s">
        <v>207</v>
      </c>
      <c r="C85" s="60"/>
      <c r="D85" s="64">
        <v>-10308816</v>
      </c>
      <c r="E85" s="64"/>
      <c r="F85" s="64">
        <v>-27109018</v>
      </c>
      <c r="G85" s="64"/>
      <c r="H85" s="64">
        <v>-1011601</v>
      </c>
      <c r="I85" s="64"/>
      <c r="J85" s="64">
        <v>-18069794</v>
      </c>
    </row>
    <row r="86" spans="1:10" ht="17.100000000000001" customHeight="1">
      <c r="A86" s="73" t="s">
        <v>208</v>
      </c>
      <c r="C86" s="60"/>
      <c r="D86" s="64">
        <v>-35723291</v>
      </c>
      <c r="E86" s="64"/>
      <c r="F86" s="64">
        <v>-118435924</v>
      </c>
      <c r="G86" s="64"/>
      <c r="H86" s="64">
        <v>-16692433</v>
      </c>
      <c r="I86" s="64"/>
      <c r="J86" s="64">
        <v>-99800397</v>
      </c>
    </row>
    <row r="87" spans="1:10" ht="17.100000000000001" customHeight="1">
      <c r="A87" s="73" t="s">
        <v>209</v>
      </c>
      <c r="C87" s="60"/>
      <c r="D87" s="75">
        <v>-525265687</v>
      </c>
      <c r="E87" s="64"/>
      <c r="F87" s="75">
        <v>-257882292</v>
      </c>
      <c r="G87" s="64"/>
      <c r="H87" s="75">
        <v>-509635044</v>
      </c>
      <c r="I87" s="64"/>
      <c r="J87" s="75">
        <v>-241546386</v>
      </c>
    </row>
    <row r="88" spans="1:10" ht="4.2" customHeight="1">
      <c r="A88" s="73"/>
      <c r="C88" s="60"/>
      <c r="D88" s="64"/>
      <c r="E88" s="64"/>
      <c r="F88" s="64"/>
      <c r="G88" s="64"/>
      <c r="H88" s="64"/>
      <c r="I88" s="64"/>
      <c r="J88" s="64"/>
    </row>
    <row r="89" spans="1:10" ht="17.100000000000001" customHeight="1">
      <c r="A89" s="81" t="s">
        <v>210</v>
      </c>
      <c r="C89" s="60"/>
      <c r="D89" s="75">
        <f>SUM(D73:D88)</f>
        <v>-1031949659</v>
      </c>
      <c r="E89" s="64"/>
      <c r="F89" s="75">
        <f>SUM(F73:F88)</f>
        <v>-90862228</v>
      </c>
      <c r="G89" s="64"/>
      <c r="H89" s="75">
        <f>SUM(H73:H88)</f>
        <v>-492990943</v>
      </c>
      <c r="I89" s="64"/>
      <c r="J89" s="75">
        <f>SUM(J73:J88)</f>
        <v>-71851571</v>
      </c>
    </row>
    <row r="90" spans="1:10" ht="4.2" customHeight="1">
      <c r="A90" s="73"/>
      <c r="C90" s="60"/>
      <c r="D90" s="64"/>
      <c r="E90" s="64"/>
      <c r="F90" s="64"/>
      <c r="G90" s="64"/>
      <c r="H90" s="64"/>
      <c r="I90" s="64"/>
      <c r="J90" s="64"/>
    </row>
    <row r="91" spans="1:10" ht="17.100000000000001" customHeight="1">
      <c r="A91" s="82" t="s">
        <v>222</v>
      </c>
      <c r="C91" s="60"/>
      <c r="D91" s="64">
        <f>SUM(D89,D70,D43)</f>
        <v>-135678319</v>
      </c>
      <c r="E91" s="64"/>
      <c r="F91" s="64">
        <f>+F89+F70+F43</f>
        <v>-382329269</v>
      </c>
      <c r="G91" s="64"/>
      <c r="H91" s="64">
        <f>+H89+H70+H43</f>
        <v>-75589372</v>
      </c>
      <c r="I91" s="64"/>
      <c r="J91" s="64">
        <f>+J89+J70+J43</f>
        <v>-410515030</v>
      </c>
    </row>
    <row r="92" spans="1:10" ht="17.100000000000001" customHeight="1">
      <c r="A92" s="73" t="s">
        <v>211</v>
      </c>
      <c r="C92" s="60"/>
      <c r="D92" s="75">
        <v>261981861</v>
      </c>
      <c r="E92" s="64"/>
      <c r="F92" s="75">
        <v>644311130</v>
      </c>
      <c r="G92" s="64"/>
      <c r="H92" s="75">
        <v>150638381</v>
      </c>
      <c r="I92" s="64"/>
      <c r="J92" s="75">
        <v>561153411</v>
      </c>
    </row>
    <row r="93" spans="1:10" ht="4.2" customHeight="1">
      <c r="A93" s="73"/>
      <c r="C93" s="60"/>
      <c r="D93" s="64"/>
      <c r="E93" s="64"/>
      <c r="F93" s="64"/>
      <c r="G93" s="64"/>
      <c r="H93" s="64"/>
      <c r="I93" s="64"/>
      <c r="J93" s="64"/>
    </row>
    <row r="94" spans="1:10" ht="17.100000000000001" customHeight="1" thickBot="1">
      <c r="A94" s="82" t="s">
        <v>212</v>
      </c>
      <c r="B94" s="61">
        <v>10</v>
      </c>
      <c r="C94" s="60"/>
      <c r="D94" s="83">
        <f>SUM(D91:D93)</f>
        <v>126303542</v>
      </c>
      <c r="E94" s="64"/>
      <c r="F94" s="83">
        <f>SUM(F91:F93)</f>
        <v>261981861</v>
      </c>
      <c r="G94" s="64"/>
      <c r="H94" s="83">
        <f>SUM(H91:H93)</f>
        <v>75049009</v>
      </c>
      <c r="I94" s="64"/>
      <c r="J94" s="83">
        <f>SUM(J91:J93)</f>
        <v>150638381</v>
      </c>
    </row>
    <row r="95" spans="1:10" ht="14.1" customHeight="1" thickTop="1">
      <c r="A95" s="73"/>
      <c r="C95" s="60"/>
      <c r="D95" s="64"/>
      <c r="E95" s="64"/>
      <c r="F95" s="64"/>
      <c r="G95" s="64"/>
      <c r="H95" s="64"/>
      <c r="I95" s="64"/>
      <c r="J95" s="64"/>
    </row>
    <row r="96" spans="1:10" ht="17.100000000000001" customHeight="1">
      <c r="A96" s="65" t="s">
        <v>213</v>
      </c>
      <c r="C96" s="60"/>
      <c r="D96" s="64"/>
      <c r="E96" s="64"/>
      <c r="F96" s="64"/>
      <c r="G96" s="64"/>
      <c r="H96" s="64"/>
      <c r="I96" s="64"/>
      <c r="J96" s="64"/>
    </row>
    <row r="97" spans="1:10" ht="17.100000000000001" customHeight="1">
      <c r="A97" s="60" t="s">
        <v>214</v>
      </c>
      <c r="C97" s="60"/>
      <c r="D97" s="64"/>
      <c r="E97" s="64"/>
      <c r="F97" s="64"/>
      <c r="G97" s="64"/>
      <c r="H97" s="64"/>
      <c r="I97" s="64"/>
      <c r="J97" s="64"/>
    </row>
    <row r="98" spans="1:10" ht="17.100000000000001" customHeight="1">
      <c r="A98" s="60" t="s">
        <v>215</v>
      </c>
      <c r="C98" s="60"/>
      <c r="D98" s="64"/>
      <c r="E98" s="64"/>
      <c r="F98" s="64"/>
      <c r="G98" s="64"/>
      <c r="H98" s="64"/>
      <c r="I98" s="64"/>
      <c r="J98" s="64"/>
    </row>
    <row r="99" spans="1:10" ht="17.100000000000001" customHeight="1">
      <c r="A99" s="60" t="s">
        <v>216</v>
      </c>
      <c r="C99" s="60"/>
      <c r="D99" s="64">
        <v>50674486</v>
      </c>
      <c r="E99" s="64"/>
      <c r="F99" s="64">
        <v>1065438865</v>
      </c>
      <c r="G99" s="64"/>
      <c r="H99" s="64">
        <v>44467668</v>
      </c>
      <c r="I99" s="64"/>
      <c r="J99" s="64">
        <v>1055998067</v>
      </c>
    </row>
    <row r="100" spans="1:10" ht="17.100000000000001" customHeight="1">
      <c r="A100" s="60" t="s">
        <v>217</v>
      </c>
      <c r="B100" s="61">
        <v>19</v>
      </c>
      <c r="C100" s="60"/>
      <c r="D100" s="64">
        <v>4519645</v>
      </c>
      <c r="E100" s="64"/>
      <c r="F100" s="64">
        <v>106642350</v>
      </c>
      <c r="G100" s="64"/>
      <c r="H100" s="64">
        <v>4243010</v>
      </c>
      <c r="I100" s="64"/>
      <c r="J100" s="64">
        <v>105393721</v>
      </c>
    </row>
    <row r="101" spans="1:10" ht="17.100000000000001" customHeight="1">
      <c r="A101" s="60" t="s">
        <v>225</v>
      </c>
      <c r="C101" s="60"/>
      <c r="D101" s="64">
        <v>-3489390</v>
      </c>
      <c r="E101" s="64"/>
      <c r="F101" s="64">
        <v>-3876751</v>
      </c>
      <c r="G101" s="64"/>
      <c r="H101" s="64">
        <v>-3489390</v>
      </c>
      <c r="I101" s="64"/>
      <c r="J101" s="64">
        <v>-3876751</v>
      </c>
    </row>
    <row r="102" spans="1:10" s="84" customFormat="1" ht="15.75" customHeight="1">
      <c r="B102" s="85"/>
      <c r="D102" s="64"/>
      <c r="E102" s="64"/>
      <c r="F102" s="64"/>
      <c r="G102" s="64"/>
      <c r="H102" s="64"/>
      <c r="I102" s="64"/>
      <c r="J102" s="64"/>
    </row>
    <row r="103" spans="1:10" s="84" customFormat="1" ht="10.5" customHeight="1">
      <c r="B103" s="85"/>
      <c r="D103" s="64"/>
      <c r="E103" s="64"/>
      <c r="F103" s="64"/>
      <c r="G103" s="64"/>
      <c r="H103" s="64"/>
      <c r="I103" s="64"/>
      <c r="J103" s="64"/>
    </row>
    <row r="104" spans="1:10" s="13" customFormat="1" ht="22.2" customHeight="1">
      <c r="A104" s="42" t="str">
        <f>'BS7-9'!A46</f>
        <v>หมายเหตุประกอบงบการเงินรวมและงบการเงินเฉพาะกิจการเป็นส่วนหนึ่งของงบการเงินนี้</v>
      </c>
      <c r="B104" s="43"/>
      <c r="C104" s="42"/>
      <c r="D104" s="34"/>
      <c r="E104" s="34"/>
      <c r="F104" s="34"/>
      <c r="G104" s="34"/>
      <c r="H104" s="34"/>
      <c r="I104" s="34"/>
      <c r="J104" s="34"/>
    </row>
  </sheetData>
  <mergeCells count="6">
    <mergeCell ref="A2:J2"/>
    <mergeCell ref="D6:F6"/>
    <mergeCell ref="H6:J6"/>
    <mergeCell ref="A49:J49"/>
    <mergeCell ref="D53:F53"/>
    <mergeCell ref="H53:J53"/>
  </mergeCells>
  <pageMargins left="0.8" right="0.5" top="0.5" bottom="0.6" header="0.49" footer="0.4"/>
  <pageSetup paperSize="9" scale="85" firstPageNumber="14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D9F281A5348B814FA1142304CA3" ma:contentTypeVersion="20" ma:contentTypeDescription="Create a new document." ma:contentTypeScope="" ma:versionID="f8c6ccf51baf81927853743f58965f64">
  <xsd:schema xmlns:xsd="http://www.w3.org/2001/XMLSchema" xmlns:xs="http://www.w3.org/2001/XMLSchema" xmlns:p="http://schemas.microsoft.com/office/2006/metadata/properties" xmlns:ns2="8befd173-feaa-46ff-82eb-b760b9f28990" xmlns:ns3="e269f2d3-62a5-4ffd-bce4-322032f80e29" targetNamespace="http://schemas.microsoft.com/office/2006/metadata/properties" ma:root="true" ma:fieldsID="46d5a59fd538650d0ad2a1a58cfe799e" ns2:_="" ns3:_="">
    <xsd:import namespace="8befd173-feaa-46ff-82eb-b760b9f28990"/>
    <xsd:import namespace="e269f2d3-62a5-4ffd-bce4-322032f80e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_x0037__x002e_19" minOccurs="0"/>
                <xsd:element ref="ns2:MediaServiceObjectDetectorVersions" minOccurs="0"/>
                <xsd:element ref="ns2:MediaServiceSearchProperties" minOccurs="0"/>
                <xsd:element ref="ns2:ThisHe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fd173-feaa-46ff-82eb-b760b9f289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c44e14f-b7dc-4086-befe-53a089ed24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_x0037__x002e_19" ma:index="24" nillable="true" ma:displayName="7.19" ma:format="Dropdown" ma:internalName="_x0037__x002e_19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ThisHere" ma:index="27" nillable="true" ma:displayName="This Here" ma:format="Hyperlink" ma:internalName="ThisHer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9f2d3-62a5-4ffd-bce4-322032f80e2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961d745-f5cc-4098-beb1-7a3ecb6d0549}" ma:internalName="TaxCatchAll" ma:showField="CatchAllData" ma:web="e269f2d3-62a5-4ffd-bce4-322032f80e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efd173-feaa-46ff-82eb-b760b9f28990">
      <Terms xmlns="http://schemas.microsoft.com/office/infopath/2007/PartnerControls"/>
    </lcf76f155ced4ddcb4097134ff3c332f>
    <TaxCatchAll xmlns="e269f2d3-62a5-4ffd-bce4-322032f80e29" xsi:nil="true"/>
    <SharedWithUsers xmlns="e269f2d3-62a5-4ffd-bce4-322032f80e29">
      <UserInfo>
        <DisplayName>Dumrongsak Po-aeng</DisplayName>
        <AccountId>42</AccountId>
        <AccountType/>
      </UserInfo>
    </SharedWithUsers>
    <_x0037__x002e_19 xmlns="8befd173-feaa-46ff-82eb-b760b9f28990" xsi:nil="true"/>
    <ThisHere xmlns="8befd173-feaa-46ff-82eb-b760b9f28990">
      <Url xsi:nil="true"/>
      <Description xsi:nil="true"/>
    </ThisHere>
  </documentManagement>
</p:properties>
</file>

<file path=customXml/itemProps1.xml><?xml version="1.0" encoding="utf-8"?>
<ds:datastoreItem xmlns:ds="http://schemas.openxmlformats.org/officeDocument/2006/customXml" ds:itemID="{739CE3D1-1A5C-4CDC-9239-1E82736E72CC}"/>
</file>

<file path=customXml/itemProps2.xml><?xml version="1.0" encoding="utf-8"?>
<ds:datastoreItem xmlns:ds="http://schemas.openxmlformats.org/officeDocument/2006/customXml" ds:itemID="{015A3929-C48A-4177-9BCE-F038089E6B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D7B27B-F8F1-498C-9317-9B46EB8164F2}">
  <ds:schemaRefs>
    <ds:schemaRef ds:uri="http://purl.org/dc/elements/1.1/"/>
    <ds:schemaRef ds:uri="04efb53e-b1b6-4620-ba6e-d6c8cba2f310"/>
    <ds:schemaRef ds:uri="http://purl.org/dc/dcmitype/"/>
    <ds:schemaRef ds:uri="http://purl.org/dc/terms/"/>
    <ds:schemaRef ds:uri="http://schemas.microsoft.com/office/2006/documentManagement/types"/>
    <ds:schemaRef ds:uri="http://schemas.microsoft.com/sharepoint/v3"/>
    <ds:schemaRef ds:uri="http://schemas.microsoft.com/office/infopath/2007/PartnerControls"/>
    <ds:schemaRef ds:uri="48c28f50-8bd8-4be8-abac-5d9b0e932b4b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BS7-9</vt:lpstr>
      <vt:lpstr>BS&amp;PL 10-11</vt:lpstr>
      <vt:lpstr>P12-share-conso</vt:lpstr>
      <vt:lpstr>P13-shareEW</vt:lpstr>
      <vt:lpstr>14-15 Cash Flow</vt:lpstr>
      <vt:lpstr>'P13-shareEW'!Print_Area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ERNST&amp;YOUNG</dc:creator>
  <cp:keywords/>
  <dc:description/>
  <cp:lastModifiedBy>Chutikarn Trakarnkijvichit (TH)</cp:lastModifiedBy>
  <cp:revision/>
  <cp:lastPrinted>2026-02-25T11:04:19Z</cp:lastPrinted>
  <dcterms:created xsi:type="dcterms:W3CDTF">1997-08-09T04:30:16Z</dcterms:created>
  <dcterms:modified xsi:type="dcterms:W3CDTF">2026-02-26T00:14:05Z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0x0101007D8CAD9F281A5348B814FA1142304CA3</vt:lpwstr>
  </property>
  <property fmtid="{D5CDD505-2E9C-101B-9397-08002B2CF9AE}" pid="3" name="MediaServiceImageTags">
    <vt:lpwstr/>
  </property>
  <property fmtid="{D5CDD505-2E9C-101B-9397-08002B2CF9AE}" pid="4" name="Order">
    <vt:r8>103488800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