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6"/>
  <workbookPr date1904="1" filterPrivacy="1" defaultThemeVersion="124226"/>
  <xr:revisionPtr revIDLastSave="152" documentId="13_ncr:1_{8F9B5287-DE69-4EB1-AB00-2898F31E9629}" xr6:coauthVersionLast="47" xr6:coauthVersionMax="47" xr10:uidLastSave="{6347DA37-E3CC-4DC5-BCC3-303A84D5DE7D}"/>
  <bookViews>
    <workbookView xWindow="-110" yWindow="-110" windowWidth="19420" windowHeight="11500" tabRatio="836" firstSheet="2" activeTab="2" xr2:uid="{00000000-000D-0000-FFFF-FFFF00000000}"/>
  </bookViews>
  <sheets>
    <sheet name="BS 2-3" sheetId="11" r:id="rId1"/>
    <sheet name="Details of investment 4-5" sheetId="12" r:id="rId2"/>
    <sheet name="PL 6" sheetId="13" r:id="rId3"/>
    <sheet name="PL 7" sheetId="1" r:id="rId4"/>
    <sheet name="changes 8" sheetId="6" r:id="rId5"/>
    <sheet name="cash flow 9" sheetId="3" r:id="rId6"/>
  </sheets>
  <externalReferences>
    <externalReference r:id="rId7"/>
    <externalReference r:id="rId8"/>
  </externalReferences>
  <definedNames>
    <definedName name="bAnt100perc">'[1]KSP-Planning'!$L$29</definedName>
    <definedName name="bAnt100PercExt">'[2]Planning Extension'!$L$29</definedName>
    <definedName name="bFound100PercLowerExt">'[2]Audit Results Ext'!$W$5</definedName>
    <definedName name="bFound100PercLowerInit">'[2]Audit Results'!$W$5</definedName>
    <definedName name="bFound100PercUpperExt">'[2]Audit Results Upper Stratum Ext'!$W$5</definedName>
    <definedName name="bFound100PercUpperInit">'[2]Audit Results Upper Stratum'!$W$5</definedName>
    <definedName name="bPopulationType">'[2]Population Characteristics'!$G$26</definedName>
    <definedName name="bSamplingNotRequired">ISNA(dSSF)</definedName>
    <definedName name="bStratification">'[1]KSP-Planning'!$L$22</definedName>
    <definedName name="dCutoffSignificant">'[1]KSP-Planning'!$H$33</definedName>
    <definedName name="dCutoffStratification">'[2]Population Characteristics'!$C$13</definedName>
    <definedName name="dExpectedExt">'[2]Planning Extension'!$L$33</definedName>
    <definedName name="dIndSigValue">'[2]Individually Significant Items'!$E$6</definedName>
    <definedName name="dLowerSampleValue">'[2]Population Characteristics'!$C$10</definedName>
    <definedName name="dOverstatementsExt">'[2]Audit Results Ext'!$Q$4</definedName>
    <definedName name="dOverstatementsInit">'[2]Audit Results'!$Q$4</definedName>
    <definedName name="dPMExtension">'[2]Planning Extension'!$H$29</definedName>
    <definedName name="dPMInit">'[1]KSP-Planning'!$H$29</definedName>
    <definedName name="dPopSampleValue">'[2]Population Characteristics'!$C$7</definedName>
    <definedName name="dPopSubjectToSampling">'[2]Population Characteristics'!$C$11</definedName>
    <definedName name="dPopTotValue">'[2]Population Characteristics'!$C$5</definedName>
    <definedName name="dSampleBV">'[2]Audit Results'!$Q$2</definedName>
    <definedName name="dSampleBVExt">'[2]Audit Results Ext'!$Q$2</definedName>
    <definedName name="dSampleBVUpper">'[2]Audit Results Upper Stratum'!$Q$2</definedName>
    <definedName name="dSampleBVUpperExt">'[2]Audit Results Upper Stratum Ext'!$Q$2</definedName>
    <definedName name="dSSF">'[1]KSP-Planning'!$H$27</definedName>
    <definedName name="dSSFExtension">'[2]Planning Extension'!$H$27</definedName>
    <definedName name="dUnderstatementsExt">'[2]Audit Results Ext'!$Q$5</definedName>
    <definedName name="dUnderstatementsInit">'[2]Audit Results'!$Q$5</definedName>
    <definedName name="dUpperSampleValue">'[2]Population Characteristics'!$C$9</definedName>
    <definedName name="ED">#N/A</definedName>
    <definedName name="iExpected">'[1]KSP-Planning'!$L$25</definedName>
    <definedName name="iExpectedExt">'[2]Planning Extension'!$L$25</definedName>
    <definedName name="lActPopSize">'[2]Population Characteristics'!$E$5</definedName>
    <definedName name="lIndSigNumber">'[2]Individually Significant Items'!$E$7</definedName>
    <definedName name="lKnownOverExt">'[2]Projection Extended Sample'!$J$10</definedName>
    <definedName name="lKnownOverInit">[2]Projection!$J$10</definedName>
    <definedName name="lLowerNumber">'[2]Population Characteristics'!$E$10</definedName>
    <definedName name="LowerAverageItem">dLowerSampleValue/lLowerNumber</definedName>
    <definedName name="lPopNumber">'[2]Population Characteristics'!$E$7</definedName>
    <definedName name="lPotentialPopSize">'[2]Population Characteristics'!$C$28</definedName>
    <definedName name="lSampleSizeExtendedLower">'[2]Planning Extension'!$F$39</definedName>
    <definedName name="lSampleSizeExtendedTotal">'[2]Planning Extension'!$F$40</definedName>
    <definedName name="lSampleSizeExtendedUpper">'[2]Planning Extension'!$F$38</definedName>
    <definedName name="lSampleSizeLower">'[2]Population Characteristics'!$C$18</definedName>
    <definedName name="lSampleSizeTotal">'[2]Population Characteristics'!$G$17</definedName>
    <definedName name="lSampleSizeUpper">'[2]Population Characteristics'!$C$17</definedName>
    <definedName name="lSFPMOverExt">'[2]Projection Extended Sample'!$J$19</definedName>
    <definedName name="lSFPMOverInit">[2]Projection!$J$19</definedName>
    <definedName name="lUpperNumber">'[2]Population Characteristics'!$E$9</definedName>
    <definedName name="lValidSampleExt">'[2]Audit Results Ext'!$L$4</definedName>
    <definedName name="lValidSampleInit">'[2]Audit Results'!$L$4</definedName>
    <definedName name="lValidSampleUpperExt">'[2]Audit Results Upper Stratum Ext'!$L$4</definedName>
    <definedName name="lValidSampleUpperInit">'[2]Audit Results Upper Stratum'!$L$4</definedName>
    <definedName name="_xlnm.Print_Area" localSheetId="0">'BS 2-3'!$X$168</definedName>
    <definedName name="_xlnm.Print_Area" localSheetId="5">'cash flow 9'!$Y$255</definedName>
    <definedName name="_xlnm.Print_Area" localSheetId="4">'changes 8'!$AE$171</definedName>
    <definedName name="_xlnm.Print_Area" localSheetId="1">'Details of investment 4-5'!$AU$174</definedName>
    <definedName name="_xlnm.Print_Area" localSheetId="2">'PL 6'!$AB$244</definedName>
    <definedName name="_xlnm.Print_Area" localSheetId="3">'PL 7'!$AJ$198</definedName>
    <definedName name="rngAuditDiffSignificant">'[2]Individually Significant Items'!$J$16:$J$215</definedName>
    <definedName name="rngFirstNumber">'[2]Population Characteristics'!$C$31:$C$230</definedName>
    <definedName name="rngLinesPerPage">'[2]Population Characteristics'!$E$31:$E$230</definedName>
    <definedName name="rngSequenceID">'[2]Population Characteristics'!$B$31:$B$230</definedName>
    <definedName name="rngSequenceStart">'[2]Population Characteristics'!$H$31:$H$230</definedName>
    <definedName name="sAnticipate100PercentExt">'[2]Planning Extension'!$H$25</definedName>
    <definedName name="sAnticipate100PercentInit">'[1]KSP-Planning'!$H$25</definedName>
    <definedName name="sExpAuditDiff">'[1]KSP-Planning'!$H$20</definedName>
    <definedName name="sFound100PercErrorsInit">[2]Projection!$J$21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3" l="1"/>
  <c r="C23" i="13"/>
  <c r="C13" i="13"/>
  <c r="C25" i="13" l="1"/>
  <c r="C32" i="13" s="1"/>
  <c r="C30" i="1" l="1"/>
  <c r="C23" i="1"/>
  <c r="C13" i="1"/>
  <c r="N37" i="12"/>
  <c r="L37" i="12"/>
  <c r="J37" i="12"/>
  <c r="N23" i="12"/>
  <c r="L23" i="12"/>
  <c r="J23" i="12"/>
  <c r="G24" i="11"/>
  <c r="G17" i="11"/>
  <c r="T23" i="12"/>
  <c r="T37" i="12"/>
  <c r="R37" i="12"/>
  <c r="P37" i="12"/>
  <c r="R23" i="12"/>
  <c r="P23" i="12"/>
  <c r="F31" i="3"/>
  <c r="J39" i="12" l="1"/>
  <c r="L39" i="12"/>
  <c r="G26" i="11"/>
  <c r="C25" i="1"/>
  <c r="N39" i="12"/>
  <c r="T39" i="12"/>
  <c r="P39" i="12"/>
  <c r="R39" i="12"/>
  <c r="A10" i="6"/>
  <c r="I42" i="11"/>
  <c r="G42" i="11"/>
  <c r="I24" i="11"/>
  <c r="I17" i="11"/>
  <c r="C32" i="1" l="1"/>
  <c r="G12" i="6"/>
  <c r="G15" i="6" s="1"/>
  <c r="G17" i="6" s="1"/>
  <c r="O23" i="12"/>
  <c r="F26" i="3" l="1"/>
  <c r="F33" i="3" s="1"/>
  <c r="F35" i="3" s="1"/>
</calcChain>
</file>

<file path=xl/sharedStrings.xml><?xml version="1.0" encoding="utf-8"?>
<sst xmlns="http://schemas.openxmlformats.org/spreadsheetml/2006/main" count="226" uniqueCount="137">
  <si>
    <t>C.P. Tower Leasehold Real Estate Investment Trust</t>
  </si>
  <si>
    <t>Statement of financial position</t>
  </si>
  <si>
    <t>30 June</t>
  </si>
  <si>
    <t>31 December</t>
  </si>
  <si>
    <t>Note</t>
  </si>
  <si>
    <t>(Unaudited)</t>
  </si>
  <si>
    <t>(in thousand Baht)</t>
  </si>
  <si>
    <t>Assets</t>
  </si>
  <si>
    <t>Investments measured at fair value through profit or loss</t>
  </si>
  <si>
    <t>4, 13</t>
  </si>
  <si>
    <t xml:space="preserve">Investments in leasehold rights to properties at fair value </t>
  </si>
  <si>
    <t>5, 13</t>
  </si>
  <si>
    <t>Cash and cash equivalents</t>
  </si>
  <si>
    <t>Rent and service receivables</t>
  </si>
  <si>
    <t>3, 6</t>
  </si>
  <si>
    <t>Other receivable</t>
  </si>
  <si>
    <t>Interest receivables</t>
  </si>
  <si>
    <t>Prepaid expense</t>
  </si>
  <si>
    <t>Other current assets</t>
  </si>
  <si>
    <t>Total assets</t>
  </si>
  <si>
    <t>Liabilities</t>
  </si>
  <si>
    <t>Other payables</t>
  </si>
  <si>
    <t>Accrued expenses</t>
  </si>
  <si>
    <t>Unearned rent and service income</t>
  </si>
  <si>
    <t>Guarantee deposits received from tenants</t>
  </si>
  <si>
    <t>Total liabilities</t>
  </si>
  <si>
    <t>Net assets</t>
  </si>
  <si>
    <t>Trust registered capital</t>
  </si>
  <si>
    <t xml:space="preserve">  (30 June 2025: 967,000,000 units of Baht 9.5045 each,</t>
  </si>
  <si>
    <t xml:space="preserve">  31 December 2024: 967,000,000 units of Baht 9.6550 each)</t>
  </si>
  <si>
    <t>Capital from trust unitholders</t>
  </si>
  <si>
    <t xml:space="preserve">Retained earnings </t>
  </si>
  <si>
    <r>
      <t xml:space="preserve">Net asset value per unit </t>
    </r>
    <r>
      <rPr>
        <b/>
        <i/>
        <sz val="11"/>
        <rFont val="Times New Roman"/>
        <family val="1"/>
      </rPr>
      <t>(in Baht)</t>
    </r>
  </si>
  <si>
    <r>
      <t xml:space="preserve">Number of trust units issued at the end of period/year </t>
    </r>
    <r>
      <rPr>
        <b/>
        <i/>
        <sz val="11"/>
        <rFont val="Times New Roman"/>
        <family val="1"/>
      </rPr>
      <t xml:space="preserve">(thousand units) </t>
    </r>
  </si>
  <si>
    <t>Details of investments</t>
  </si>
  <si>
    <t>Details of investments are presented by investment category.</t>
  </si>
  <si>
    <t>30 June 2025 (Unaudited)</t>
  </si>
  <si>
    <t>31 December 2024</t>
  </si>
  <si>
    <t>Percentage of</t>
  </si>
  <si>
    <t>Type of investments</t>
  </si>
  <si>
    <t>Areas held</t>
  </si>
  <si>
    <t>Cost</t>
  </si>
  <si>
    <t>Fair value</t>
  </si>
  <si>
    <t>investments</t>
  </si>
  <si>
    <t>(%)</t>
  </si>
  <si>
    <t>Investments in leasehold rights to properties</t>
  </si>
  <si>
    <t>C.P. Tower 1 (Silom)</t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</si>
  <si>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Silom Road, Kwang Silom, Khet Bangrak, </t>
    </r>
  </si>
  <si>
    <t>3-1-3.0 rai or</t>
  </si>
  <si>
    <t>Bangkok 10500</t>
  </si>
  <si>
    <t>91,714 sq.m.</t>
  </si>
  <si>
    <t>C.P. Tower 2 (Fortune Town)</t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</si>
  <si>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Ratchadaphisek Road, Kwang Dindaeng, </t>
    </r>
  </si>
  <si>
    <t>15-3-3.8 rai or</t>
  </si>
  <si>
    <t>Khet Dindaeng, Bangkok 10400</t>
  </si>
  <si>
    <t>172,925 sq.m.</t>
  </si>
  <si>
    <t>C.P. Tower 3 (Phayathai)</t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</si>
  <si>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Phayathai Road and Si Ayutthaya Road,</t>
    </r>
  </si>
  <si>
    <t xml:space="preserve">Kwang Thung Phaya Thai, Khet Ratchathewi, </t>
  </si>
  <si>
    <t xml:space="preserve">4-0-0 rai or </t>
  </si>
  <si>
    <t>Bangkok 10400</t>
  </si>
  <si>
    <t>29,656 sq.m.</t>
  </si>
  <si>
    <t>Total investments in leasehold rights to properties</t>
  </si>
  <si>
    <t>Details of investments are presented by investment category (continued).</t>
  </si>
  <si>
    <t>Maturity date</t>
  </si>
  <si>
    <t>interate rate</t>
  </si>
  <si>
    <t>(% per annum)</t>
  </si>
  <si>
    <t>Investments in securities</t>
  </si>
  <si>
    <t>Fixed accounts</t>
  </si>
  <si>
    <t>Bangkok  Bank Public Company Limited</t>
  </si>
  <si>
    <t>August 2025</t>
  </si>
  <si>
    <t>October 2025</t>
  </si>
  <si>
    <t>Total investments in securities</t>
  </si>
  <si>
    <t>Total investments</t>
  </si>
  <si>
    <t>Statement of comprehensive income (Unaudited)</t>
  </si>
  <si>
    <t xml:space="preserve">Three-month </t>
  </si>
  <si>
    <t>period ended</t>
  </si>
  <si>
    <t>Income</t>
  </si>
  <si>
    <t>Rent and service income</t>
  </si>
  <si>
    <t>Interest income</t>
  </si>
  <si>
    <t>Other income</t>
  </si>
  <si>
    <t>Total income</t>
  </si>
  <si>
    <t>Expenses</t>
  </si>
  <si>
    <t>Costs of rental and service</t>
  </si>
  <si>
    <t>Management fee</t>
  </si>
  <si>
    <t>Trustee fee</t>
  </si>
  <si>
    <t>Registrar fee</t>
  </si>
  <si>
    <t>Property management fee</t>
  </si>
  <si>
    <t>Professional fees</t>
  </si>
  <si>
    <t>Administrative expenses</t>
  </si>
  <si>
    <t>Total expenses</t>
  </si>
  <si>
    <t>Net profit on investments</t>
  </si>
  <si>
    <t>Net loss on investments</t>
  </si>
  <si>
    <t>Net loss on changes in fair value of investments in leasehold rights</t>
  </si>
  <si>
    <t xml:space="preserve">   to properties</t>
  </si>
  <si>
    <t>Total net loss on investments</t>
  </si>
  <si>
    <t>Net increase in net assets resulting from operations</t>
  </si>
  <si>
    <t xml:space="preserve">Six-month </t>
  </si>
  <si>
    <t>6, 11</t>
  </si>
  <si>
    <t>5, 9</t>
  </si>
  <si>
    <t>Statement of changes in net assets (Unaudited)</t>
  </si>
  <si>
    <t>Increase (decrease) in net assets resulting from operations during the period</t>
  </si>
  <si>
    <t>Net loss on changes in fair value of investments in leasehold rights to properties</t>
  </si>
  <si>
    <t>Increase in net assets resulting from operations during the period</t>
  </si>
  <si>
    <t>Capital return to trust unitholders</t>
  </si>
  <si>
    <t>Distribution to trust unitholders</t>
  </si>
  <si>
    <t>9, 10</t>
  </si>
  <si>
    <t>Decrease in net assets during the period</t>
  </si>
  <si>
    <t>Net assets at 1 January</t>
  </si>
  <si>
    <t>Net assets at 30 June</t>
  </si>
  <si>
    <t>Changes in number of trust unit</t>
  </si>
  <si>
    <r>
      <t xml:space="preserve">Trust unit at 1 January </t>
    </r>
    <r>
      <rPr>
        <i/>
        <sz val="11"/>
        <rFont val="Times New Roman"/>
        <family val="1"/>
      </rPr>
      <t xml:space="preserve">(units) </t>
    </r>
  </si>
  <si>
    <r>
      <t xml:space="preserve">Trust unit at 30 June </t>
    </r>
    <r>
      <rPr>
        <b/>
        <i/>
        <sz val="11"/>
        <rFont val="Times New Roman"/>
        <family val="1"/>
      </rPr>
      <t xml:space="preserve">(units) </t>
    </r>
  </si>
  <si>
    <t>Statement of cash flows (Unaudited)</t>
  </si>
  <si>
    <t>Cash flows from operating activities</t>
  </si>
  <si>
    <t>Net increase in net assets from operations</t>
  </si>
  <si>
    <t>Adjustments to reconcile increase (decrease) in net assets from</t>
  </si>
  <si>
    <t xml:space="preserve">   operations to net cash from operating activities</t>
  </si>
  <si>
    <t xml:space="preserve">      Loss on changes in fair value of investments in leasehold rights to properties</t>
  </si>
  <si>
    <t xml:space="preserve">      Increase in investments in leasehold rights to properties</t>
  </si>
  <si>
    <t xml:space="preserve">      Purchases of investments in securities</t>
  </si>
  <si>
    <t xml:space="preserve">      Decrease in rent and service receivables</t>
  </si>
  <si>
    <t xml:space="preserve">      Decrease in other receivable</t>
  </si>
  <si>
    <t xml:space="preserve">      Increase in interest receivables</t>
  </si>
  <si>
    <t xml:space="preserve">      Decrease in prepaid expense</t>
  </si>
  <si>
    <t xml:space="preserve">      Decrease in other current assets</t>
  </si>
  <si>
    <t xml:space="preserve">      Increase in other payables</t>
  </si>
  <si>
    <t xml:space="preserve">      Decrease in accrued expenses</t>
  </si>
  <si>
    <t xml:space="preserve">      Increase in unearned rent and service income</t>
  </si>
  <si>
    <t xml:space="preserve">      Increase in guarantee deposits from tenants</t>
  </si>
  <si>
    <t xml:space="preserve">      Amortisation of prepaid expense</t>
  </si>
  <si>
    <t xml:space="preserve">Net cash from operating activities </t>
  </si>
  <si>
    <t>Cash flows from financing activities</t>
  </si>
  <si>
    <t xml:space="preserve">Net cash used in financing activities  </t>
  </si>
  <si>
    <t>Net increase in cash and cash equivalents</t>
  </si>
  <si>
    <t>Cash and cash equivalents at 1 January</t>
  </si>
  <si>
    <t>Cash and cash equivalents at 30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</si>
</sst>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_);_(* \(#,##0\);_(* &quot; -    &quot;_);_(@_)"/>
    <numFmt numFmtId="167" formatCode="_(* #,##0.0000_);_(* \(#,##0.0000\);_(* &quot;-&quot;??_);_(@_)"/>
  </numFmts>
  <fonts count="26">
    <font>
      <sz val="15"/>
      <name val="Angsana New"/>
      <family val="1"/>
    </font>
    <font>
      <sz val="10"/>
      <name val="ApFont"/>
      <charset val="22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6"/>
      <name val="Angsana New"/>
      <family val="1"/>
    </font>
    <font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22"/>
    </font>
    <font>
      <sz val="14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0"/>
      <name val="Angsana New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sz val="11"/>
      <color indexed="10"/>
      <name val="Times New Roman"/>
      <family val="1"/>
    </font>
    <font>
      <u/>
      <sz val="11"/>
      <name val="Times New Roman"/>
      <family val="1"/>
    </font>
    <font>
      <sz val="9"/>
      <name val="Times New Roman"/>
      <family val="1"/>
    </font>
    <font>
      <sz val="8"/>
      <name val="Angsana New"/>
      <family val="1"/>
    </font>
    <font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>
      <alignment vertical="top"/>
    </xf>
    <xf numFmtId="0" fontId="2" fillId="0" borderId="0"/>
    <xf numFmtId="0" fontId="7" fillId="0" borderId="0"/>
    <xf numFmtId="9" fontId="12" fillId="0" borderId="0" applyFont="0" applyFill="0" applyBorder="0" applyAlignment="0" applyProtection="0"/>
    <xf numFmtId="0" fontId="23" fillId="0" borderId="0"/>
    <xf numFmtId="0" fontId="2" fillId="0" borderId="0"/>
  </cellStyleXfs>
  <cellXfs count="11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  <xf numFmtId="0" fontId="9" fillId="0" borderId="0" xfId="0" applyFont="1" applyAlignment="1">
      <alignment horizontal="center"/>
    </xf>
    <xf numFmtId="0" fontId="6" fillId="0" borderId="0" xfId="0" applyFont="1"/>
    <xf numFmtId="0" fontId="14" fillId="0" borderId="0" xfId="0" applyFont="1" applyAlignment="1">
      <alignment horizontal="left"/>
    </xf>
    <xf numFmtId="0" fontId="13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3" fillId="0" borderId="0" xfId="0" applyFont="1" applyAlignment="1">
      <alignment horizontal="left"/>
    </xf>
    <xf numFmtId="0" fontId="20" fillId="0" borderId="0" xfId="0" applyFont="1"/>
    <xf numFmtId="164" fontId="7" fillId="0" borderId="0" xfId="0" applyNumberFormat="1" applyFont="1"/>
    <xf numFmtId="164" fontId="7" fillId="0" borderId="0" xfId="0" applyNumberFormat="1" applyFont="1" applyAlignment="1">
      <alignment horizontal="right"/>
    </xf>
    <xf numFmtId="167" fontId="8" fillId="0" borderId="0" xfId="1" applyNumberFormat="1" applyFont="1" applyFill="1" applyBorder="1"/>
    <xf numFmtId="0" fontId="8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7" fillId="0" borderId="0" xfId="1" applyNumberFormat="1" applyFont="1" applyFill="1" applyBorder="1" applyAlignment="1">
      <alignment horizontal="center"/>
    </xf>
    <xf numFmtId="0" fontId="7" fillId="0" borderId="0" xfId="1" applyNumberFormat="1" applyFont="1" applyFill="1" applyBorder="1"/>
    <xf numFmtId="0" fontId="17" fillId="0" borderId="0" xfId="0" applyFont="1"/>
    <xf numFmtId="0" fontId="20" fillId="0" borderId="0" xfId="0" applyFont="1" applyAlignment="1">
      <alignment horizontal="left"/>
    </xf>
    <xf numFmtId="37" fontId="7" fillId="0" borderId="0" xfId="0" applyNumberFormat="1" applyFont="1"/>
    <xf numFmtId="37" fontId="8" fillId="0" borderId="0" xfId="0" applyNumberFormat="1" applyFont="1"/>
    <xf numFmtId="165" fontId="8" fillId="0" borderId="1" xfId="0" applyNumberFormat="1" applyFont="1" applyBorder="1"/>
    <xf numFmtId="165" fontId="8" fillId="0" borderId="2" xfId="0" applyNumberFormat="1" applyFont="1" applyBorder="1"/>
    <xf numFmtId="165" fontId="8" fillId="0" borderId="3" xfId="0" applyNumberFormat="1" applyFont="1" applyBorder="1"/>
    <xf numFmtId="0" fontId="17" fillId="0" borderId="0" xfId="0" applyFont="1" applyAlignment="1">
      <alignment horizontal="center"/>
    </xf>
    <xf numFmtId="0" fontId="8" fillId="0" borderId="0" xfId="0" applyFont="1"/>
    <xf numFmtId="166" fontId="7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37" fontId="7" fillId="0" borderId="4" xfId="0" applyNumberFormat="1" applyFont="1" applyBorder="1"/>
    <xf numFmtId="37" fontId="7" fillId="0" borderId="0" xfId="0" applyNumberFormat="1" applyFont="1" applyAlignment="1">
      <alignment horizontal="right"/>
    </xf>
    <xf numFmtId="37" fontId="8" fillId="0" borderId="2" xfId="0" applyNumberFormat="1" applyFont="1" applyBorder="1" applyAlignment="1">
      <alignment horizontal="right"/>
    </xf>
    <xf numFmtId="0" fontId="17" fillId="0" borderId="0" xfId="0" applyFont="1" applyAlignment="1">
      <alignment horizontal="left"/>
    </xf>
    <xf numFmtId="165" fontId="8" fillId="0" borderId="2" xfId="1" applyNumberFormat="1" applyFont="1" applyFill="1" applyBorder="1"/>
    <xf numFmtId="165" fontId="7" fillId="0" borderId="0" xfId="1" applyNumberFormat="1" applyFont="1" applyFill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8" fillId="0" borderId="0" xfId="1" applyNumberFormat="1" applyFont="1" applyFill="1" applyAlignment="1">
      <alignment horizontal="right"/>
    </xf>
    <xf numFmtId="165" fontId="7" fillId="0" borderId="4" xfId="1" applyNumberFormat="1" applyFont="1" applyFill="1" applyBorder="1"/>
    <xf numFmtId="165" fontId="8" fillId="0" borderId="1" xfId="1" applyNumberFormat="1" applyFont="1" applyFill="1" applyBorder="1"/>
    <xf numFmtId="43" fontId="21" fillId="0" borderId="0" xfId="1" applyFont="1" applyFill="1"/>
    <xf numFmtId="165" fontId="8" fillId="0" borderId="5" xfId="0" applyNumberFormat="1" applyFont="1" applyBorder="1"/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3" fontId="7" fillId="0" borderId="0" xfId="1" applyFont="1" applyFill="1"/>
    <xf numFmtId="0" fontId="21" fillId="0" borderId="0" xfId="0" applyFont="1"/>
    <xf numFmtId="0" fontId="19" fillId="0" borderId="0" xfId="0" applyFont="1" applyAlignment="1">
      <alignment horizontal="left"/>
    </xf>
    <xf numFmtId="49" fontId="7" fillId="0" borderId="0" xfId="0" quotePrefix="1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15" applyFont="1"/>
    <xf numFmtId="0" fontId="7" fillId="0" borderId="0" xfId="15" applyFont="1" applyAlignment="1">
      <alignment horizontal="left"/>
    </xf>
    <xf numFmtId="0" fontId="7" fillId="0" borderId="0" xfId="0" quotePrefix="1" applyFont="1" applyAlignment="1">
      <alignment horizontal="left"/>
    </xf>
    <xf numFmtId="167" fontId="8" fillId="0" borderId="0" xfId="2" applyNumberFormat="1" applyFont="1" applyFill="1" applyAlignment="1">
      <alignment horizontal="left" indent="2"/>
    </xf>
    <xf numFmtId="165" fontId="8" fillId="0" borderId="0" xfId="2" applyNumberFormat="1" applyFont="1" applyFill="1" applyAlignment="1"/>
    <xf numFmtId="0" fontId="0" fillId="0" borderId="0" xfId="0" applyAlignment="1">
      <alignment horizontal="center"/>
    </xf>
    <xf numFmtId="17" fontId="7" fillId="0" borderId="0" xfId="0" quotePrefix="1" applyNumberFormat="1" applyFont="1" applyAlignment="1">
      <alignment horizontal="left"/>
    </xf>
    <xf numFmtId="37" fontId="8" fillId="0" borderId="3" xfId="0" applyNumberFormat="1" applyFont="1" applyBorder="1"/>
    <xf numFmtId="39" fontId="8" fillId="0" borderId="0" xfId="0" applyNumberFormat="1" applyFont="1"/>
    <xf numFmtId="165" fontId="8" fillId="0" borderId="0" xfId="0" applyNumberFormat="1" applyFont="1"/>
    <xf numFmtId="43" fontId="8" fillId="0" borderId="0" xfId="0" applyNumberFormat="1" applyFont="1"/>
    <xf numFmtId="2" fontId="7" fillId="0" borderId="0" xfId="0" applyNumberFormat="1" applyFont="1"/>
    <xf numFmtId="39" fontId="7" fillId="0" borderId="0" xfId="0" applyNumberFormat="1" applyFont="1"/>
    <xf numFmtId="43" fontId="8" fillId="0" borderId="1" xfId="1" applyFont="1" applyFill="1" applyBorder="1"/>
    <xf numFmtId="43" fontId="8" fillId="0" borderId="3" xfId="1" applyFont="1" applyFill="1" applyBorder="1"/>
    <xf numFmtId="43" fontId="17" fillId="0" borderId="0" xfId="1" applyFont="1" applyFill="1" applyAlignment="1">
      <alignment horizontal="center"/>
    </xf>
    <xf numFmtId="43" fontId="8" fillId="0" borderId="0" xfId="1" applyFont="1" applyFill="1" applyBorder="1"/>
    <xf numFmtId="0" fontId="7" fillId="0" borderId="0" xfId="0" quotePrefix="1" applyFont="1"/>
    <xf numFmtId="0" fontId="25" fillId="0" borderId="0" xfId="0" quotePrefix="1" applyFont="1" applyAlignment="1">
      <alignment horizontal="left" indent="1"/>
    </xf>
    <xf numFmtId="0" fontId="7" fillId="0" borderId="0" xfId="0" applyFont="1" applyAlignment="1">
      <alignment horizontal="left"/>
    </xf>
    <xf numFmtId="37" fontId="8" fillId="0" borderId="0" xfId="0" applyNumberFormat="1" applyFont="1" applyAlignment="1">
      <alignment horizontal="right"/>
    </xf>
    <xf numFmtId="165" fontId="7" fillId="0" borderId="0" xfId="1" applyNumberFormat="1" applyFont="1" applyFill="1"/>
    <xf numFmtId="165" fontId="7" fillId="0" borderId="0" xfId="1" applyNumberFormat="1" applyFont="1" applyFill="1" applyBorder="1"/>
    <xf numFmtId="165" fontId="8" fillId="0" borderId="0" xfId="1" applyNumberFormat="1" applyFont="1" applyFill="1" applyBorder="1"/>
    <xf numFmtId="165" fontId="8" fillId="0" borderId="0" xfId="1" applyNumberFormat="1" applyFont="1" applyFill="1" applyBorder="1" applyAlignment="1">
      <alignment horizontal="right"/>
    </xf>
    <xf numFmtId="0" fontId="7" fillId="0" borderId="0" xfId="0" applyFont="1" applyAlignment="1">
      <alignment horizontal="left" indent="1"/>
    </xf>
    <xf numFmtId="0" fontId="18" fillId="0" borderId="0" xfId="0" applyFont="1"/>
    <xf numFmtId="0" fontId="19" fillId="0" borderId="0" xfId="0" applyFont="1"/>
    <xf numFmtId="165" fontId="7" fillId="0" borderId="0" xfId="0" applyNumberFormat="1" applyFont="1"/>
    <xf numFmtId="0" fontId="7" fillId="0" borderId="0" xfId="14" applyFont="1"/>
    <xf numFmtId="165" fontId="8" fillId="0" borderId="3" xfId="1" applyNumberFormat="1" applyFont="1" applyFill="1" applyBorder="1"/>
    <xf numFmtId="0" fontId="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37" fontId="8" fillId="0" borderId="1" xfId="0" applyNumberFormat="1" applyFont="1" applyBorder="1"/>
    <xf numFmtId="0" fontId="20" fillId="0" borderId="0" xfId="0" applyFont="1" applyAlignment="1">
      <alignment horizontal="center"/>
    </xf>
    <xf numFmtId="43" fontId="7" fillId="0" borderId="0" xfId="1" quotePrefix="1" applyFont="1" applyFill="1" applyAlignment="1"/>
    <xf numFmtId="165" fontId="7" fillId="0" borderId="0" xfId="1" applyNumberFormat="1" applyFont="1" applyFill="1" applyBorder="1" applyAlignment="1">
      <alignment horizontal="right"/>
    </xf>
    <xf numFmtId="165" fontId="8" fillId="0" borderId="3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indent="1"/>
    </xf>
    <xf numFmtId="0" fontId="7" fillId="0" borderId="0" xfId="0" quotePrefix="1" applyFont="1" applyAlignment="1">
      <alignment horizontal="center"/>
    </xf>
    <xf numFmtId="41" fontId="7" fillId="0" borderId="0" xfId="2" applyNumberFormat="1" applyFont="1" applyFill="1" applyAlignment="1">
      <alignment horizontal="right"/>
    </xf>
    <xf numFmtId="165" fontId="0" fillId="0" borderId="0" xfId="0" applyNumberFormat="1"/>
    <xf numFmtId="43" fontId="0" fillId="0" borderId="0" xfId="1" applyFont="1"/>
    <xf numFmtId="17" fontId="7" fillId="0" borderId="0" xfId="0" quotePrefix="1" applyNumberFormat="1" applyFont="1" applyAlignment="1">
      <alignment horizontal="center" vertical="center"/>
    </xf>
    <xf numFmtId="2" fontId="7" fillId="0" borderId="0" xfId="1" applyNumberFormat="1" applyFont="1" applyAlignment="1">
      <alignment horizontal="center"/>
    </xf>
    <xf numFmtId="43" fontId="13" fillId="0" borderId="0" xfId="1" applyFont="1"/>
    <xf numFmtId="165" fontId="13" fillId="0" borderId="0" xfId="0" applyNumberFormat="1" applyFont="1"/>
    <xf numFmtId="16" fontId="7" fillId="0" borderId="0" xfId="0" quotePrefix="1" applyNumberFormat="1" applyFont="1" applyAlignment="1">
      <alignment horizontal="center"/>
    </xf>
    <xf numFmtId="0" fontId="17" fillId="0" borderId="0" xfId="15" applyFont="1"/>
    <xf numFmtId="39" fontId="8" fillId="0" borderId="1" xfId="0" applyNumberFormat="1" applyFont="1" applyBorder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quotePrefix="1" applyFont="1" applyAlignment="1">
      <alignment horizontal="center"/>
    </xf>
  </cellXfs>
  <cellStyles count="16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2 4" xfId="15" xr:uid="{74C4573E-3FA6-41CB-B17E-356F07A34076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  <cellStyle name="Normal_CPNRFE2" xfId="14" xr:uid="{EB92E383-AA59-41BB-AF6D-4B92835E2676}"/>
    <cellStyle name="Percent 2" xfId="13" xr:uid="{00000000-0005-0000-0000-00000D000000}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achaiyaphum\AppData\Local\Microsoft\Windows\Temporary%20Internet%20Files\Content.Outlook\KUXB6AM0\Cut%20off%20sales\ALU_Q1_15_L500%20Cut-off%20sa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pprommoon\Documents\@Job\Mercedes-Benz\MBM\MBM_2014\MBM_2014_YE\MBM_YE14_WP\MBM_YE14_K2.1\MBM_2014_Stock%20Count\K313.1KSP%20CKDpar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Overseas"/>
      <sheetName val="KSP-Planning"/>
      <sheetName val="Sales Domestic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lcome"/>
      <sheetName val="Planning"/>
      <sheetName val="Individually Significant Items"/>
      <sheetName val="Population Characteristics"/>
      <sheetName val="Audit Results"/>
      <sheetName val="Audit Results Upper Stratum"/>
      <sheetName val="Projection"/>
      <sheetName val="Evaluation"/>
      <sheetName val="Planning Extension"/>
      <sheetName val="Audit Results Ext"/>
      <sheetName val="Audit Results Upper Stratum Ext"/>
      <sheetName val="Projection Extended Sample"/>
      <sheetName val="Evaluation Extended Samp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01B91-3354-4BA3-BD5B-B72BB60C8E2A}">
  <sheetPr>
    <tabColor rgb="FF0070C0"/>
  </sheetPr>
  <dimension ref="A1:K45"/>
  <sheetViews>
    <sheetView topLeftCell="A36" zoomScaleNormal="100" zoomScaleSheetLayoutView="70" workbookViewId="0">
      <selection activeCell="D48" sqref="D48"/>
    </sheetView>
  </sheetViews>
  <sheetFormatPr defaultColWidth="10.85546875" defaultRowHeight="21.6"/>
  <cols>
    <col min="1" max="3" width="1.85546875" style="1" customWidth="1"/>
    <col min="4" max="4" width="59.28515625" style="1" customWidth="1"/>
    <col min="5" max="5" width="8.7109375" style="4" customWidth="1"/>
    <col min="6" max="6" width="2.140625" style="1" customWidth="1"/>
    <col min="7" max="7" width="16.140625" style="1" customWidth="1"/>
    <col min="8" max="8" width="2.140625" style="1" customWidth="1"/>
    <col min="9" max="9" width="16.140625" style="1" customWidth="1"/>
    <col min="10" max="16384" width="10.85546875" style="1"/>
  </cols>
  <sheetData>
    <row r="1" spans="1:9" s="13" customFormat="1" ht="22.5" customHeight="1">
      <c r="A1" s="105" t="s">
        <v>0</v>
      </c>
      <c r="B1" s="105"/>
      <c r="C1" s="105"/>
      <c r="D1" s="105"/>
      <c r="E1" s="105"/>
      <c r="F1" s="105"/>
      <c r="G1" s="105"/>
      <c r="H1" s="105"/>
      <c r="I1" s="105"/>
    </row>
    <row r="2" spans="1:9" s="13" customFormat="1" ht="22.5" customHeight="1">
      <c r="A2" s="106" t="s">
        <v>1</v>
      </c>
      <c r="B2" s="106"/>
      <c r="C2" s="106"/>
      <c r="D2" s="106"/>
      <c r="E2" s="106"/>
      <c r="F2" s="106"/>
      <c r="G2" s="106"/>
      <c r="H2" s="106"/>
      <c r="I2" s="106"/>
    </row>
    <row r="3" spans="1:9" s="13" customFormat="1" ht="20.100000000000001" customHeight="1">
      <c r="A3" s="50"/>
      <c r="B3" s="50"/>
      <c r="C3" s="50"/>
      <c r="D3" s="50"/>
      <c r="E3" s="50"/>
      <c r="F3" s="50"/>
      <c r="G3" s="50"/>
      <c r="H3" s="50"/>
      <c r="I3" s="50"/>
    </row>
    <row r="4" spans="1:9" s="45" customFormat="1" ht="20.100000000000001" customHeight="1">
      <c r="A4" s="30"/>
      <c r="F4" s="18"/>
      <c r="G4" s="51" t="s">
        <v>2</v>
      </c>
      <c r="H4" s="85"/>
      <c r="I4" s="93" t="s">
        <v>3</v>
      </c>
    </row>
    <row r="5" spans="1:9" s="45" customFormat="1" ht="20.100000000000001" customHeight="1">
      <c r="A5" s="30"/>
      <c r="E5" s="29" t="s">
        <v>4</v>
      </c>
      <c r="F5" s="18"/>
      <c r="G5" s="93">
        <v>2025</v>
      </c>
      <c r="H5" s="85"/>
      <c r="I5" s="93">
        <v>2024</v>
      </c>
    </row>
    <row r="6" spans="1:9" s="45" customFormat="1" ht="20.100000000000001" customHeight="1">
      <c r="E6" s="85"/>
      <c r="G6" s="85" t="s">
        <v>5</v>
      </c>
      <c r="H6" s="85"/>
      <c r="I6" s="93"/>
    </row>
    <row r="7" spans="1:9" s="45" customFormat="1" ht="20.100000000000001" customHeight="1">
      <c r="E7" s="29"/>
      <c r="G7" s="104" t="s">
        <v>6</v>
      </c>
      <c r="H7" s="104"/>
      <c r="I7" s="104"/>
    </row>
    <row r="8" spans="1:9" s="45" customFormat="1" ht="20.100000000000001" customHeight="1">
      <c r="A8" s="14" t="s">
        <v>7</v>
      </c>
      <c r="E8" s="22"/>
      <c r="G8" s="75"/>
      <c r="H8" s="75"/>
      <c r="I8" s="75"/>
    </row>
    <row r="9" spans="1:9" s="45" customFormat="1" ht="20.100000000000001" customHeight="1">
      <c r="A9" s="45" t="s">
        <v>8</v>
      </c>
      <c r="B9" s="73"/>
      <c r="C9" s="73"/>
      <c r="D9" s="49"/>
      <c r="E9" s="29" t="s">
        <v>9</v>
      </c>
      <c r="F9" s="49"/>
      <c r="G9" s="38">
        <v>754433</v>
      </c>
      <c r="H9" s="38"/>
      <c r="I9" s="38">
        <v>550000</v>
      </c>
    </row>
    <row r="10" spans="1:9" s="45" customFormat="1" ht="20.100000000000001" customHeight="1">
      <c r="A10" s="54" t="s">
        <v>10</v>
      </c>
      <c r="B10" s="55"/>
      <c r="C10" s="73"/>
      <c r="D10" s="49"/>
      <c r="E10" s="29" t="s">
        <v>11</v>
      </c>
      <c r="F10" s="49"/>
      <c r="G10" s="38">
        <v>8462600</v>
      </c>
      <c r="H10" s="38"/>
      <c r="I10" s="38">
        <v>8679800</v>
      </c>
    </row>
    <row r="11" spans="1:9" s="45" customFormat="1" ht="20.100000000000001" customHeight="1">
      <c r="A11" s="45" t="s">
        <v>12</v>
      </c>
      <c r="B11" s="73"/>
      <c r="C11" s="73"/>
      <c r="D11" s="49"/>
      <c r="E11" s="29">
        <v>7</v>
      </c>
      <c r="F11" s="49"/>
      <c r="G11" s="38">
        <v>409005</v>
      </c>
      <c r="H11" s="38"/>
      <c r="I11" s="38">
        <v>195594</v>
      </c>
    </row>
    <row r="12" spans="1:9" s="45" customFormat="1" ht="20.100000000000001" customHeight="1">
      <c r="A12" s="45" t="s">
        <v>13</v>
      </c>
      <c r="B12" s="73"/>
      <c r="C12" s="73"/>
      <c r="D12" s="49"/>
      <c r="E12" s="29" t="s">
        <v>14</v>
      </c>
      <c r="F12" s="49"/>
      <c r="G12" s="38">
        <v>72119</v>
      </c>
      <c r="H12" s="38"/>
      <c r="I12" s="38">
        <v>106454</v>
      </c>
    </row>
    <row r="13" spans="1:9" s="45" customFormat="1" ht="20.100000000000001" customHeight="1">
      <c r="A13" s="45" t="s">
        <v>15</v>
      </c>
      <c r="D13" s="49"/>
      <c r="E13" s="29">
        <v>6</v>
      </c>
      <c r="F13" s="43"/>
      <c r="G13" s="94">
        <v>11043</v>
      </c>
      <c r="H13" s="38"/>
      <c r="I13" s="38">
        <v>240972</v>
      </c>
    </row>
    <row r="14" spans="1:9" s="45" customFormat="1" ht="20.100000000000001" customHeight="1">
      <c r="A14" s="45" t="s">
        <v>16</v>
      </c>
      <c r="D14" s="49"/>
      <c r="E14" s="29"/>
      <c r="F14" s="43"/>
      <c r="G14" s="38">
        <v>2063</v>
      </c>
      <c r="H14" s="38"/>
      <c r="I14" s="94">
        <v>0</v>
      </c>
    </row>
    <row r="15" spans="1:9" s="45" customFormat="1" ht="20.100000000000001" customHeight="1">
      <c r="A15" s="45" t="s">
        <v>17</v>
      </c>
      <c r="D15" s="49"/>
      <c r="E15" s="29"/>
      <c r="F15" s="43"/>
      <c r="G15" s="38">
        <v>24550</v>
      </c>
      <c r="H15" s="38"/>
      <c r="I15" s="38">
        <v>26777</v>
      </c>
    </row>
    <row r="16" spans="1:9" s="45" customFormat="1" ht="20.100000000000001" customHeight="1">
      <c r="A16" s="45" t="s">
        <v>18</v>
      </c>
      <c r="D16" s="49"/>
      <c r="E16" s="29"/>
      <c r="F16" s="43"/>
      <c r="G16" s="38">
        <v>17757</v>
      </c>
      <c r="H16" s="38"/>
      <c r="I16" s="38">
        <v>18695</v>
      </c>
    </row>
    <row r="17" spans="1:9" s="45" customFormat="1" ht="20.100000000000001" customHeight="1">
      <c r="A17" s="30" t="s">
        <v>19</v>
      </c>
      <c r="E17" s="29"/>
      <c r="G17" s="42">
        <f>SUM(G9:G16)</f>
        <v>9753570</v>
      </c>
      <c r="H17" s="76"/>
      <c r="I17" s="42">
        <f>SUM(I9:I16)</f>
        <v>9818292</v>
      </c>
    </row>
    <row r="18" spans="1:9" s="45" customFormat="1" ht="14.1" customHeight="1">
      <c r="A18" s="30"/>
      <c r="E18" s="29"/>
      <c r="G18" s="76"/>
      <c r="H18" s="76"/>
      <c r="I18" s="76"/>
    </row>
    <row r="19" spans="1:9" s="45" customFormat="1" ht="20.100000000000001" customHeight="1">
      <c r="A19" s="14" t="s">
        <v>20</v>
      </c>
      <c r="E19" s="29"/>
      <c r="G19" s="76"/>
      <c r="H19" s="76"/>
      <c r="I19" s="76"/>
    </row>
    <row r="20" spans="1:9" s="45" customFormat="1" ht="20.100000000000001" customHeight="1">
      <c r="A20" s="73" t="s">
        <v>21</v>
      </c>
      <c r="B20" s="73"/>
      <c r="E20" s="29"/>
      <c r="G20" s="38">
        <v>94760</v>
      </c>
      <c r="H20" s="75"/>
      <c r="I20" s="38">
        <v>72763</v>
      </c>
    </row>
    <row r="21" spans="1:9" s="45" customFormat="1" ht="20.100000000000001" customHeight="1">
      <c r="A21" s="73" t="s">
        <v>22</v>
      </c>
      <c r="B21" s="73"/>
      <c r="E21" s="29"/>
      <c r="G21" s="38">
        <v>55369</v>
      </c>
      <c r="H21" s="75"/>
      <c r="I21" s="38">
        <v>60615</v>
      </c>
    </row>
    <row r="22" spans="1:9" s="45" customFormat="1" ht="20.100000000000001" customHeight="1">
      <c r="A22" s="45" t="s">
        <v>23</v>
      </c>
      <c r="E22" s="29"/>
      <c r="F22" s="49"/>
      <c r="G22" s="38">
        <v>45988</v>
      </c>
      <c r="H22" s="75"/>
      <c r="I22" s="38">
        <v>19995</v>
      </c>
    </row>
    <row r="23" spans="1:9" s="45" customFormat="1" ht="20.100000000000001" customHeight="1">
      <c r="A23" s="73" t="s">
        <v>24</v>
      </c>
      <c r="E23" s="29"/>
      <c r="G23" s="38">
        <v>265943</v>
      </c>
      <c r="H23" s="75"/>
      <c r="I23" s="38">
        <v>264313</v>
      </c>
    </row>
    <row r="24" spans="1:9" s="45" customFormat="1" ht="20.100000000000001" customHeight="1">
      <c r="A24" s="30" t="s">
        <v>25</v>
      </c>
      <c r="E24" s="29"/>
      <c r="G24" s="39">
        <f>SUM(G20:G23)</f>
        <v>462060</v>
      </c>
      <c r="H24" s="75"/>
      <c r="I24" s="39">
        <f>SUM(I20:I23)</f>
        <v>417686</v>
      </c>
    </row>
    <row r="25" spans="1:9" s="45" customFormat="1" ht="14.1" customHeight="1">
      <c r="A25" s="30"/>
      <c r="E25" s="29"/>
      <c r="G25" s="76"/>
      <c r="H25" s="76"/>
      <c r="I25" s="76"/>
    </row>
    <row r="26" spans="1:9" s="45" customFormat="1" ht="20.100000000000001" customHeight="1" thickBot="1">
      <c r="A26" s="30" t="s">
        <v>26</v>
      </c>
      <c r="E26" s="29"/>
      <c r="G26" s="91">
        <f>G17-G24</f>
        <v>9291510</v>
      </c>
      <c r="H26" s="75"/>
      <c r="I26" s="91">
        <v>9400606</v>
      </c>
    </row>
    <row r="27" spans="1:9" s="13" customFormat="1" ht="22.5" customHeight="1" thickTop="1">
      <c r="A27" s="105" t="s">
        <v>0</v>
      </c>
      <c r="B27" s="105"/>
      <c r="C27" s="105"/>
      <c r="D27" s="105"/>
      <c r="E27" s="105"/>
      <c r="F27" s="105"/>
      <c r="G27" s="105"/>
      <c r="H27" s="105"/>
      <c r="I27" s="105"/>
    </row>
    <row r="28" spans="1:9" s="13" customFormat="1" ht="22.5" customHeight="1">
      <c r="A28" s="106" t="s">
        <v>1</v>
      </c>
      <c r="B28" s="106"/>
      <c r="C28" s="106"/>
      <c r="D28" s="106"/>
      <c r="E28" s="106"/>
      <c r="F28" s="106"/>
      <c r="G28" s="106"/>
      <c r="H28" s="106"/>
      <c r="I28" s="106"/>
    </row>
    <row r="29" spans="1:9" s="13" customFormat="1" ht="20.100000000000001" customHeight="1">
      <c r="A29" s="50"/>
      <c r="B29" s="50"/>
      <c r="C29" s="50"/>
      <c r="D29" s="50"/>
      <c r="E29" s="50"/>
      <c r="F29" s="50"/>
      <c r="G29" s="50"/>
      <c r="H29" s="50"/>
      <c r="I29" s="50"/>
    </row>
    <row r="30" spans="1:9" s="45" customFormat="1" ht="20.100000000000001" customHeight="1">
      <c r="A30" s="30"/>
      <c r="F30" s="18"/>
      <c r="G30" s="51" t="s">
        <v>2</v>
      </c>
      <c r="H30" s="85"/>
      <c r="I30" s="93" t="s">
        <v>3</v>
      </c>
    </row>
    <row r="31" spans="1:9" s="45" customFormat="1" ht="20.100000000000001" customHeight="1">
      <c r="A31" s="30"/>
      <c r="E31" s="29" t="s">
        <v>4</v>
      </c>
      <c r="F31" s="18"/>
      <c r="G31" s="93">
        <v>2025</v>
      </c>
      <c r="H31" s="85"/>
      <c r="I31" s="93">
        <v>2024</v>
      </c>
    </row>
    <row r="32" spans="1:9" s="45" customFormat="1" ht="20.100000000000001" customHeight="1">
      <c r="E32" s="85"/>
      <c r="G32" s="85" t="s">
        <v>5</v>
      </c>
      <c r="H32" s="85"/>
      <c r="I32" s="93"/>
    </row>
    <row r="33" spans="1:11" s="45" customFormat="1" ht="20.100000000000001" customHeight="1">
      <c r="E33" s="29"/>
      <c r="G33" s="104" t="s">
        <v>6</v>
      </c>
      <c r="H33" s="104"/>
      <c r="I33" s="104"/>
    </row>
    <row r="34" spans="1:11" s="45" customFormat="1" ht="20.100000000000001" customHeight="1">
      <c r="A34" s="14" t="s">
        <v>26</v>
      </c>
      <c r="C34" s="56"/>
      <c r="E34" s="29"/>
      <c r="G34" s="75"/>
      <c r="H34" s="75"/>
      <c r="I34" s="75"/>
    </row>
    <row r="35" spans="1:11" s="45" customFormat="1" ht="20.100000000000001" customHeight="1">
      <c r="A35" s="45" t="s">
        <v>27</v>
      </c>
      <c r="C35" s="56"/>
      <c r="E35" s="85"/>
      <c r="G35" s="75"/>
      <c r="H35" s="75"/>
      <c r="I35" s="75"/>
    </row>
    <row r="36" spans="1:11" s="45" customFormat="1" ht="20.100000000000001" customHeight="1">
      <c r="A36" s="102" t="s">
        <v>28</v>
      </c>
      <c r="B36" s="54"/>
      <c r="C36" s="56"/>
      <c r="E36" s="85"/>
      <c r="G36" s="76"/>
      <c r="H36" s="76"/>
      <c r="I36" s="76"/>
    </row>
    <row r="37" spans="1:11" s="45" customFormat="1" ht="20.100000000000001" customHeight="1" thickBot="1">
      <c r="A37" s="102" t="s">
        <v>29</v>
      </c>
      <c r="B37" s="54"/>
      <c r="C37" s="56"/>
      <c r="E37" s="29">
        <v>8</v>
      </c>
      <c r="G37" s="84">
        <v>9190852</v>
      </c>
      <c r="H37" s="77"/>
      <c r="I37" s="84">
        <v>9336385</v>
      </c>
    </row>
    <row r="38" spans="1:11" s="45" customFormat="1" ht="20.100000000000001" customHeight="1" thickTop="1">
      <c r="A38" s="54" t="s">
        <v>30</v>
      </c>
      <c r="B38" s="54"/>
      <c r="C38" s="56"/>
      <c r="E38" s="29"/>
      <c r="G38" s="75"/>
      <c r="H38" s="75"/>
      <c r="I38" s="75"/>
    </row>
    <row r="39" spans="1:11" s="45" customFormat="1" ht="20.100000000000001" customHeight="1">
      <c r="A39" s="102" t="s">
        <v>28</v>
      </c>
      <c r="B39" s="54"/>
      <c r="C39" s="56"/>
      <c r="E39" s="29"/>
      <c r="G39" s="75"/>
      <c r="H39" s="75"/>
      <c r="I39" s="75"/>
    </row>
    <row r="40" spans="1:11" s="45" customFormat="1" ht="20.100000000000001" customHeight="1">
      <c r="A40" s="102" t="s">
        <v>29</v>
      </c>
      <c r="C40" s="54"/>
      <c r="E40" s="29">
        <v>8</v>
      </c>
      <c r="G40" s="75">
        <v>9190852</v>
      </c>
      <c r="H40" s="75"/>
      <c r="I40" s="75">
        <v>9336385</v>
      </c>
    </row>
    <row r="41" spans="1:11" s="45" customFormat="1" ht="20.100000000000001" customHeight="1">
      <c r="A41" s="45" t="s">
        <v>31</v>
      </c>
      <c r="C41" s="56"/>
      <c r="E41" s="29">
        <v>9</v>
      </c>
      <c r="G41" s="75">
        <v>100658</v>
      </c>
      <c r="H41" s="75"/>
      <c r="I41" s="75">
        <v>64221</v>
      </c>
    </row>
    <row r="42" spans="1:11" s="30" customFormat="1" ht="20.100000000000001" customHeight="1" thickBot="1">
      <c r="A42" s="30" t="s">
        <v>26</v>
      </c>
      <c r="E42" s="88"/>
      <c r="G42" s="37">
        <f>SUM(G40:G41)</f>
        <v>9291510</v>
      </c>
      <c r="H42" s="77"/>
      <c r="I42" s="37">
        <f>SUM(I40:I41)</f>
        <v>9400606</v>
      </c>
      <c r="J42" s="63"/>
      <c r="K42" s="63"/>
    </row>
    <row r="43" spans="1:11" s="45" customFormat="1" ht="14.1" customHeight="1" thickTop="1">
      <c r="A43" s="30"/>
      <c r="E43" s="29"/>
      <c r="G43" s="77"/>
      <c r="H43" s="76"/>
      <c r="I43" s="77"/>
    </row>
    <row r="44" spans="1:11" s="45" customFormat="1" ht="20.100000000000001" customHeight="1">
      <c r="A44" s="30" t="s">
        <v>32</v>
      </c>
      <c r="E44" s="29"/>
      <c r="G44" s="17">
        <v>9.6085999999999991</v>
      </c>
      <c r="H44" s="76"/>
      <c r="I44" s="57">
        <v>9.7213999999999992</v>
      </c>
    </row>
    <row r="45" spans="1:11" s="45" customFormat="1" ht="20.100000000000001" customHeight="1">
      <c r="A45" s="30" t="s">
        <v>33</v>
      </c>
      <c r="E45" s="29"/>
      <c r="G45" s="40">
        <v>967000</v>
      </c>
      <c r="H45" s="77"/>
      <c r="I45" s="58">
        <v>967000</v>
      </c>
    </row>
  </sheetData>
  <mergeCells count="6">
    <mergeCell ref="G33:I33"/>
    <mergeCell ref="A1:I1"/>
    <mergeCell ref="A2:I2"/>
    <mergeCell ref="G7:I7"/>
    <mergeCell ref="A27:I27"/>
    <mergeCell ref="A28:I28"/>
  </mergeCells>
  <pageMargins left="0.8" right="0.8" top="0.48" bottom="0.48" header="0.5" footer="0.2"/>
  <pageSetup paperSize="9" scale="87" fitToWidth="0" fitToHeight="2" orientation="portrait" useFirstPageNumber="1" r:id="rId1"/>
  <headerFooter>
    <oddFooter xml:space="preserve">&amp;L  &amp;"Times New Roman,Regular"&amp;11 The accompanying notes form an integral part of the interim financial statements.
&amp;C&amp;"Times New Roman,Regular"&amp;11&amp;P+1
</oddFooter>
  </headerFooter>
  <rowBreaks count="1" manualBreakCount="1">
    <brk id="2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1522-7BC0-4BD1-B19A-5AE91E0483F8}">
  <sheetPr>
    <tabColor rgb="FF0070C0"/>
  </sheetPr>
  <dimension ref="A1:V41"/>
  <sheetViews>
    <sheetView topLeftCell="B33" zoomScaleNormal="100" zoomScaleSheetLayoutView="55" workbookViewId="0">
      <selection activeCell="D45" sqref="D45"/>
    </sheetView>
  </sheetViews>
  <sheetFormatPr defaultColWidth="8.85546875" defaultRowHeight="22.5" customHeight="1"/>
  <cols>
    <col min="1" max="1" width="4.28515625" customWidth="1"/>
    <col min="2" max="2" width="39.85546875" customWidth="1"/>
    <col min="3" max="3" width="11.42578125" customWidth="1"/>
    <col min="4" max="4" width="16.42578125" style="59" bestFit="1" customWidth="1"/>
    <col min="5" max="5" width="1.42578125" customWidth="1"/>
    <col min="6" max="6" width="12.5703125" customWidth="1"/>
    <col min="7" max="7" width="1.42578125" customWidth="1"/>
    <col min="8" max="8" width="8.5703125" style="59" customWidth="1"/>
    <col min="9" max="9" width="1.42578125" customWidth="1"/>
    <col min="10" max="10" width="12.7109375" customWidth="1"/>
    <col min="11" max="11" width="1.42578125" customWidth="1"/>
    <col min="12" max="12" width="12.7109375" customWidth="1"/>
    <col min="13" max="13" width="1.42578125" customWidth="1"/>
    <col min="14" max="14" width="12.85546875" customWidth="1"/>
    <col min="15" max="15" width="1.42578125" customWidth="1"/>
    <col min="16" max="16" width="12.7109375" customWidth="1"/>
    <col min="17" max="17" width="1.42578125" customWidth="1"/>
    <col min="18" max="18" width="12.7109375" customWidth="1"/>
    <col min="19" max="19" width="1.42578125" customWidth="1"/>
    <col min="20" max="20" width="12.7109375" customWidth="1"/>
  </cols>
  <sheetData>
    <row r="1" spans="1:20" ht="22.5" customHeight="1">
      <c r="A1" s="80" t="s">
        <v>0</v>
      </c>
      <c r="B1" s="80"/>
      <c r="C1" s="80"/>
    </row>
    <row r="2" spans="1:20" ht="22.5" customHeight="1">
      <c r="A2" s="81" t="s">
        <v>34</v>
      </c>
      <c r="B2" s="81"/>
      <c r="C2" s="81"/>
    </row>
    <row r="3" spans="1:20" ht="15" customHeight="1"/>
    <row r="4" spans="1:20" ht="21.6" customHeight="1">
      <c r="A4" s="45" t="s">
        <v>35</v>
      </c>
      <c r="B4" s="45"/>
      <c r="C4" s="45"/>
      <c r="D4" s="85"/>
      <c r="E4" s="45"/>
      <c r="F4" s="45"/>
      <c r="G4" s="45"/>
      <c r="H4" s="85"/>
      <c r="I4" s="45"/>
      <c r="J4" s="45"/>
      <c r="K4" s="45"/>
      <c r="L4" s="45"/>
      <c r="M4" s="45"/>
      <c r="N4" s="45"/>
      <c r="O4" s="45"/>
      <c r="P4" s="45"/>
      <c r="Q4" s="45"/>
      <c r="R4" s="29"/>
      <c r="S4" s="29"/>
    </row>
    <row r="5" spans="1:20" ht="21.6" customHeight="1">
      <c r="A5" s="45"/>
      <c r="B5" s="45"/>
      <c r="C5" s="45"/>
      <c r="D5" s="85"/>
      <c r="E5" s="45"/>
      <c r="G5" s="45"/>
      <c r="H5" s="85"/>
      <c r="I5" s="45"/>
      <c r="J5" s="107" t="s">
        <v>36</v>
      </c>
      <c r="K5" s="107"/>
      <c r="L5" s="107"/>
      <c r="M5" s="107"/>
      <c r="N5" s="107"/>
      <c r="O5" s="45"/>
      <c r="P5" s="109" t="s">
        <v>37</v>
      </c>
      <c r="Q5" s="109"/>
      <c r="R5" s="109"/>
      <c r="S5" s="109"/>
      <c r="T5" s="109"/>
    </row>
    <row r="6" spans="1:20" ht="21.6" customHeight="1">
      <c r="A6" s="45"/>
      <c r="B6" s="45"/>
      <c r="C6" s="45"/>
      <c r="D6" s="85"/>
      <c r="E6" s="45"/>
      <c r="G6" s="45"/>
      <c r="H6" s="85"/>
      <c r="I6" s="45"/>
      <c r="J6" s="85"/>
      <c r="K6" s="85"/>
      <c r="L6" s="85"/>
      <c r="M6" s="85"/>
      <c r="N6" s="85" t="s">
        <v>38</v>
      </c>
      <c r="O6" s="85"/>
      <c r="P6" s="85"/>
      <c r="Q6" s="85"/>
      <c r="R6" s="85"/>
      <c r="S6" s="85"/>
      <c r="T6" s="85" t="s">
        <v>38</v>
      </c>
    </row>
    <row r="7" spans="1:20" ht="21.6" customHeight="1">
      <c r="A7" s="45" t="s">
        <v>39</v>
      </c>
      <c r="B7" s="45"/>
      <c r="C7" s="45"/>
      <c r="D7" s="107" t="s">
        <v>40</v>
      </c>
      <c r="E7" s="107"/>
      <c r="F7" s="107"/>
      <c r="G7" s="45"/>
      <c r="H7" s="29" t="s">
        <v>4</v>
      </c>
      <c r="I7" s="45"/>
      <c r="J7" s="85" t="s">
        <v>41</v>
      </c>
      <c r="K7" s="85"/>
      <c r="L7" s="85" t="s">
        <v>42</v>
      </c>
      <c r="M7" s="85"/>
      <c r="N7" s="85" t="s">
        <v>43</v>
      </c>
      <c r="O7" s="85"/>
      <c r="P7" s="85" t="s">
        <v>41</v>
      </c>
      <c r="Q7" s="85"/>
      <c r="R7" s="85" t="s">
        <v>42</v>
      </c>
      <c r="S7" s="85"/>
      <c r="T7" s="85" t="s">
        <v>43</v>
      </c>
    </row>
    <row r="8" spans="1:20" ht="21.6" customHeight="1">
      <c r="A8" s="45"/>
      <c r="B8" s="45"/>
      <c r="C8" s="45"/>
      <c r="D8" s="85"/>
      <c r="E8" s="45"/>
      <c r="G8" s="45"/>
      <c r="H8" s="85"/>
      <c r="I8" s="45"/>
      <c r="J8" s="104" t="s">
        <v>6</v>
      </c>
      <c r="K8" s="104"/>
      <c r="L8" s="104"/>
      <c r="M8" s="45"/>
      <c r="N8" s="29" t="s">
        <v>44</v>
      </c>
      <c r="O8" s="45"/>
      <c r="P8" s="104" t="s">
        <v>6</v>
      </c>
      <c r="Q8" s="104"/>
      <c r="R8" s="104"/>
      <c r="S8" s="45"/>
      <c r="T8" s="29" t="s">
        <v>44</v>
      </c>
    </row>
    <row r="9" spans="1:20" ht="21.6" customHeight="1">
      <c r="A9" s="30" t="s">
        <v>45</v>
      </c>
      <c r="B9" s="30"/>
      <c r="C9" s="30"/>
      <c r="D9" s="85"/>
      <c r="E9" s="45"/>
      <c r="G9" s="45"/>
      <c r="H9" s="29" t="s">
        <v>11</v>
      </c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</row>
    <row r="10" spans="1:20" ht="21.6" customHeight="1">
      <c r="A10" s="45" t="s">
        <v>46</v>
      </c>
      <c r="B10" s="79"/>
      <c r="C10" s="79"/>
      <c r="D10"/>
      <c r="E10" s="45"/>
      <c r="G10" s="45"/>
      <c r="H10" s="8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</row>
    <row r="11" spans="1:20" ht="21.6" customHeight="1">
      <c r="A11" s="73" t="s">
        <v>47</v>
      </c>
      <c r="B11" s="73"/>
      <c r="C11" s="73"/>
      <c r="D11" s="108" t="s">
        <v>48</v>
      </c>
      <c r="E11" s="108"/>
      <c r="F11" s="108"/>
      <c r="G11" s="45"/>
      <c r="H11" s="85"/>
      <c r="I11" s="45"/>
      <c r="J11" s="75"/>
      <c r="K11" s="75"/>
      <c r="L11" s="75"/>
      <c r="M11" s="45"/>
      <c r="N11" s="48"/>
      <c r="O11" s="45"/>
      <c r="P11" s="75"/>
      <c r="Q11" s="75"/>
      <c r="R11" s="75"/>
      <c r="S11" s="45"/>
      <c r="T11" s="48"/>
    </row>
    <row r="12" spans="1:20" ht="21.6" customHeight="1">
      <c r="A12" s="73"/>
      <c r="B12" s="73" t="s">
        <v>49</v>
      </c>
      <c r="C12" s="73"/>
      <c r="D12" s="107" t="s">
        <v>50</v>
      </c>
      <c r="E12" s="107"/>
      <c r="F12" s="107"/>
      <c r="G12" s="45"/>
      <c r="H12" s="85"/>
      <c r="I12" s="45"/>
      <c r="J12" s="75">
        <v>3826171</v>
      </c>
      <c r="K12" s="75"/>
      <c r="L12" s="75">
        <v>3632100</v>
      </c>
      <c r="M12" s="45"/>
      <c r="N12" s="48">
        <v>39.4</v>
      </c>
      <c r="O12" s="45"/>
      <c r="P12" s="75">
        <v>3826000</v>
      </c>
      <c r="Q12" s="75"/>
      <c r="R12" s="75">
        <v>3780700</v>
      </c>
      <c r="S12" s="45"/>
      <c r="T12" s="48">
        <v>40.96</v>
      </c>
    </row>
    <row r="13" spans="1:20" ht="21.6" customHeight="1">
      <c r="A13" s="73"/>
      <c r="B13" s="73"/>
      <c r="C13" s="73"/>
      <c r="D13" s="85"/>
      <c r="E13" s="85"/>
      <c r="F13" s="85"/>
      <c r="G13" s="45"/>
      <c r="H13" s="85"/>
      <c r="I13" s="45"/>
      <c r="J13" s="75"/>
      <c r="K13" s="75"/>
      <c r="L13" s="75"/>
      <c r="M13" s="45"/>
      <c r="N13" s="48"/>
      <c r="O13" s="45"/>
      <c r="P13" s="75"/>
      <c r="Q13" s="75"/>
      <c r="R13" s="75"/>
      <c r="S13" s="45"/>
      <c r="T13" s="48"/>
    </row>
    <row r="14" spans="1:20" ht="21.6" customHeight="1">
      <c r="A14" s="45" t="s">
        <v>51</v>
      </c>
      <c r="B14" s="79"/>
      <c r="C14" s="79"/>
      <c r="D14" s="108"/>
      <c r="E14" s="108"/>
      <c r="F14" s="108"/>
      <c r="G14" s="45"/>
      <c r="H14" s="85"/>
      <c r="I14" s="45"/>
      <c r="J14" s="75"/>
      <c r="K14" s="75"/>
      <c r="L14" s="75"/>
      <c r="M14" s="45"/>
      <c r="N14" s="48"/>
      <c r="O14" s="45"/>
      <c r="P14" s="75"/>
      <c r="Q14" s="75"/>
      <c r="R14" s="75"/>
      <c r="S14" s="45"/>
      <c r="T14" s="89"/>
    </row>
    <row r="15" spans="1:20" ht="21.6" customHeight="1">
      <c r="A15" s="73" t="s">
        <v>52</v>
      </c>
      <c r="B15" s="79"/>
      <c r="C15" s="73"/>
      <c r="D15" s="108" t="s">
        <v>53</v>
      </c>
      <c r="E15" s="108"/>
      <c r="F15" s="108"/>
      <c r="G15" s="45"/>
      <c r="H15" s="85"/>
      <c r="I15" s="45"/>
      <c r="J15" s="75"/>
      <c r="K15" s="75"/>
      <c r="L15" s="75"/>
      <c r="M15" s="45"/>
      <c r="N15" s="48"/>
      <c r="O15" s="45"/>
      <c r="P15" s="75"/>
      <c r="Q15" s="75"/>
      <c r="R15" s="75"/>
      <c r="S15" s="45"/>
      <c r="T15" s="48"/>
    </row>
    <row r="16" spans="1:20" ht="21.6" customHeight="1">
      <c r="B16" s="73" t="s">
        <v>54</v>
      </c>
      <c r="C16" s="73"/>
      <c r="D16" s="107" t="s">
        <v>55</v>
      </c>
      <c r="E16" s="107"/>
      <c r="F16" s="107"/>
      <c r="G16" s="45"/>
      <c r="H16" s="85"/>
      <c r="I16" s="45"/>
      <c r="J16" s="75">
        <v>4320784</v>
      </c>
      <c r="K16" s="75"/>
      <c r="L16" s="75">
        <v>4294200</v>
      </c>
      <c r="M16" s="45"/>
      <c r="N16" s="48">
        <v>46.59</v>
      </c>
      <c r="O16" s="45"/>
      <c r="P16" s="75">
        <v>4305270</v>
      </c>
      <c r="Q16" s="75"/>
      <c r="R16" s="75">
        <v>4325400</v>
      </c>
      <c r="S16" s="45"/>
      <c r="T16" s="48">
        <v>46.86</v>
      </c>
    </row>
    <row r="17" spans="1:22" ht="21.6" customHeight="1">
      <c r="A17" s="73"/>
      <c r="B17" s="73"/>
      <c r="C17" s="73"/>
      <c r="D17" s="85"/>
      <c r="E17" s="85"/>
      <c r="F17" s="85"/>
      <c r="G17" s="45"/>
      <c r="H17" s="85"/>
      <c r="I17" s="45"/>
      <c r="J17" s="75"/>
      <c r="K17" s="75"/>
      <c r="L17" s="75"/>
      <c r="M17" s="45"/>
      <c r="N17" s="48"/>
      <c r="O17" s="45"/>
      <c r="P17" s="75"/>
      <c r="Q17" s="75"/>
      <c r="R17" s="75"/>
      <c r="S17" s="45"/>
      <c r="T17" s="48"/>
    </row>
    <row r="18" spans="1:22" ht="21.6" customHeight="1">
      <c r="A18" s="45" t="s">
        <v>56</v>
      </c>
      <c r="B18" s="79"/>
      <c r="C18" s="79"/>
      <c r="D18" s="52"/>
      <c r="E18" s="45"/>
      <c r="G18" s="45"/>
      <c r="H18" s="85"/>
      <c r="I18" s="45"/>
      <c r="J18" s="75"/>
      <c r="K18" s="75"/>
      <c r="L18" s="75"/>
      <c r="M18" s="45"/>
      <c r="N18" s="48"/>
      <c r="O18" s="45"/>
      <c r="P18" s="75"/>
      <c r="Q18" s="75"/>
      <c r="R18" s="75"/>
      <c r="S18" s="45"/>
      <c r="T18" s="48"/>
    </row>
    <row r="19" spans="1:22" ht="21.6" customHeight="1">
      <c r="A19" s="73" t="s">
        <v>57</v>
      </c>
      <c r="B19" s="79"/>
      <c r="C19" s="73"/>
      <c r="D19" s="52"/>
      <c r="E19" s="45"/>
      <c r="G19" s="45"/>
      <c r="H19" s="85"/>
      <c r="I19" s="45"/>
      <c r="J19" s="75"/>
      <c r="K19" s="75"/>
      <c r="L19" s="75"/>
      <c r="M19" s="45"/>
      <c r="N19" s="48"/>
      <c r="O19" s="45"/>
      <c r="P19" s="75"/>
      <c r="Q19" s="75"/>
      <c r="R19" s="75"/>
      <c r="S19" s="45"/>
      <c r="T19" s="48"/>
    </row>
    <row r="20" spans="1:22" ht="21.6" customHeight="1">
      <c r="A20" s="73"/>
      <c r="B20" s="73" t="s">
        <v>58</v>
      </c>
      <c r="C20" s="45"/>
      <c r="D20" s="108" t="s">
        <v>59</v>
      </c>
      <c r="E20" s="108"/>
      <c r="F20" s="108"/>
      <c r="G20" s="45"/>
      <c r="H20" s="85"/>
      <c r="I20" s="45"/>
      <c r="J20" s="75"/>
      <c r="K20" s="75"/>
      <c r="L20" s="75"/>
      <c r="M20" s="45"/>
      <c r="N20" s="48"/>
      <c r="O20" s="45"/>
      <c r="P20" s="75"/>
      <c r="Q20" s="75"/>
      <c r="R20" s="75"/>
      <c r="S20" s="45"/>
      <c r="T20" s="48"/>
    </row>
    <row r="21" spans="1:22" ht="21.6" customHeight="1">
      <c r="B21" s="73" t="s">
        <v>60</v>
      </c>
      <c r="C21" s="45"/>
      <c r="D21" s="107" t="s">
        <v>61</v>
      </c>
      <c r="E21" s="107"/>
      <c r="F21" s="107"/>
      <c r="G21" s="45"/>
      <c r="H21" s="85"/>
      <c r="I21" s="45"/>
      <c r="J21" s="75">
        <v>570717</v>
      </c>
      <c r="K21" s="75"/>
      <c r="L21" s="75">
        <v>536300</v>
      </c>
      <c r="M21" s="45"/>
      <c r="N21" s="48">
        <v>5.82</v>
      </c>
      <c r="O21" s="45"/>
      <c r="P21" s="75">
        <v>569000</v>
      </c>
      <c r="Q21" s="75"/>
      <c r="R21" s="75">
        <v>573700</v>
      </c>
      <c r="S21" s="45"/>
      <c r="T21" s="48">
        <v>6.22</v>
      </c>
    </row>
    <row r="22" spans="1:22" ht="21.6" customHeight="1">
      <c r="A22" s="45"/>
      <c r="B22" s="45"/>
      <c r="C22" s="45"/>
      <c r="D22" s="52"/>
      <c r="E22" s="45"/>
      <c r="G22" s="45"/>
      <c r="H22" s="85"/>
      <c r="I22" s="45"/>
      <c r="J22" s="45"/>
      <c r="K22" s="45"/>
      <c r="L22" s="45"/>
      <c r="M22" s="45"/>
      <c r="N22" s="65"/>
      <c r="O22" s="45"/>
      <c r="P22" s="45"/>
      <c r="Q22" s="45"/>
      <c r="R22" s="45"/>
      <c r="S22" s="45"/>
      <c r="T22" s="48"/>
    </row>
    <row r="23" spans="1:22" ht="21.6" customHeight="1">
      <c r="A23" s="30" t="s">
        <v>62</v>
      </c>
      <c r="B23" s="30"/>
      <c r="C23" s="30"/>
      <c r="D23" s="85"/>
      <c r="E23" s="45"/>
      <c r="G23" s="45"/>
      <c r="H23" s="85"/>
      <c r="I23" s="45"/>
      <c r="J23" s="87">
        <f>SUM(J10:J22)</f>
        <v>8717672</v>
      </c>
      <c r="K23" s="75"/>
      <c r="L23" s="87">
        <f>SUM(L10:L22)</f>
        <v>8462600</v>
      </c>
      <c r="M23" s="53"/>
      <c r="N23" s="103">
        <f>SUM(N10:N22)</f>
        <v>91.81</v>
      </c>
      <c r="O23" s="25">
        <f>SUM(O10:O22)</f>
        <v>0</v>
      </c>
      <c r="P23" s="87">
        <f>SUM(P10:P22)</f>
        <v>8700270</v>
      </c>
      <c r="Q23" s="24"/>
      <c r="R23" s="87">
        <f>SUM(R10:R22)</f>
        <v>8679800</v>
      </c>
      <c r="S23" s="53"/>
      <c r="T23" s="67">
        <f>SUM(T10:T22)</f>
        <v>94.039999999999992</v>
      </c>
      <c r="U23" s="95"/>
      <c r="V23" s="96"/>
    </row>
    <row r="24" spans="1:22" ht="15" customHeight="1">
      <c r="A24" s="45"/>
      <c r="B24" s="45"/>
      <c r="C24" s="45"/>
      <c r="D24" s="85"/>
      <c r="E24" s="45"/>
      <c r="F24" s="45"/>
      <c r="G24" s="45"/>
      <c r="H24" s="85"/>
      <c r="I24" s="45"/>
      <c r="J24" s="45"/>
      <c r="K24" s="45"/>
      <c r="L24" s="45"/>
      <c r="M24" s="45"/>
      <c r="N24" s="45"/>
      <c r="O24" s="45"/>
      <c r="P24" s="82"/>
      <c r="Q24" s="53"/>
      <c r="R24" s="65"/>
      <c r="S24" s="65"/>
    </row>
    <row r="25" spans="1:22" ht="22.5" customHeight="1">
      <c r="A25" s="80" t="s">
        <v>0</v>
      </c>
      <c r="B25" s="80"/>
      <c r="C25" s="80"/>
    </row>
    <row r="26" spans="1:22" ht="22.5" customHeight="1">
      <c r="A26" s="81" t="s">
        <v>34</v>
      </c>
      <c r="B26" s="81"/>
      <c r="C26" s="81"/>
    </row>
    <row r="27" spans="1:22" ht="15" customHeight="1"/>
    <row r="28" spans="1:22" ht="21.6" customHeight="1">
      <c r="A28" s="45" t="s">
        <v>63</v>
      </c>
      <c r="B28" s="45"/>
      <c r="C28" s="45"/>
      <c r="D28" s="85"/>
      <c r="E28" s="45"/>
      <c r="F28" s="45"/>
      <c r="G28" s="45"/>
      <c r="H28" s="85"/>
      <c r="I28" s="45"/>
      <c r="J28" s="45"/>
      <c r="K28" s="45"/>
      <c r="L28" s="45"/>
      <c r="M28" s="45"/>
      <c r="N28" s="45"/>
      <c r="O28" s="45"/>
      <c r="P28" s="45"/>
      <c r="Q28" s="45"/>
      <c r="R28" s="29"/>
      <c r="S28" s="29"/>
    </row>
    <row r="29" spans="1:22" ht="21.6" customHeight="1">
      <c r="A29" s="45"/>
      <c r="B29" s="45"/>
      <c r="C29" s="45"/>
      <c r="D29" s="45"/>
      <c r="E29" s="85"/>
      <c r="F29" s="45"/>
      <c r="G29" s="85"/>
      <c r="H29" s="85"/>
      <c r="I29" s="45"/>
      <c r="J29" s="107" t="s">
        <v>36</v>
      </c>
      <c r="K29" s="107"/>
      <c r="L29" s="107"/>
      <c r="M29" s="107"/>
      <c r="N29" s="107"/>
      <c r="O29" s="71"/>
      <c r="P29" s="109" t="s">
        <v>37</v>
      </c>
      <c r="Q29" s="109"/>
      <c r="R29" s="109"/>
      <c r="S29" s="109"/>
      <c r="T29" s="109"/>
    </row>
    <row r="30" spans="1:22" ht="21.6" customHeight="1">
      <c r="A30" s="45"/>
      <c r="B30" s="45"/>
      <c r="C30" s="45"/>
      <c r="D30" s="45"/>
      <c r="E30" s="85"/>
      <c r="F30" s="45"/>
      <c r="G30" s="85"/>
      <c r="H30" s="85"/>
      <c r="I30" s="45"/>
      <c r="J30" s="85"/>
      <c r="K30" s="85"/>
      <c r="L30" s="85"/>
      <c r="N30" s="85" t="s">
        <v>38</v>
      </c>
      <c r="O30" s="85"/>
      <c r="P30" s="85"/>
      <c r="Q30" s="85"/>
      <c r="R30" s="85"/>
      <c r="S30" s="85"/>
      <c r="T30" s="85" t="s">
        <v>38</v>
      </c>
    </row>
    <row r="31" spans="1:22" ht="21.6" customHeight="1">
      <c r="A31" s="45" t="s">
        <v>39</v>
      </c>
      <c r="B31" s="45"/>
      <c r="C31" s="45"/>
      <c r="D31" s="85" t="s">
        <v>64</v>
      </c>
      <c r="E31" s="85"/>
      <c r="F31" s="85" t="s">
        <v>65</v>
      </c>
      <c r="G31" s="85"/>
      <c r="H31" s="29" t="s">
        <v>4</v>
      </c>
      <c r="I31" s="45"/>
      <c r="J31" s="85" t="s">
        <v>41</v>
      </c>
      <c r="K31" s="85"/>
      <c r="L31" s="85" t="s">
        <v>42</v>
      </c>
      <c r="M31" s="85"/>
      <c r="N31" s="85" t="s">
        <v>43</v>
      </c>
      <c r="O31" s="85"/>
      <c r="P31" s="85" t="s">
        <v>41</v>
      </c>
      <c r="Q31" s="85"/>
      <c r="R31" s="85" t="s">
        <v>42</v>
      </c>
      <c r="S31" s="85"/>
      <c r="T31" s="85" t="s">
        <v>43</v>
      </c>
    </row>
    <row r="32" spans="1:22" ht="21.6" customHeight="1">
      <c r="A32" s="45"/>
      <c r="B32" s="45"/>
      <c r="C32" s="45"/>
      <c r="D32"/>
      <c r="E32" s="85"/>
      <c r="F32" s="29" t="s">
        <v>66</v>
      </c>
      <c r="G32" s="85"/>
      <c r="H32" s="85"/>
      <c r="I32" s="45"/>
      <c r="K32" s="29" t="s">
        <v>6</v>
      </c>
      <c r="L32" s="45"/>
      <c r="N32" s="29" t="s">
        <v>44</v>
      </c>
      <c r="P32" s="22"/>
      <c r="Q32" s="29" t="s">
        <v>6</v>
      </c>
      <c r="R32" s="45"/>
      <c r="S32" s="45"/>
      <c r="T32" s="29" t="s">
        <v>44</v>
      </c>
    </row>
    <row r="33" spans="1:22" ht="21.6" customHeight="1">
      <c r="A33" s="30" t="s">
        <v>67</v>
      </c>
      <c r="B33" s="30"/>
      <c r="C33" s="30"/>
      <c r="E33" s="59"/>
      <c r="F33" s="45"/>
      <c r="G33" s="59"/>
      <c r="H33" s="29" t="s">
        <v>9</v>
      </c>
      <c r="I33" s="45"/>
      <c r="J33" s="45"/>
      <c r="K33" s="45"/>
      <c r="L33" s="45"/>
      <c r="M33" s="45"/>
      <c r="N33" s="45"/>
      <c r="O33" s="45"/>
      <c r="P33" s="45"/>
      <c r="Q33" s="82"/>
      <c r="R33" s="53"/>
      <c r="S33" s="53"/>
      <c r="T33" s="53"/>
    </row>
    <row r="34" spans="1:22" ht="21.6" customHeight="1">
      <c r="A34" s="45" t="s">
        <v>68</v>
      </c>
      <c r="B34" s="45"/>
      <c r="C34" s="45"/>
      <c r="D34" s="73"/>
      <c r="E34" s="73"/>
      <c r="F34" s="45"/>
      <c r="G34" s="73"/>
      <c r="H34" s="85"/>
      <c r="I34" s="45"/>
      <c r="J34" s="45"/>
      <c r="K34" s="82"/>
      <c r="L34" s="53"/>
      <c r="M34" s="82"/>
      <c r="N34" s="48"/>
      <c r="O34" s="45"/>
      <c r="P34" s="45"/>
      <c r="Q34" s="45"/>
      <c r="R34" s="82"/>
      <c r="S34" s="53"/>
      <c r="T34" s="48"/>
    </row>
    <row r="35" spans="1:22" ht="21.6" customHeight="1">
      <c r="A35" s="92" t="s">
        <v>69</v>
      </c>
      <c r="B35" s="79"/>
      <c r="C35" s="72"/>
      <c r="D35" s="97" t="s">
        <v>70</v>
      </c>
      <c r="E35" s="60"/>
      <c r="F35" s="98">
        <v>1.5</v>
      </c>
      <c r="G35" s="60"/>
      <c r="H35" s="85"/>
      <c r="I35" s="45"/>
      <c r="J35" s="75">
        <v>553282</v>
      </c>
      <c r="K35" s="48"/>
      <c r="L35" s="75">
        <v>553282</v>
      </c>
      <c r="M35" s="48"/>
      <c r="N35" s="48">
        <v>6</v>
      </c>
      <c r="O35" s="48"/>
      <c r="P35" s="75">
        <v>550000</v>
      </c>
      <c r="Q35" s="48"/>
      <c r="R35" s="75">
        <v>550000</v>
      </c>
      <c r="S35" s="48"/>
      <c r="T35" s="48">
        <v>5.96</v>
      </c>
    </row>
    <row r="36" spans="1:22" ht="21.6" customHeight="1">
      <c r="A36" s="92" t="s">
        <v>69</v>
      </c>
      <c r="B36" s="79"/>
      <c r="C36" s="72"/>
      <c r="D36" s="97" t="s">
        <v>71</v>
      </c>
      <c r="E36" s="60"/>
      <c r="F36" s="98">
        <v>1.3</v>
      </c>
      <c r="G36" s="60"/>
      <c r="H36" s="85"/>
      <c r="I36" s="45"/>
      <c r="J36" s="75">
        <v>201151</v>
      </c>
      <c r="K36" s="48"/>
      <c r="L36" s="75">
        <v>201151</v>
      </c>
      <c r="M36" s="48"/>
      <c r="N36" s="48">
        <v>2.19</v>
      </c>
      <c r="O36" s="48"/>
      <c r="P36" s="94">
        <v>0</v>
      </c>
      <c r="Q36" s="48"/>
      <c r="R36" s="94">
        <v>0</v>
      </c>
      <c r="S36" s="48"/>
      <c r="T36" s="94">
        <v>0</v>
      </c>
    </row>
    <row r="37" spans="1:22" ht="21.6" customHeight="1">
      <c r="A37" s="30" t="s">
        <v>72</v>
      </c>
      <c r="B37" s="30"/>
      <c r="C37" s="30"/>
      <c r="D37" s="45"/>
      <c r="E37" s="85"/>
      <c r="F37" s="45"/>
      <c r="G37" s="85"/>
      <c r="H37" s="85"/>
      <c r="I37" s="45"/>
      <c r="J37" s="42">
        <f>SUM(J34:J36)</f>
        <v>754433</v>
      </c>
      <c r="K37" s="48"/>
      <c r="L37" s="42">
        <f>SUM(L34:L36)</f>
        <v>754433</v>
      </c>
      <c r="M37" s="53"/>
      <c r="N37" s="67">
        <f>SUM(N34:N36)</f>
        <v>8.19</v>
      </c>
      <c r="O37" s="24"/>
      <c r="P37" s="42">
        <f>SUM(P34:P36)</f>
        <v>550000</v>
      </c>
      <c r="Q37" s="24"/>
      <c r="R37" s="42">
        <f>SUM(R34:R36)</f>
        <v>550000</v>
      </c>
      <c r="S37" s="77"/>
      <c r="T37" s="67">
        <f>SUM(T34:T36)</f>
        <v>5.96</v>
      </c>
      <c r="U37" s="95"/>
      <c r="V37" s="95"/>
    </row>
    <row r="38" spans="1:22" ht="15" customHeight="1">
      <c r="A38" s="45"/>
      <c r="B38" s="45"/>
      <c r="C38" s="45"/>
      <c r="D38" s="45"/>
      <c r="E38" s="85"/>
      <c r="F38" s="45"/>
      <c r="G38" s="85"/>
      <c r="H38" s="85"/>
      <c r="I38" s="45"/>
      <c r="J38" s="75"/>
      <c r="K38" s="48"/>
      <c r="L38" s="53"/>
      <c r="M38" s="66"/>
      <c r="N38" s="48"/>
      <c r="O38" s="45"/>
      <c r="P38" s="45"/>
      <c r="Q38" s="53"/>
      <c r="R38" s="53"/>
      <c r="S38" s="53"/>
      <c r="T38" s="48"/>
    </row>
    <row r="39" spans="1:22" ht="21.6" customHeight="1" thickBot="1">
      <c r="A39" s="30" t="s">
        <v>73</v>
      </c>
      <c r="B39" s="30"/>
      <c r="C39" s="30"/>
      <c r="D39" s="45"/>
      <c r="E39" s="85"/>
      <c r="F39" s="45"/>
      <c r="G39" s="85"/>
      <c r="H39" s="85"/>
      <c r="I39" s="45"/>
      <c r="J39" s="84">
        <f>J37+J23</f>
        <v>9472105</v>
      </c>
      <c r="K39" s="70"/>
      <c r="L39" s="61">
        <f>L37+L23</f>
        <v>9217033</v>
      </c>
      <c r="N39" s="68">
        <f>N37+N23</f>
        <v>100</v>
      </c>
      <c r="P39" s="61">
        <f>SUM(P37,P23)</f>
        <v>9250270</v>
      </c>
      <c r="Q39" s="25"/>
      <c r="R39" s="61">
        <f>SUM(R37,R23)</f>
        <v>9229800</v>
      </c>
      <c r="S39" s="77"/>
      <c r="T39" s="68">
        <f>SUM(T37,T23)</f>
        <v>99.999999999999986</v>
      </c>
    </row>
    <row r="40" spans="1:22" ht="21.6" customHeight="1" thickTop="1">
      <c r="A40" s="30"/>
      <c r="B40" s="30"/>
      <c r="C40" s="30"/>
      <c r="D40" s="85"/>
      <c r="E40" s="45"/>
      <c r="F40" s="25"/>
      <c r="G40" s="45"/>
      <c r="H40" s="85"/>
      <c r="I40" s="45"/>
      <c r="J40" s="25"/>
      <c r="K40" s="24"/>
      <c r="L40" s="62"/>
      <c r="M40" s="24"/>
      <c r="N40" s="25"/>
      <c r="O40" s="24"/>
      <c r="P40" s="63"/>
      <c r="Q40" s="53"/>
      <c r="R40" s="64"/>
      <c r="S40" s="64"/>
    </row>
    <row r="41" spans="1:22" ht="22.5" customHeight="1">
      <c r="A41" s="83"/>
      <c r="B41" s="83"/>
      <c r="C41" s="83"/>
    </row>
  </sheetData>
  <mergeCells count="14">
    <mergeCell ref="D7:F7"/>
    <mergeCell ref="D14:F14"/>
    <mergeCell ref="P5:T5"/>
    <mergeCell ref="P29:T29"/>
    <mergeCell ref="J5:N5"/>
    <mergeCell ref="J29:N29"/>
    <mergeCell ref="J8:L8"/>
    <mergeCell ref="P8:R8"/>
    <mergeCell ref="D11:F11"/>
    <mergeCell ref="D12:F12"/>
    <mergeCell ref="D15:F15"/>
    <mergeCell ref="D16:F16"/>
    <mergeCell ref="D20:F20"/>
    <mergeCell ref="D21:F21"/>
  </mergeCells>
  <phoneticPr fontId="24" type="noConversion"/>
  <pageMargins left="0.7" right="0.7" top="0.48" bottom="0.48" header="0.5" footer="0.5"/>
  <pageSetup paperSize="9" scale="39" firstPageNumber="4" fitToHeight="0" orientation="landscape" useFirstPageNumber="1" r:id="rId1"/>
  <headerFooter>
    <oddFooter>&amp;L   The accompanying notes form an integral part of the interim financial statements.
&amp;C&amp;"Times New Roman,Regular"&amp;11&amp;P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C9E1F-E5FE-4BC9-A4BB-46FA6E2E33CF}">
  <sheetPr>
    <tabColor rgb="FF0070C0"/>
  </sheetPr>
  <dimension ref="A1:C33"/>
  <sheetViews>
    <sheetView tabSelected="1" zoomScaleNormal="100" zoomScaleSheetLayoutView="85" workbookViewId="0">
      <selection activeCell="E31" sqref="E31"/>
    </sheetView>
  </sheetViews>
  <sheetFormatPr defaultColWidth="9.140625" defaultRowHeight="24" customHeight="1"/>
  <cols>
    <col min="1" max="1" width="69.7109375" customWidth="1"/>
    <col min="2" max="2" width="9.42578125" style="4" customWidth="1"/>
    <col min="3" max="3" width="18.140625" customWidth="1"/>
  </cols>
  <sheetData>
    <row r="1" spans="1:3" ht="22.5" customHeight="1">
      <c r="A1" s="80" t="s">
        <v>0</v>
      </c>
      <c r="B1" s="3"/>
      <c r="C1" s="3"/>
    </row>
    <row r="2" spans="1:3" ht="22.5" customHeight="1">
      <c r="A2" s="81" t="s">
        <v>74</v>
      </c>
      <c r="B2" s="3"/>
      <c r="C2" s="3"/>
    </row>
    <row r="3" spans="1:3" ht="15" customHeight="1">
      <c r="A3" s="3"/>
      <c r="B3" s="3"/>
      <c r="C3" s="3"/>
    </row>
    <row r="4" spans="1:3" s="10" customFormat="1" ht="21.6" customHeight="1">
      <c r="A4" s="18"/>
      <c r="B4" s="18"/>
      <c r="C4" s="85" t="s">
        <v>75</v>
      </c>
    </row>
    <row r="5" spans="1:3" s="10" customFormat="1" ht="21.6" customHeight="1">
      <c r="A5" s="18"/>
      <c r="B5" s="18"/>
      <c r="C5" s="85" t="s">
        <v>76</v>
      </c>
    </row>
    <row r="6" spans="1:3" s="10" customFormat="1" ht="21.6" customHeight="1">
      <c r="A6" s="45"/>
      <c r="B6" s="29"/>
      <c r="C6" s="93" t="s">
        <v>2</v>
      </c>
    </row>
    <row r="7" spans="1:3" s="10" customFormat="1" ht="21.6" customHeight="1">
      <c r="A7" s="45"/>
      <c r="B7" s="19"/>
      <c r="C7" s="20">
        <v>2025</v>
      </c>
    </row>
    <row r="8" spans="1:3" s="10" customFormat="1" ht="21.6" customHeight="1">
      <c r="A8" s="45"/>
      <c r="B8" s="29"/>
      <c r="C8" s="29" t="s">
        <v>6</v>
      </c>
    </row>
    <row r="9" spans="1:3" s="10" customFormat="1" ht="21.6" customHeight="1">
      <c r="A9" s="23" t="s">
        <v>77</v>
      </c>
      <c r="B9" s="69"/>
      <c r="C9" s="24"/>
    </row>
    <row r="10" spans="1:3" s="10" customFormat="1" ht="21.6" customHeight="1">
      <c r="A10" s="45" t="s">
        <v>78</v>
      </c>
      <c r="B10" s="69"/>
      <c r="C10" s="16">
        <v>316818</v>
      </c>
    </row>
    <row r="11" spans="1:3" s="10" customFormat="1" ht="21.6" customHeight="1">
      <c r="A11" s="45" t="s">
        <v>79</v>
      </c>
      <c r="B11" s="69"/>
      <c r="C11" s="24">
        <v>2844</v>
      </c>
    </row>
    <row r="12" spans="1:3" s="10" customFormat="1" ht="21.6" customHeight="1">
      <c r="A12" s="45" t="s">
        <v>80</v>
      </c>
      <c r="B12" s="69"/>
      <c r="C12" s="16">
        <v>767</v>
      </c>
    </row>
    <row r="13" spans="1:3" s="10" customFormat="1" ht="21.6" customHeight="1">
      <c r="A13" s="30" t="s">
        <v>81</v>
      </c>
      <c r="B13" s="69"/>
      <c r="C13" s="26">
        <f>SUM(C10:C12)</f>
        <v>320429</v>
      </c>
    </row>
    <row r="14" spans="1:3" s="10" customFormat="1" ht="15" customHeight="1">
      <c r="A14" s="30"/>
      <c r="B14" s="69"/>
      <c r="C14" s="24"/>
    </row>
    <row r="15" spans="1:3" s="10" customFormat="1" ht="21.6" customHeight="1">
      <c r="A15" s="23" t="s">
        <v>82</v>
      </c>
      <c r="B15" s="69"/>
      <c r="C15" s="24"/>
    </row>
    <row r="16" spans="1:3" s="10" customFormat="1" ht="21.6" customHeight="1">
      <c r="A16" s="73" t="s">
        <v>83</v>
      </c>
      <c r="B16" s="69"/>
      <c r="C16" s="24">
        <v>86507</v>
      </c>
    </row>
    <row r="17" spans="1:3" s="10" customFormat="1" ht="21.6" customHeight="1">
      <c r="A17" s="73" t="s">
        <v>84</v>
      </c>
      <c r="B17" s="69"/>
      <c r="C17" s="24">
        <v>4439</v>
      </c>
    </row>
    <row r="18" spans="1:3" s="10" customFormat="1" ht="21.6" customHeight="1">
      <c r="A18" s="73" t="s">
        <v>85</v>
      </c>
      <c r="B18" s="69"/>
      <c r="C18" s="24">
        <v>3648</v>
      </c>
    </row>
    <row r="19" spans="1:3" s="10" customFormat="1" ht="21.6" customHeight="1">
      <c r="A19" s="73" t="s">
        <v>86</v>
      </c>
      <c r="B19" s="29"/>
      <c r="C19" s="24">
        <v>202</v>
      </c>
    </row>
    <row r="20" spans="1:3" s="10" customFormat="1" ht="21.6" customHeight="1">
      <c r="A20" s="73" t="s">
        <v>87</v>
      </c>
      <c r="B20" s="69"/>
      <c r="C20" s="24">
        <v>24959</v>
      </c>
    </row>
    <row r="21" spans="1:3" s="10" customFormat="1" ht="21.6" customHeight="1">
      <c r="A21" s="73" t="s">
        <v>88</v>
      </c>
      <c r="B21" s="69"/>
      <c r="C21" s="24">
        <v>407</v>
      </c>
    </row>
    <row r="22" spans="1:3" s="10" customFormat="1" ht="21.6" customHeight="1">
      <c r="A22" s="73" t="s">
        <v>89</v>
      </c>
      <c r="B22" s="69"/>
      <c r="C22" s="24">
        <v>1320</v>
      </c>
    </row>
    <row r="23" spans="1:3" s="10" customFormat="1" ht="21.6" customHeight="1">
      <c r="A23" s="18" t="s">
        <v>90</v>
      </c>
      <c r="B23" s="69"/>
      <c r="C23" s="26">
        <f>SUM(C16:C22)</f>
        <v>121482</v>
      </c>
    </row>
    <row r="24" spans="1:3" s="10" customFormat="1" ht="15" customHeight="1">
      <c r="A24" s="18"/>
      <c r="B24" s="69"/>
      <c r="C24" s="44"/>
    </row>
    <row r="25" spans="1:3" s="10" customFormat="1" ht="21.6" customHeight="1" thickBot="1">
      <c r="A25" s="30" t="s">
        <v>91</v>
      </c>
      <c r="B25" s="69"/>
      <c r="C25" s="28">
        <f>C13-C23</f>
        <v>198947</v>
      </c>
    </row>
    <row r="26" spans="1:3" s="10" customFormat="1" ht="15" customHeight="1" thickTop="1">
      <c r="A26" s="30"/>
      <c r="B26" s="69"/>
      <c r="C26" s="25"/>
    </row>
    <row r="27" spans="1:3" s="10" customFormat="1" ht="20.100000000000001">
      <c r="A27" s="30" t="s">
        <v>92</v>
      </c>
      <c r="B27" s="69"/>
      <c r="C27" s="25"/>
    </row>
    <row r="28" spans="1:3" s="10" customFormat="1" ht="20.100000000000001">
      <c r="A28" s="45" t="s">
        <v>93</v>
      </c>
      <c r="B28" s="69"/>
      <c r="C28" s="25"/>
    </row>
    <row r="29" spans="1:3" s="10" customFormat="1" ht="20.100000000000001">
      <c r="A29" s="45" t="s">
        <v>94</v>
      </c>
      <c r="B29" s="69"/>
      <c r="C29" s="16">
        <v>-109434</v>
      </c>
    </row>
    <row r="30" spans="1:3" s="10" customFormat="1" ht="21.6" customHeight="1" thickBot="1">
      <c r="A30" s="30" t="s">
        <v>95</v>
      </c>
      <c r="B30" s="69"/>
      <c r="C30" s="27">
        <f>SUM(C29)</f>
        <v>-109434</v>
      </c>
    </row>
    <row r="31" spans="1:3" s="10" customFormat="1" ht="15" customHeight="1" thickTop="1">
      <c r="A31" s="45"/>
      <c r="B31" s="69"/>
      <c r="C31" s="15"/>
    </row>
    <row r="32" spans="1:3" s="10" customFormat="1" ht="21.6" customHeight="1" thickBot="1">
      <c r="A32" s="30" t="s">
        <v>96</v>
      </c>
      <c r="B32" s="69"/>
      <c r="C32" s="28">
        <f>C25+C30</f>
        <v>89513</v>
      </c>
    </row>
    <row r="33" ht="24" customHeight="1" thickTop="1"/>
  </sheetData>
  <pageMargins left="0.8" right="0.8" top="0.48" bottom="0.48" header="0.5" footer="0.5"/>
  <pageSetup paperSize="9" firstPageNumber="6" fitToWidth="0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C33"/>
  <sheetViews>
    <sheetView zoomScaleNormal="100" zoomScaleSheetLayoutView="70" workbookViewId="0">
      <selection activeCell="A34" sqref="A34"/>
    </sheetView>
  </sheetViews>
  <sheetFormatPr defaultColWidth="9.140625" defaultRowHeight="24" customHeight="1"/>
  <cols>
    <col min="1" max="1" width="69.7109375" customWidth="1"/>
    <col min="2" max="2" width="9.42578125" style="4" customWidth="1"/>
    <col min="3" max="3" width="18.140625" customWidth="1"/>
  </cols>
  <sheetData>
    <row r="1" spans="1:3" ht="22.5" customHeight="1">
      <c r="A1" s="80" t="s">
        <v>0</v>
      </c>
      <c r="B1" s="3"/>
      <c r="C1" s="3"/>
    </row>
    <row r="2" spans="1:3" ht="22.5" customHeight="1">
      <c r="A2" s="81" t="s">
        <v>74</v>
      </c>
      <c r="B2" s="3"/>
      <c r="C2" s="3"/>
    </row>
    <row r="3" spans="1:3" ht="15" customHeight="1">
      <c r="A3" s="3"/>
      <c r="B3" s="3"/>
      <c r="C3" s="3"/>
    </row>
    <row r="4" spans="1:3" s="10" customFormat="1" ht="21.6" customHeight="1">
      <c r="A4" s="18"/>
      <c r="B4" s="18"/>
      <c r="C4" s="85" t="s">
        <v>97</v>
      </c>
    </row>
    <row r="5" spans="1:3" s="10" customFormat="1" ht="21.6" customHeight="1">
      <c r="A5" s="18"/>
      <c r="B5" s="18"/>
      <c r="C5" s="85" t="s">
        <v>76</v>
      </c>
    </row>
    <row r="6" spans="1:3" s="10" customFormat="1" ht="21.6" customHeight="1">
      <c r="A6" s="45"/>
      <c r="B6" s="29"/>
      <c r="C6" s="93" t="s">
        <v>2</v>
      </c>
    </row>
    <row r="7" spans="1:3" s="10" customFormat="1" ht="21.6" customHeight="1">
      <c r="A7" s="45"/>
      <c r="B7" s="19" t="s">
        <v>4</v>
      </c>
      <c r="C7" s="20">
        <v>2025</v>
      </c>
    </row>
    <row r="8" spans="1:3" s="10" customFormat="1" ht="21.6" customHeight="1">
      <c r="A8" s="45"/>
      <c r="B8" s="29"/>
      <c r="C8" s="29" t="s">
        <v>6</v>
      </c>
    </row>
    <row r="9" spans="1:3" s="10" customFormat="1" ht="21.6" customHeight="1">
      <c r="A9" s="23" t="s">
        <v>77</v>
      </c>
      <c r="B9" s="69"/>
      <c r="C9" s="24"/>
    </row>
    <row r="10" spans="1:3" s="10" customFormat="1" ht="21.6" customHeight="1">
      <c r="A10" s="45" t="s">
        <v>78</v>
      </c>
      <c r="B10" s="69"/>
      <c r="C10" s="16">
        <v>625422</v>
      </c>
    </row>
    <row r="11" spans="1:3" s="10" customFormat="1" ht="21.6" customHeight="1">
      <c r="A11" s="45" t="s">
        <v>79</v>
      </c>
      <c r="B11" s="69"/>
      <c r="C11" s="24">
        <v>7323</v>
      </c>
    </row>
    <row r="12" spans="1:3" s="10" customFormat="1" ht="21.6" customHeight="1">
      <c r="A12" s="45" t="s">
        <v>80</v>
      </c>
      <c r="B12" s="69"/>
      <c r="C12" s="16">
        <v>1281</v>
      </c>
    </row>
    <row r="13" spans="1:3" s="10" customFormat="1" ht="21.6" customHeight="1">
      <c r="A13" s="30" t="s">
        <v>81</v>
      </c>
      <c r="B13" s="69"/>
      <c r="C13" s="26">
        <f>SUM(C10:C12)</f>
        <v>634026</v>
      </c>
    </row>
    <row r="14" spans="1:3" s="10" customFormat="1" ht="15" customHeight="1">
      <c r="A14" s="30"/>
      <c r="B14" s="69"/>
      <c r="C14" s="24"/>
    </row>
    <row r="15" spans="1:3" s="10" customFormat="1" ht="21.6" customHeight="1">
      <c r="A15" s="23" t="s">
        <v>82</v>
      </c>
      <c r="B15" s="69"/>
      <c r="C15" s="24"/>
    </row>
    <row r="16" spans="1:3" s="10" customFormat="1" ht="21.6" customHeight="1">
      <c r="A16" s="73" t="s">
        <v>83</v>
      </c>
      <c r="B16" s="69"/>
      <c r="C16" s="24">
        <v>165838</v>
      </c>
    </row>
    <row r="17" spans="1:3" s="10" customFormat="1" ht="21.6" customHeight="1">
      <c r="A17" s="73" t="s">
        <v>84</v>
      </c>
      <c r="B17" s="69" t="s">
        <v>98</v>
      </c>
      <c r="C17" s="24">
        <v>8891</v>
      </c>
    </row>
    <row r="18" spans="1:3" s="10" customFormat="1" ht="21.6" customHeight="1">
      <c r="A18" s="73" t="s">
        <v>85</v>
      </c>
      <c r="B18" s="69" t="s">
        <v>98</v>
      </c>
      <c r="C18" s="24">
        <v>7305</v>
      </c>
    </row>
    <row r="19" spans="1:3" s="10" customFormat="1" ht="21.6" customHeight="1">
      <c r="A19" s="73" t="s">
        <v>86</v>
      </c>
      <c r="B19" s="29">
        <v>11</v>
      </c>
      <c r="C19" s="24">
        <v>2837</v>
      </c>
    </row>
    <row r="20" spans="1:3" s="10" customFormat="1" ht="21.6" customHeight="1">
      <c r="A20" s="73" t="s">
        <v>87</v>
      </c>
      <c r="B20" s="69" t="s">
        <v>98</v>
      </c>
      <c r="C20" s="24">
        <v>51523</v>
      </c>
    </row>
    <row r="21" spans="1:3" s="10" customFormat="1" ht="21.6" customHeight="1">
      <c r="A21" s="73" t="s">
        <v>88</v>
      </c>
      <c r="B21" s="69"/>
      <c r="C21" s="24">
        <v>822</v>
      </c>
    </row>
    <row r="22" spans="1:3" s="10" customFormat="1" ht="21.6" customHeight="1">
      <c r="A22" s="73" t="s">
        <v>89</v>
      </c>
      <c r="B22" s="69"/>
      <c r="C22" s="24">
        <v>3932</v>
      </c>
    </row>
    <row r="23" spans="1:3" s="10" customFormat="1" ht="21.6" customHeight="1">
      <c r="A23" s="18" t="s">
        <v>90</v>
      </c>
      <c r="B23" s="69"/>
      <c r="C23" s="26">
        <f>SUM(C16:C22)</f>
        <v>241148</v>
      </c>
    </row>
    <row r="24" spans="1:3" s="10" customFormat="1" ht="15" customHeight="1">
      <c r="A24" s="18"/>
      <c r="B24" s="69"/>
      <c r="C24" s="44"/>
    </row>
    <row r="25" spans="1:3" s="10" customFormat="1" ht="21.6" customHeight="1" thickBot="1">
      <c r="A25" s="30" t="s">
        <v>91</v>
      </c>
      <c r="B25" s="69"/>
      <c r="C25" s="28">
        <f>C13-C23</f>
        <v>392878</v>
      </c>
    </row>
    <row r="26" spans="1:3" s="10" customFormat="1" ht="15" customHeight="1" thickTop="1">
      <c r="A26" s="30"/>
      <c r="B26" s="69"/>
      <c r="C26" s="25"/>
    </row>
    <row r="27" spans="1:3" s="10" customFormat="1" ht="20.100000000000001">
      <c r="A27" s="30" t="s">
        <v>92</v>
      </c>
      <c r="B27" s="69"/>
      <c r="C27" s="25"/>
    </row>
    <row r="28" spans="1:3" s="10" customFormat="1" ht="20.100000000000001">
      <c r="A28" s="45" t="s">
        <v>93</v>
      </c>
      <c r="B28" s="69"/>
      <c r="C28" s="25"/>
    </row>
    <row r="29" spans="1:3" s="10" customFormat="1" ht="20.100000000000001">
      <c r="A29" s="45" t="s">
        <v>94</v>
      </c>
      <c r="B29" s="69" t="s">
        <v>99</v>
      </c>
      <c r="C29" s="16">
        <v>-234602</v>
      </c>
    </row>
    <row r="30" spans="1:3" s="10" customFormat="1" ht="21.6" customHeight="1" thickBot="1">
      <c r="A30" s="30" t="s">
        <v>95</v>
      </c>
      <c r="B30" s="69"/>
      <c r="C30" s="27">
        <f>SUM(C29)</f>
        <v>-234602</v>
      </c>
    </row>
    <row r="31" spans="1:3" s="10" customFormat="1" ht="15" customHeight="1" thickTop="1">
      <c r="A31" s="45"/>
      <c r="B31" s="69"/>
      <c r="C31" s="15"/>
    </row>
    <row r="32" spans="1:3" s="10" customFormat="1" ht="21.6" customHeight="1" thickBot="1">
      <c r="A32" s="30" t="s">
        <v>96</v>
      </c>
      <c r="B32" s="69"/>
      <c r="C32" s="28">
        <f>C25+C30</f>
        <v>158276</v>
      </c>
    </row>
    <row r="33" ht="24" customHeight="1" thickTop="1"/>
  </sheetData>
  <phoneticPr fontId="0" type="noConversion"/>
  <pageMargins left="0.8" right="0.8" top="0.48" bottom="0.48" header="0.5" footer="0.5"/>
  <pageSetup paperSize="9" firstPageNumber="7" fitToWidth="0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H22"/>
  <sheetViews>
    <sheetView topLeftCell="A13" zoomScaleNormal="100" zoomScaleSheetLayoutView="85" workbookViewId="0">
      <selection activeCell="D23" sqref="D23"/>
    </sheetView>
  </sheetViews>
  <sheetFormatPr defaultColWidth="9.140625" defaultRowHeight="23.25" customHeight="1"/>
  <cols>
    <col min="1" max="3" width="2.7109375" style="1" customWidth="1"/>
    <col min="4" max="4" width="70.85546875" style="1" customWidth="1"/>
    <col min="5" max="5" width="7.85546875" style="5" customWidth="1"/>
    <col min="6" max="6" width="1.85546875" style="1" customWidth="1"/>
    <col min="7" max="7" width="19.140625" style="1" customWidth="1"/>
    <col min="8" max="8" width="9.140625" style="1" customWidth="1"/>
    <col min="9" max="16384" width="9.140625" style="1"/>
  </cols>
  <sheetData>
    <row r="1" spans="1:8" ht="23.25" customHeight="1">
      <c r="A1" s="86" t="s">
        <v>0</v>
      </c>
      <c r="B1" s="86"/>
      <c r="C1" s="13"/>
      <c r="D1" s="13"/>
      <c r="E1" s="7"/>
      <c r="F1" s="13"/>
      <c r="G1" s="13"/>
    </row>
    <row r="2" spans="1:8" ht="23.25" customHeight="1">
      <c r="A2" s="50" t="s">
        <v>100</v>
      </c>
      <c r="B2" s="50"/>
      <c r="C2" s="13"/>
      <c r="D2" s="13"/>
      <c r="E2" s="7"/>
      <c r="F2" s="13"/>
      <c r="G2" s="13"/>
    </row>
    <row r="3" spans="1:8" s="10" customFormat="1" ht="21.6" customHeight="1">
      <c r="A3" s="9"/>
      <c r="B3" s="9"/>
      <c r="C3" s="9"/>
      <c r="D3" s="9"/>
      <c r="E3" s="11"/>
      <c r="F3" s="9"/>
      <c r="G3" s="9"/>
    </row>
    <row r="4" spans="1:8" s="10" customFormat="1" ht="21.6" customHeight="1">
      <c r="A4" s="18"/>
      <c r="B4" s="18"/>
      <c r="C4" s="18"/>
      <c r="D4" s="18"/>
      <c r="E4" s="29"/>
      <c r="F4" s="45"/>
      <c r="G4" s="85" t="s">
        <v>97</v>
      </c>
    </row>
    <row r="5" spans="1:8" s="10" customFormat="1" ht="21.6" customHeight="1">
      <c r="A5" s="18"/>
      <c r="B5" s="18"/>
      <c r="C5" s="18"/>
      <c r="D5" s="18"/>
      <c r="E5" s="29"/>
      <c r="F5" s="45"/>
      <c r="G5" s="85" t="s">
        <v>76</v>
      </c>
    </row>
    <row r="6" spans="1:8" s="10" customFormat="1" ht="21.6" customHeight="1">
      <c r="A6" s="18"/>
      <c r="B6" s="18"/>
      <c r="C6" s="18"/>
      <c r="D6" s="18"/>
      <c r="E6" s="29"/>
      <c r="F6" s="45"/>
      <c r="G6" s="101" t="s">
        <v>2</v>
      </c>
    </row>
    <row r="7" spans="1:8" s="10" customFormat="1" ht="21.6" customHeight="1">
      <c r="A7" s="18"/>
      <c r="B7" s="18"/>
      <c r="C7" s="18"/>
      <c r="D7" s="18"/>
      <c r="E7" s="29" t="s">
        <v>4</v>
      </c>
      <c r="F7" s="21"/>
      <c r="G7" s="20">
        <v>2025</v>
      </c>
    </row>
    <row r="8" spans="1:8" s="10" customFormat="1" ht="21.6" customHeight="1">
      <c r="A8" s="18"/>
      <c r="B8" s="18"/>
      <c r="C8" s="18"/>
      <c r="D8" s="18"/>
      <c r="E8" s="29"/>
      <c r="G8" s="22" t="s">
        <v>6</v>
      </c>
    </row>
    <row r="9" spans="1:8" s="10" customFormat="1" ht="21.6" customHeight="1">
      <c r="A9" s="18" t="s">
        <v>101</v>
      </c>
      <c r="B9" s="18"/>
      <c r="C9" s="30"/>
      <c r="D9" s="45"/>
      <c r="E9" s="29"/>
      <c r="F9" s="31"/>
      <c r="G9" s="45"/>
    </row>
    <row r="10" spans="1:8" s="10" customFormat="1" ht="21.6" customHeight="1">
      <c r="A10" s="32" t="str">
        <f>'PL 7'!A25</f>
        <v>Net profit on investments</v>
      </c>
      <c r="B10" s="18"/>
      <c r="C10" s="45"/>
      <c r="D10" s="45"/>
      <c r="E10" s="29">
        <v>9</v>
      </c>
      <c r="F10" s="24"/>
      <c r="G10" s="24">
        <v>392878</v>
      </c>
    </row>
    <row r="11" spans="1:8" s="10" customFormat="1" ht="21.6" customHeight="1">
      <c r="A11" s="32" t="s">
        <v>102</v>
      </c>
      <c r="B11" s="18"/>
      <c r="C11" s="45"/>
      <c r="D11" s="45"/>
      <c r="E11" s="29" t="s">
        <v>99</v>
      </c>
      <c r="F11" s="24"/>
      <c r="G11" s="41">
        <v>-234602</v>
      </c>
    </row>
    <row r="12" spans="1:8" s="10" customFormat="1" ht="21.6" customHeight="1">
      <c r="A12" s="18" t="s">
        <v>103</v>
      </c>
      <c r="B12" s="30"/>
      <c r="C12" s="30"/>
      <c r="D12" s="45"/>
      <c r="E12" s="29"/>
      <c r="F12" s="74"/>
      <c r="G12" s="78">
        <f>SUM(G10:G11)</f>
        <v>158276</v>
      </c>
    </row>
    <row r="13" spans="1:8" s="10" customFormat="1" ht="21.6" customHeight="1">
      <c r="A13" s="73" t="s">
        <v>104</v>
      </c>
      <c r="B13" s="45"/>
      <c r="C13" s="30"/>
      <c r="D13" s="45"/>
      <c r="E13" s="29">
        <v>8</v>
      </c>
      <c r="F13" s="34"/>
      <c r="G13" s="90">
        <v>-145533</v>
      </c>
    </row>
    <row r="14" spans="1:8" s="10" customFormat="1" ht="21.6" customHeight="1">
      <c r="A14" s="73" t="s">
        <v>105</v>
      </c>
      <c r="B14" s="45"/>
      <c r="C14" s="45"/>
      <c r="D14" s="45"/>
      <c r="E14" s="29" t="s">
        <v>106</v>
      </c>
      <c r="F14" s="24"/>
      <c r="G14" s="41">
        <v>-121839</v>
      </c>
    </row>
    <row r="15" spans="1:8" s="10" customFormat="1" ht="20.100000000000001">
      <c r="A15" s="18" t="s">
        <v>107</v>
      </c>
      <c r="B15" s="45"/>
      <c r="C15" s="45"/>
      <c r="D15" s="45"/>
      <c r="E15" s="29"/>
      <c r="F15" s="74"/>
      <c r="G15" s="78">
        <f>SUM(G12:G14)</f>
        <v>-109096</v>
      </c>
    </row>
    <row r="16" spans="1:8" s="10" customFormat="1" ht="21.6" customHeight="1">
      <c r="A16" s="73" t="s">
        <v>108</v>
      </c>
      <c r="B16" s="30"/>
      <c r="C16" s="30"/>
      <c r="D16" s="45"/>
      <c r="E16" s="29"/>
      <c r="F16" s="34"/>
      <c r="G16" s="33">
        <v>9400606</v>
      </c>
      <c r="H16" s="99"/>
    </row>
    <row r="17" spans="1:8" s="10" customFormat="1" ht="21.6" customHeight="1" thickBot="1">
      <c r="A17" s="18" t="s">
        <v>109</v>
      </c>
      <c r="B17" s="30"/>
      <c r="C17" s="30"/>
      <c r="D17" s="45"/>
      <c r="E17" s="45"/>
      <c r="F17" s="74"/>
      <c r="G17" s="35">
        <f>SUM(G15:G16)</f>
        <v>9291510</v>
      </c>
      <c r="H17" s="99"/>
    </row>
    <row r="18" spans="1:8" s="10" customFormat="1" ht="15" customHeight="1" thickTop="1">
      <c r="A18" s="45"/>
      <c r="B18" s="45"/>
      <c r="C18" s="45"/>
      <c r="D18" s="45"/>
      <c r="E18" s="29"/>
      <c r="F18" s="45"/>
      <c r="G18" s="45"/>
    </row>
    <row r="19" spans="1:8" s="10" customFormat="1" ht="21.6" customHeight="1">
      <c r="A19" s="18" t="s">
        <v>110</v>
      </c>
      <c r="B19" s="18"/>
      <c r="C19" s="45"/>
      <c r="D19" s="45"/>
      <c r="E19" s="29"/>
      <c r="F19" s="34"/>
      <c r="G19" s="24"/>
    </row>
    <row r="20" spans="1:8" s="10" customFormat="1" ht="21.6" customHeight="1">
      <c r="A20" s="73" t="s">
        <v>111</v>
      </c>
      <c r="B20" s="46"/>
      <c r="C20" s="46"/>
      <c r="D20" s="32"/>
      <c r="E20" s="29"/>
      <c r="F20" s="34"/>
      <c r="G20" s="33">
        <v>967000000</v>
      </c>
    </row>
    <row r="21" spans="1:8" s="10" customFormat="1" ht="21.6" customHeight="1" thickBot="1">
      <c r="A21" s="18" t="s">
        <v>112</v>
      </c>
      <c r="B21" s="47"/>
      <c r="C21" s="47"/>
      <c r="D21" s="47"/>
      <c r="E21" s="45"/>
      <c r="F21" s="74"/>
      <c r="G21" s="35">
        <v>967000000</v>
      </c>
    </row>
    <row r="22" spans="1:8" ht="23.25" customHeight="1" thickTop="1"/>
  </sheetData>
  <pageMargins left="0.8" right="0.8" top="0.48" bottom="0.48" header="0.5" footer="0.5"/>
  <pageSetup paperSize="9" scale="90" firstPageNumber="8" fitToWidth="0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H36"/>
  <sheetViews>
    <sheetView topLeftCell="A4" zoomScaleNormal="100" zoomScaleSheetLayoutView="85" workbookViewId="0">
      <selection activeCell="H4" sqref="H4"/>
    </sheetView>
  </sheetViews>
  <sheetFormatPr defaultColWidth="10.85546875" defaultRowHeight="21.75" customHeight="1"/>
  <cols>
    <col min="1" max="3" width="1.85546875" customWidth="1"/>
    <col min="4" max="4" width="74.5703125" customWidth="1"/>
    <col min="5" max="5" width="8.140625" customWidth="1"/>
    <col min="6" max="6" width="19" customWidth="1"/>
    <col min="7" max="7" width="10.85546875" customWidth="1"/>
  </cols>
  <sheetData>
    <row r="1" spans="1:8" s="13" customFormat="1" ht="23.1">
      <c r="A1" s="80" t="s">
        <v>0</v>
      </c>
      <c r="B1" s="3"/>
      <c r="C1" s="3"/>
      <c r="D1" s="3"/>
      <c r="E1" s="3"/>
      <c r="F1" s="3"/>
    </row>
    <row r="2" spans="1:8" s="13" customFormat="1" ht="23.1">
      <c r="A2" s="50" t="s">
        <v>113</v>
      </c>
      <c r="B2" s="3"/>
      <c r="C2" s="3"/>
      <c r="D2" s="3"/>
      <c r="E2" s="3"/>
      <c r="F2" s="8"/>
    </row>
    <row r="3" spans="1:8" s="2" customFormat="1" ht="14.1" customHeight="1">
      <c r="A3" s="6"/>
      <c r="B3" s="6"/>
      <c r="C3" s="6"/>
      <c r="D3" s="6"/>
      <c r="E3" s="6"/>
      <c r="F3"/>
    </row>
    <row r="4" spans="1:8" s="9" customFormat="1" ht="21.6" customHeight="1">
      <c r="A4" s="30"/>
      <c r="B4" s="30"/>
      <c r="C4" s="30"/>
      <c r="D4" s="30"/>
      <c r="E4" s="30"/>
      <c r="F4" s="85" t="s">
        <v>97</v>
      </c>
    </row>
    <row r="5" spans="1:8" s="9" customFormat="1" ht="21.6" customHeight="1">
      <c r="A5" s="30"/>
      <c r="B5" s="30"/>
      <c r="C5" s="30"/>
      <c r="D5" s="30"/>
      <c r="E5" s="30"/>
      <c r="F5" s="85" t="s">
        <v>76</v>
      </c>
    </row>
    <row r="6" spans="1:8" s="9" customFormat="1" ht="21.6" customHeight="1">
      <c r="A6" s="30"/>
      <c r="B6" s="30"/>
      <c r="C6" s="30"/>
      <c r="D6" s="30"/>
      <c r="E6" s="30"/>
      <c r="F6" s="93" t="s">
        <v>2</v>
      </c>
    </row>
    <row r="7" spans="1:8" s="10" customFormat="1" ht="21.6" customHeight="1">
      <c r="A7" s="45"/>
      <c r="B7" s="45"/>
      <c r="C7" s="45"/>
      <c r="D7" s="45"/>
      <c r="E7" s="29" t="s">
        <v>4</v>
      </c>
      <c r="F7" s="20">
        <v>2025</v>
      </c>
    </row>
    <row r="8" spans="1:8" s="10" customFormat="1" ht="17.100000000000001" customHeight="1">
      <c r="A8" s="45"/>
      <c r="B8" s="45"/>
      <c r="C8" s="45"/>
      <c r="D8" s="45"/>
      <c r="E8" s="29"/>
      <c r="F8" s="29" t="s">
        <v>6</v>
      </c>
    </row>
    <row r="9" spans="1:8" s="10" customFormat="1" ht="20.100000000000001" customHeight="1">
      <c r="A9" s="14" t="s">
        <v>114</v>
      </c>
      <c r="B9" s="45"/>
      <c r="C9" s="45"/>
      <c r="D9" s="45"/>
      <c r="E9" s="29"/>
      <c r="F9" s="15"/>
    </row>
    <row r="10" spans="1:8" s="10" customFormat="1" ht="20.100000000000001" customHeight="1">
      <c r="A10" s="45" t="s">
        <v>115</v>
      </c>
      <c r="B10" s="45"/>
      <c r="C10" s="45"/>
      <c r="D10" s="45"/>
      <c r="E10" s="29"/>
      <c r="F10" s="75">
        <v>158276</v>
      </c>
    </row>
    <row r="11" spans="1:8" s="10" customFormat="1" ht="20.100000000000001" customHeight="1">
      <c r="A11" s="22" t="s">
        <v>116</v>
      </c>
      <c r="B11" s="45"/>
      <c r="C11" s="45"/>
      <c r="D11" s="45"/>
      <c r="E11" s="29"/>
      <c r="F11" s="75"/>
    </row>
    <row r="12" spans="1:8" s="10" customFormat="1" ht="20.100000000000001" customHeight="1">
      <c r="A12" s="36" t="s">
        <v>117</v>
      </c>
      <c r="B12" s="45"/>
      <c r="C12" s="45"/>
      <c r="D12" s="45"/>
      <c r="E12" s="29"/>
      <c r="F12" s="76"/>
    </row>
    <row r="13" spans="1:8" s="10" customFormat="1" ht="20.100000000000001" customHeight="1">
      <c r="A13" s="45" t="s">
        <v>118</v>
      </c>
      <c r="B13" s="45"/>
      <c r="C13" s="45"/>
      <c r="D13" s="45"/>
      <c r="E13" s="29" t="s">
        <v>99</v>
      </c>
      <c r="F13" s="75">
        <v>234602</v>
      </c>
      <c r="H13" s="45"/>
    </row>
    <row r="14" spans="1:8" s="10" customFormat="1" ht="20.100000000000001" customHeight="1">
      <c r="A14" s="45" t="s">
        <v>119</v>
      </c>
      <c r="B14" s="45"/>
      <c r="C14" s="45"/>
      <c r="D14" s="45"/>
      <c r="E14" s="29">
        <v>5</v>
      </c>
      <c r="F14" s="75">
        <v>-17402</v>
      </c>
      <c r="H14" s="45"/>
    </row>
    <row r="15" spans="1:8" s="10" customFormat="1" ht="20.100000000000001" customHeight="1">
      <c r="A15" s="45" t="s">
        <v>120</v>
      </c>
      <c r="B15" s="45"/>
      <c r="C15" s="45"/>
      <c r="D15" s="45"/>
      <c r="E15" s="29">
        <v>4</v>
      </c>
      <c r="F15" s="75">
        <v>-204433</v>
      </c>
      <c r="H15" s="45"/>
    </row>
    <row r="16" spans="1:8" s="10" customFormat="1" ht="20.100000000000001" customHeight="1">
      <c r="A16" s="45" t="s">
        <v>121</v>
      </c>
      <c r="B16" s="45"/>
      <c r="C16" s="45"/>
      <c r="D16" s="45"/>
      <c r="E16" s="29"/>
      <c r="F16" s="75">
        <v>34336</v>
      </c>
      <c r="H16" s="45"/>
    </row>
    <row r="17" spans="1:8" s="10" customFormat="1" ht="20.100000000000001" customHeight="1">
      <c r="A17" s="45" t="s">
        <v>122</v>
      </c>
      <c r="B17" s="45"/>
      <c r="C17" s="45"/>
      <c r="D17" s="45"/>
      <c r="E17" s="29"/>
      <c r="F17" s="75">
        <v>229929</v>
      </c>
      <c r="H17" s="45"/>
    </row>
    <row r="18" spans="1:8" s="10" customFormat="1" ht="20.100000000000001" customHeight="1">
      <c r="A18" s="45" t="s">
        <v>123</v>
      </c>
      <c r="B18" s="45"/>
      <c r="C18" s="45"/>
      <c r="D18" s="45"/>
      <c r="E18" s="29"/>
      <c r="F18" s="75">
        <v>-2063</v>
      </c>
      <c r="H18" s="45"/>
    </row>
    <row r="19" spans="1:8" s="10" customFormat="1" ht="20.100000000000001" customHeight="1">
      <c r="A19" s="45" t="s">
        <v>124</v>
      </c>
      <c r="B19" s="45"/>
      <c r="C19" s="45"/>
      <c r="D19" s="45"/>
      <c r="E19" s="29"/>
      <c r="F19" s="75">
        <v>351</v>
      </c>
      <c r="H19" s="45"/>
    </row>
    <row r="20" spans="1:8" s="10" customFormat="1" ht="20.100000000000001" customHeight="1">
      <c r="A20" s="45" t="s">
        <v>125</v>
      </c>
      <c r="B20" s="45"/>
      <c r="C20" s="45"/>
      <c r="D20" s="45"/>
      <c r="E20" s="29"/>
      <c r="F20" s="75">
        <v>938</v>
      </c>
      <c r="H20" s="45"/>
    </row>
    <row r="21" spans="1:8" s="10" customFormat="1" ht="20.100000000000001" customHeight="1">
      <c r="A21" s="45" t="s">
        <v>126</v>
      </c>
      <c r="B21" s="45"/>
      <c r="C21" s="45"/>
      <c r="D21" s="45"/>
      <c r="E21" s="29"/>
      <c r="F21" s="75">
        <v>21997</v>
      </c>
      <c r="H21" s="45"/>
    </row>
    <row r="22" spans="1:8" s="10" customFormat="1" ht="20.100000000000001" customHeight="1">
      <c r="A22" s="45" t="s">
        <v>127</v>
      </c>
      <c r="B22" s="45"/>
      <c r="C22" s="45"/>
      <c r="D22" s="45"/>
      <c r="E22" s="29"/>
      <c r="F22" s="75">
        <v>-5247</v>
      </c>
      <c r="H22" s="45"/>
    </row>
    <row r="23" spans="1:8" s="10" customFormat="1" ht="20.100000000000001" customHeight="1">
      <c r="A23" s="45" t="s">
        <v>128</v>
      </c>
      <c r="B23" s="45"/>
      <c r="C23" s="45"/>
      <c r="D23" s="45"/>
      <c r="E23" s="29"/>
      <c r="F23" s="75">
        <v>25993</v>
      </c>
      <c r="H23" s="45"/>
    </row>
    <row r="24" spans="1:8" s="10" customFormat="1" ht="20.100000000000001" customHeight="1">
      <c r="A24" s="45" t="s">
        <v>129</v>
      </c>
      <c r="B24" s="45"/>
      <c r="C24" s="45"/>
      <c r="D24" s="45"/>
      <c r="E24" s="29"/>
      <c r="F24" s="75">
        <v>1630</v>
      </c>
      <c r="H24" s="45"/>
    </row>
    <row r="25" spans="1:8" s="10" customFormat="1" ht="20.100000000000001" customHeight="1">
      <c r="A25" s="45" t="s">
        <v>130</v>
      </c>
      <c r="B25" s="45"/>
      <c r="C25" s="45"/>
      <c r="D25" s="45"/>
      <c r="E25" s="29"/>
      <c r="F25" s="75">
        <v>1876</v>
      </c>
      <c r="H25" s="45"/>
    </row>
    <row r="26" spans="1:8" s="10" customFormat="1" ht="20.100000000000001" customHeight="1">
      <c r="A26" s="30" t="s">
        <v>131</v>
      </c>
      <c r="B26" s="30"/>
      <c r="C26" s="45"/>
      <c r="D26" s="45"/>
      <c r="E26" s="29"/>
      <c r="F26" s="42">
        <f>SUM(F10:F25)</f>
        <v>480783</v>
      </c>
    </row>
    <row r="27" spans="1:8" s="10" customFormat="1" ht="20.100000000000001" customHeight="1">
      <c r="A27" s="30"/>
      <c r="B27" s="30"/>
      <c r="C27" s="45"/>
      <c r="D27" s="45"/>
      <c r="E27" s="29"/>
      <c r="F27" s="77"/>
    </row>
    <row r="28" spans="1:8" s="10" customFormat="1" ht="20.100000000000001" customHeight="1">
      <c r="A28" s="14" t="s">
        <v>132</v>
      </c>
      <c r="B28" s="45"/>
      <c r="C28" s="45"/>
      <c r="D28" s="45"/>
      <c r="E28" s="29"/>
      <c r="F28" s="76"/>
    </row>
    <row r="29" spans="1:8" s="10" customFormat="1" ht="20.100000000000001" customHeight="1">
      <c r="A29" s="45" t="s">
        <v>104</v>
      </c>
      <c r="B29" s="45"/>
      <c r="C29" s="45"/>
      <c r="D29" s="45"/>
      <c r="E29" s="29">
        <v>8</v>
      </c>
      <c r="F29" s="90">
        <v>-145533</v>
      </c>
    </row>
    <row r="30" spans="1:8" s="10" customFormat="1" ht="20.100000000000001" customHeight="1">
      <c r="A30" s="45" t="s">
        <v>105</v>
      </c>
      <c r="B30" s="45"/>
      <c r="C30" s="45"/>
      <c r="D30" s="45"/>
      <c r="E30" s="29" t="s">
        <v>106</v>
      </c>
      <c r="F30" s="75">
        <v>-121839</v>
      </c>
    </row>
    <row r="31" spans="1:8" s="10" customFormat="1" ht="20.100000000000001" customHeight="1">
      <c r="A31" s="30" t="s">
        <v>133</v>
      </c>
      <c r="B31" s="45"/>
      <c r="C31" s="45"/>
      <c r="D31" s="45"/>
      <c r="E31" s="29"/>
      <c r="F31" s="42">
        <f>SUM(F29:F30)</f>
        <v>-267372</v>
      </c>
    </row>
    <row r="32" spans="1:8" s="12" customFormat="1" ht="20.100000000000001" customHeight="1">
      <c r="A32" s="45"/>
      <c r="B32" s="45"/>
      <c r="C32" s="45"/>
      <c r="D32" s="45"/>
      <c r="E32" s="29"/>
      <c r="F32" s="75"/>
    </row>
    <row r="33" spans="1:7" s="10" customFormat="1" ht="20.100000000000001" customHeight="1">
      <c r="A33" s="30" t="s">
        <v>134</v>
      </c>
      <c r="B33" s="45"/>
      <c r="C33" s="45"/>
      <c r="D33" s="45"/>
      <c r="E33" s="29"/>
      <c r="F33" s="77">
        <f>F26+F31</f>
        <v>213411</v>
      </c>
    </row>
    <row r="34" spans="1:7" s="10" customFormat="1" ht="20.100000000000001" customHeight="1">
      <c r="A34" s="45" t="s">
        <v>135</v>
      </c>
      <c r="B34" s="45"/>
      <c r="C34" s="45"/>
      <c r="D34" s="45"/>
      <c r="E34" s="29"/>
      <c r="F34" s="75">
        <v>195594</v>
      </c>
      <c r="G34" s="100"/>
    </row>
    <row r="35" spans="1:7" s="10" customFormat="1" ht="20.100000000000001" customHeight="1" thickBot="1">
      <c r="A35" s="30" t="s">
        <v>136</v>
      </c>
      <c r="B35" s="45"/>
      <c r="C35" s="45"/>
      <c r="D35" s="45"/>
      <c r="E35" s="29"/>
      <c r="F35" s="37">
        <f>SUM(F33:F34)</f>
        <v>409005</v>
      </c>
      <c r="G35" s="100"/>
    </row>
    <row r="36" spans="1:7" ht="21.75" customHeight="1" thickTop="1"/>
  </sheetData>
  <phoneticPr fontId="0" type="noConversion"/>
  <pageMargins left="0.8" right="0.8" top="0.48" bottom="0.48" header="0.5" footer="0.1"/>
  <pageSetup paperSize="9" scale="90" firstPageNumber="9" fitToWidth="0" fitToHeight="0" orientation="portrait" useFirstPageNumber="1" r:id="rId1"/>
  <headerFooter alignWithMargins="0">
    <oddFooter xml:space="preserve">&amp;L&amp;"Times New Roman,Regular"&amp;11   The accompanying notes form an integral part of the interim financial statements.
&amp;C&amp;"Times New Roman,Regular"&amp;11&amp;P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f3025742-36c6-43ee-9ff5-4b118ef622b5" dataSnipperSheetDeleted="false" guid="17cd7ebf-eabb-4c56-b698-508535cbd51e" revision="2">
  <settings xmlns="" guid="42f3e7df-f766-42b1-9124-111505368542">
    <setting type="boolean" value="True" name="embed-documents" guid="3e8e1c1a-85e7-450e-8ea0-1d72ec1546e2"/>
  </settings>
</datasnipper>
</file>

<file path=customXml/itemProps1.xml><?xml version="1.0" encoding="utf-8"?>
<ds:datastoreItem xmlns:ds="http://schemas.openxmlformats.org/officeDocument/2006/customXml" ds:itemID="{400BE446-CE83-4DBB-9884-51202F9B3C9D}"/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Phada, Saiboonyong</cp:lastModifiedBy>
  <cp:revision/>
  <dcterms:created xsi:type="dcterms:W3CDTF">2024-05-15T08:02:28Z</dcterms:created>
  <dcterms:modified xsi:type="dcterms:W3CDTF">2025-08-14T06:34:21Z</dcterms:modified>
  <cp:category/>
  <cp:contentStatus/>
</cp:coreProperties>
</file>