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Metadata/LabelInfo.xml" ContentType="application/vnd.ms-office.classificationlabel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microsoft.com/office/2011/relationships/webextensiontaskpanes" Target="xl/webextensions/taskpanes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ate1904="1" filterPrivacy="1" defaultThemeVersion="124226"/>
  <xr:revisionPtr revIDLastSave="0" documentId="13_ncr:1_{453A6E1B-104C-4F0E-8D84-0241E9F0545A}" xr6:coauthVersionLast="47" xr6:coauthVersionMax="47" xr10:uidLastSave="{00000000-0000-0000-0000-000000000000}"/>
  <bookViews>
    <workbookView xWindow="-110" yWindow="-110" windowWidth="19420" windowHeight="11500" tabRatio="834" activeTab="2" xr2:uid="{00000000-000D-0000-FFFF-FFFF00000000}"/>
  </bookViews>
  <sheets>
    <sheet name="BS" sheetId="11" r:id="rId1"/>
    <sheet name="Details of investment" sheetId="12" r:id="rId2"/>
    <sheet name="PL" sheetId="1" r:id="rId3"/>
    <sheet name="changes" sheetId="6" r:id="rId4"/>
    <sheet name="cash flow" sheetId="3" r:id="rId5"/>
  </sheets>
  <definedNames>
    <definedName name="_xlnm.Print_Area" localSheetId="0">BS!$A$1:$H$43</definedName>
    <definedName name="_xlnm.Print_Area" localSheetId="4">'cash flow'!$A$1:$H$47</definedName>
    <definedName name="_xlnm.Print_Area" localSheetId="3">changes!$A$1:$H$25</definedName>
    <definedName name="_xlnm.Print_Area" localSheetId="1">'Details of investment'!$A$1:$S$42</definedName>
    <definedName name="_xlnm.Print_Area" localSheetId="2">PL!$A$1:$E$32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6" l="1"/>
  <c r="F27" i="3"/>
  <c r="F42" i="3"/>
  <c r="C23" i="1"/>
  <c r="C13" i="1" l="1"/>
  <c r="F40" i="11"/>
  <c r="F23" i="11"/>
  <c r="F46" i="3" l="1"/>
  <c r="H42" i="3"/>
  <c r="F24" i="6" l="1"/>
  <c r="I39" i="12"/>
  <c r="K39" i="12"/>
  <c r="M39" i="12"/>
  <c r="O39" i="12"/>
  <c r="Q39" i="12"/>
  <c r="S39" i="12"/>
  <c r="H16" i="11"/>
  <c r="F16" i="11"/>
  <c r="F13" i="6" l="1"/>
  <c r="F17" i="6" s="1"/>
  <c r="C30" i="1"/>
  <c r="M23" i="12"/>
  <c r="K23" i="12"/>
  <c r="I23" i="12"/>
  <c r="F25" i="11"/>
  <c r="C25" i="1" l="1"/>
  <c r="C32" i="1" s="1"/>
  <c r="I41" i="12"/>
  <c r="K41" i="12"/>
  <c r="M41" i="12"/>
  <c r="H27" i="3" l="1"/>
  <c r="S23" i="12" l="1"/>
  <c r="S41" i="12" s="1"/>
  <c r="Q23" i="12"/>
  <c r="Q41" i="12" s="1"/>
  <c r="O23" i="12"/>
  <c r="O41" i="12" s="1"/>
  <c r="A10" i="6" l="1"/>
  <c r="E30" i="1"/>
  <c r="E23" i="1"/>
  <c r="H23" i="11"/>
  <c r="H25" i="11" s="1"/>
  <c r="E25" i="1" l="1"/>
  <c r="H13" i="6" l="1"/>
  <c r="H17" i="6" s="1"/>
  <c r="H19" i="6" s="1"/>
  <c r="F19" i="6" s="1"/>
  <c r="E32" i="1"/>
  <c r="H44" i="3" l="1"/>
  <c r="H46" i="3" s="1"/>
</calcChain>
</file>

<file path=xl/sharedStrings.xml><?xml version="1.0" encoding="utf-8"?>
<sst xmlns="http://schemas.openxmlformats.org/spreadsheetml/2006/main" count="226" uniqueCount="142">
  <si>
    <t>Statement of financial position</t>
  </si>
  <si>
    <t>Note</t>
  </si>
  <si>
    <t>Assets</t>
  </si>
  <si>
    <t>Investments measured at fair value through profit or loss</t>
  </si>
  <si>
    <t xml:space="preserve">Investments in leasehold rights to properties at fair value </t>
  </si>
  <si>
    <t>Cash and cash equivalents</t>
  </si>
  <si>
    <t>Rent and service receivables</t>
  </si>
  <si>
    <t>Total assets</t>
  </si>
  <si>
    <t>Liabilities</t>
  </si>
  <si>
    <t>Other payables</t>
  </si>
  <si>
    <t>Accrued expenses</t>
  </si>
  <si>
    <t>Unearned rent and service income</t>
  </si>
  <si>
    <t>Total liabilities</t>
  </si>
  <si>
    <t>Net assets</t>
  </si>
  <si>
    <t>Details of investments</t>
  </si>
  <si>
    <t>Details of investments are presented by investment category.</t>
  </si>
  <si>
    <t>Percentage of</t>
  </si>
  <si>
    <t>Type of investments</t>
  </si>
  <si>
    <t>Areas held</t>
  </si>
  <si>
    <t>Cost</t>
  </si>
  <si>
    <t>Fair value</t>
  </si>
  <si>
    <t>investments</t>
  </si>
  <si>
    <t>(%)</t>
  </si>
  <si>
    <t>Investments in leasehold rights to properties</t>
  </si>
  <si>
    <t>C.P. Tower 1 (Silom)</t>
  </si>
  <si>
    <t>3-1-3.0 rai or</t>
  </si>
  <si>
    <t>C.P. Tower 2 (Fortune Town)</t>
  </si>
  <si>
    <t>15-3-3.8 rai or</t>
  </si>
  <si>
    <t>C.P. Tower 3 (Phayathai)</t>
  </si>
  <si>
    <t xml:space="preserve">4-0-0 rai or </t>
  </si>
  <si>
    <t>29,656 sq.m.</t>
  </si>
  <si>
    <t>Total investments in leasehold rights to properties</t>
  </si>
  <si>
    <t>Income</t>
  </si>
  <si>
    <t>Rent and service income</t>
  </si>
  <si>
    <t>Interest income</t>
  </si>
  <si>
    <t>Other income</t>
  </si>
  <si>
    <t>Total income</t>
  </si>
  <si>
    <t>Expenses</t>
  </si>
  <si>
    <t>Costs of rental and service</t>
  </si>
  <si>
    <t>Management fee</t>
  </si>
  <si>
    <t>Registrar fee</t>
  </si>
  <si>
    <t>Property management fee</t>
  </si>
  <si>
    <t>Professional fees</t>
  </si>
  <si>
    <t>Administrative expenses</t>
  </si>
  <si>
    <t>Total expenses</t>
  </si>
  <si>
    <t>Net profit on investments</t>
  </si>
  <si>
    <t>Net loss on investments</t>
  </si>
  <si>
    <t>Total net loss on investments</t>
  </si>
  <si>
    <t>Cash flows from operating activities</t>
  </si>
  <si>
    <t>Adjustments to reconcile increase (decrease) in net assets from</t>
  </si>
  <si>
    <t xml:space="preserve">   operations to net cash from operating activities</t>
  </si>
  <si>
    <t xml:space="preserve">      Purchases of investments in securities</t>
  </si>
  <si>
    <t xml:space="preserve">Net cash from operating activities </t>
  </si>
  <si>
    <t>Cash flows from financing activities</t>
  </si>
  <si>
    <t>Net increase in net assets resulting from operations</t>
  </si>
  <si>
    <t>Statement of comprehensive income</t>
  </si>
  <si>
    <t>Statement of changes in net assets</t>
  </si>
  <si>
    <t>Statement of cash flows</t>
  </si>
  <si>
    <t>(in Baht)</t>
  </si>
  <si>
    <t xml:space="preserve">      Increase in investments in leasehold rights to properties</t>
  </si>
  <si>
    <t>Net increase in net assets from operations</t>
  </si>
  <si>
    <t>31 December 2024</t>
  </si>
  <si>
    <t>to 31 December 2024</t>
  </si>
  <si>
    <t>(the registration date)</t>
  </si>
  <si>
    <t>Net assets at 31 December</t>
  </si>
  <si>
    <t>Cash and cash equivalents at 31 December</t>
  </si>
  <si>
    <t>Changes in number of trust unit</t>
  </si>
  <si>
    <t>C.P. Tower Leasehold Real Estate Investment Trust</t>
  </si>
  <si>
    <t>Capital from trust unitholders</t>
  </si>
  <si>
    <r>
      <t>Number of trust units issued at the end of year</t>
    </r>
    <r>
      <rPr>
        <b/>
        <i/>
        <sz val="11"/>
        <rFont val="Times New Roman"/>
        <family val="1"/>
      </rPr>
      <t xml:space="preserve"> (thousand units) </t>
    </r>
  </si>
  <si>
    <t>Trustee fee</t>
  </si>
  <si>
    <r>
      <t xml:space="preserve">Trust unit at 31 December </t>
    </r>
    <r>
      <rPr>
        <b/>
        <i/>
        <sz val="11"/>
        <rFont val="Times New Roman"/>
        <family val="1"/>
      </rPr>
      <t xml:space="preserve">(units) </t>
    </r>
  </si>
  <si>
    <t xml:space="preserve">Increase in capital from trust unitholders </t>
  </si>
  <si>
    <t xml:space="preserve">      Increase in other payables</t>
  </si>
  <si>
    <t xml:space="preserve">      Increase in accrued expenses</t>
  </si>
  <si>
    <t xml:space="preserve">      Decrease in guarantee deposits from tenants</t>
  </si>
  <si>
    <t>Cash received from C.P. Tower Growth Leasehold Property Fund</t>
  </si>
  <si>
    <t xml:space="preserve">      as a result of conversion</t>
  </si>
  <si>
    <t>Net asset value per unit</t>
  </si>
  <si>
    <t>91,714 sq.m.</t>
  </si>
  <si>
    <t>172,925 sq.m.</t>
  </si>
  <si>
    <t>Other assets</t>
  </si>
  <si>
    <t xml:space="preserve">Retained earnings </t>
  </si>
  <si>
    <t>Trust registered capital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</si>
  <si>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Silom Road, Kwang Silom, Khet Bangrak, </t>
    </r>
  </si>
  <si>
    <t>Bangkok 10500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</si>
  <si>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Ratchadaphisek Road, Kwang Dindaeng, </t>
    </r>
  </si>
  <si>
    <t>Khet Dindaeng, Bangkok 10400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</si>
  <si>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Phayathai Road and Si Ayutthaya Road,</t>
    </r>
  </si>
  <si>
    <t xml:space="preserve">Kwang Thung Phaya Thai, Khet Ratchathewi, </t>
  </si>
  <si>
    <t>Bangkok 10400</t>
  </si>
  <si>
    <t>Guarantee deposits received from tenants</t>
  </si>
  <si>
    <t>Net increase in cash and cash equivalents</t>
  </si>
  <si>
    <t xml:space="preserve">      Increase in other assets</t>
  </si>
  <si>
    <t>Other receivable</t>
  </si>
  <si>
    <t>Prepaid expense</t>
  </si>
  <si>
    <t>12</t>
  </si>
  <si>
    <t xml:space="preserve">      Amortisation of prepaid expense</t>
  </si>
  <si>
    <t>Details of investments are presented by investment category (continued).</t>
  </si>
  <si>
    <t>Maturity date</t>
  </si>
  <si>
    <t>(% per annum)</t>
  </si>
  <si>
    <t>Investments in securities</t>
  </si>
  <si>
    <t>Fixed accounts</t>
  </si>
  <si>
    <t>Total investments in securities</t>
  </si>
  <si>
    <t>Total investments</t>
  </si>
  <si>
    <t>April 2025</t>
  </si>
  <si>
    <t xml:space="preserve">      Decrease in other receivable</t>
  </si>
  <si>
    <t>Bangkok  Bank Public Company Limited</t>
  </si>
  <si>
    <t>6, 14</t>
  </si>
  <si>
    <t>Interate rate</t>
  </si>
  <si>
    <t>31 December</t>
  </si>
  <si>
    <t>31 December 2025</t>
  </si>
  <si>
    <t>For the year ended</t>
  </si>
  <si>
    <t>5, 14</t>
  </si>
  <si>
    <t>4, 7</t>
  </si>
  <si>
    <t>Interest receivables</t>
  </si>
  <si>
    <t xml:space="preserve">  (31 December 2025: 967,000,000 units of Baht 9.2818 each)</t>
  </si>
  <si>
    <t xml:space="preserve">  (31 December 2024: 967,000,000 units of Baht 9.6550 each)</t>
  </si>
  <si>
    <t>April 2026</t>
  </si>
  <si>
    <t>February 2026</t>
  </si>
  <si>
    <t>7, 12</t>
  </si>
  <si>
    <t>6, 10</t>
  </si>
  <si>
    <t>10, 11</t>
  </si>
  <si>
    <t>Capital return to trust unitholders</t>
  </si>
  <si>
    <t>Distribution to trust unitholders</t>
  </si>
  <si>
    <t xml:space="preserve">      Increase in interest receivables</t>
  </si>
  <si>
    <t xml:space="preserve">For the period </t>
  </si>
  <si>
    <t>from 21 October 2024</t>
  </si>
  <si>
    <t>Increase in net assets resulting from operations during the period/year</t>
  </si>
  <si>
    <t xml:space="preserve">      (Increase) decrease in prepaid expense</t>
  </si>
  <si>
    <t xml:space="preserve">      Decrease (increase) in rent and service receivables</t>
  </si>
  <si>
    <t xml:space="preserve">      Increase (decrease) in unearned rent and service income</t>
  </si>
  <si>
    <t>Net assets at 21 October (the registration date) / 1 January</t>
  </si>
  <si>
    <r>
      <t xml:space="preserve">Trust unit at 21 October (the registration date) / 1 January </t>
    </r>
    <r>
      <rPr>
        <i/>
        <sz val="11"/>
        <rFont val="Times New Roman"/>
        <family val="1"/>
      </rPr>
      <t xml:space="preserve">(units) </t>
    </r>
  </si>
  <si>
    <t xml:space="preserve">Net loss on changes in fair value of investments </t>
  </si>
  <si>
    <t xml:space="preserve">   in leasehold rights to properties</t>
  </si>
  <si>
    <t xml:space="preserve">      Net loss on changes in fair value of investments </t>
  </si>
  <si>
    <t xml:space="preserve">         in leasehold rights to properties</t>
  </si>
  <si>
    <t xml:space="preserve">Net cash from (used in) financing activities  </t>
  </si>
  <si>
    <t>Cash and cash equivalents at 21 October (the registration date) / 1 January</t>
  </si>
  <si>
    <t>Transfer from the Fund as a result of conversion</t>
  </si>
  <si>
    <t>Increase in net assets during the period/year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</si>
</sst>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</numFmts>
  <fonts count="25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10"/>
      <name val="Times New Roman"/>
      <family val="1"/>
    </font>
    <font>
      <u/>
      <sz val="11"/>
      <name val="Times New Roman"/>
      <family val="1"/>
    </font>
    <font>
      <sz val="8"/>
      <name val="Angsana New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7" fillId="0" borderId="0"/>
    <xf numFmtId="9" fontId="12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165" fontId="8" fillId="0" borderId="2" xfId="1" applyNumberFormat="1" applyFont="1" applyFill="1" applyBorder="1"/>
    <xf numFmtId="165" fontId="7" fillId="0" borderId="4" xfId="1" applyNumberFormat="1" applyFont="1" applyFill="1" applyBorder="1"/>
    <xf numFmtId="165" fontId="8" fillId="0" borderId="1" xfId="1" applyNumberFormat="1" applyFont="1" applyFill="1" applyBorder="1"/>
    <xf numFmtId="43" fontId="7" fillId="0" borderId="0" xfId="1" applyFont="1" applyFill="1"/>
    <xf numFmtId="165" fontId="7" fillId="0" borderId="0" xfId="1" applyNumberFormat="1" applyFont="1" applyFill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right"/>
    </xf>
    <xf numFmtId="43" fontId="7" fillId="0" borderId="0" xfId="1" quotePrefix="1" applyFont="1" applyFill="1" applyAlignment="1"/>
    <xf numFmtId="165" fontId="8" fillId="0" borderId="2" xfId="1" applyNumberFormat="1" applyFont="1" applyFill="1" applyBorder="1" applyAlignment="1">
      <alignment horizontal="right"/>
    </xf>
    <xf numFmtId="0" fontId="2" fillId="0" borderId="0" xfId="0" applyFont="1"/>
    <xf numFmtId="0" fontId="13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7" fillId="0" borderId="0" xfId="0" applyFont="1" applyAlignment="1">
      <alignment horizontal="left"/>
    </xf>
    <xf numFmtId="0" fontId="5" fillId="0" borderId="0" xfId="0" applyFont="1"/>
    <xf numFmtId="0" fontId="18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7" fillId="0" borderId="0" xfId="0" applyNumberFormat="1" applyFont="1"/>
    <xf numFmtId="0" fontId="17" fillId="0" borderId="0" xfId="0" applyFont="1" applyAlignment="1">
      <alignment horizontal="left"/>
    </xf>
    <xf numFmtId="0" fontId="16" fillId="0" borderId="0" xfId="0" applyFont="1"/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37" fontId="7" fillId="0" borderId="0" xfId="0" applyNumberFormat="1" applyFont="1"/>
    <xf numFmtId="165" fontId="7" fillId="0" borderId="4" xfId="0" applyNumberFormat="1" applyFont="1" applyBorder="1"/>
    <xf numFmtId="165" fontId="7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19" fillId="0" borderId="0" xfId="0" applyFont="1"/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49" fontId="17" fillId="0" borderId="0" xfId="0" applyNumberFormat="1" applyFont="1" applyAlignment="1">
      <alignment horizontal="center"/>
    </xf>
    <xf numFmtId="165" fontId="8" fillId="0" borderId="1" xfId="0" applyNumberFormat="1" applyFont="1" applyBorder="1"/>
    <xf numFmtId="37" fontId="8" fillId="0" borderId="0" xfId="0" applyNumberFormat="1" applyFont="1"/>
    <xf numFmtId="165" fontId="8" fillId="0" borderId="5" xfId="0" applyNumberFormat="1" applyFont="1" applyBorder="1"/>
    <xf numFmtId="49" fontId="20" fillId="0" borderId="0" xfId="0" applyNumberFormat="1" applyFont="1" applyAlignment="1">
      <alignment horizontal="center"/>
    </xf>
    <xf numFmtId="165" fontId="8" fillId="0" borderId="3" xfId="0" applyNumberFormat="1" applyFont="1" applyBorder="1"/>
    <xf numFmtId="165" fontId="8" fillId="0" borderId="2" xfId="0" applyNumberFormat="1" applyFont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left" indent="1"/>
    </xf>
    <xf numFmtId="2" fontId="7" fillId="0" borderId="0" xfId="0" applyNumberFormat="1" applyFont="1"/>
    <xf numFmtId="43" fontId="7" fillId="0" borderId="0" xfId="0" applyNumberFormat="1" applyFont="1"/>
    <xf numFmtId="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5" fontId="7" fillId="0" borderId="0" xfId="1" applyNumberFormat="1" applyFont="1" applyFill="1" applyAlignment="1">
      <alignment vertical="center"/>
    </xf>
    <xf numFmtId="0" fontId="21" fillId="0" borderId="0" xfId="0" applyFont="1" applyAlignment="1">
      <alignment vertical="center"/>
    </xf>
    <xf numFmtId="165" fontId="7" fillId="0" borderId="0" xfId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14" applyFont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165" fontId="8" fillId="0" borderId="2" xfId="1" applyNumberFormat="1" applyFont="1" applyFill="1" applyBorder="1" applyAlignment="1">
      <alignment vertical="center"/>
    </xf>
    <xf numFmtId="166" fontId="8" fillId="0" borderId="0" xfId="2" applyNumberFormat="1" applyFont="1" applyFill="1" applyAlignment="1">
      <alignment horizontal="left" vertical="center"/>
    </xf>
    <xf numFmtId="165" fontId="8" fillId="0" borderId="0" xfId="2" applyNumberFormat="1" applyFont="1" applyFill="1" applyAlignment="1">
      <alignment vertical="center"/>
    </xf>
    <xf numFmtId="0" fontId="7" fillId="0" borderId="0" xfId="0" quotePrefix="1" applyFont="1" applyAlignment="1">
      <alignment horizontal="center"/>
    </xf>
    <xf numFmtId="0" fontId="17" fillId="0" borderId="0" xfId="0" quotePrefix="1" applyFont="1" applyAlignment="1">
      <alignment horizontal="center"/>
    </xf>
    <xf numFmtId="43" fontId="17" fillId="0" borderId="0" xfId="1" applyFont="1" applyFill="1" applyAlignment="1">
      <alignment horizontal="center"/>
    </xf>
    <xf numFmtId="0" fontId="17" fillId="0" borderId="0" xfId="14" applyFont="1" applyAlignment="1">
      <alignment vertical="center"/>
    </xf>
    <xf numFmtId="165" fontId="17" fillId="0" borderId="0" xfId="1" quotePrefix="1" applyNumberFormat="1" applyFont="1" applyFill="1" applyAlignment="1">
      <alignment horizontal="center"/>
    </xf>
    <xf numFmtId="0" fontId="7" fillId="0" borderId="0" xfId="0" applyFont="1" applyAlignment="1">
      <alignment horizontal="left" vertical="center" indent="1"/>
    </xf>
    <xf numFmtId="37" fontId="8" fillId="0" borderId="1" xfId="0" applyNumberFormat="1" applyFont="1" applyBorder="1"/>
    <xf numFmtId="43" fontId="8" fillId="0" borderId="1" xfId="1" applyFont="1" applyFill="1" applyBorder="1"/>
    <xf numFmtId="43" fontId="8" fillId="0" borderId="0" xfId="1" applyFont="1" applyFill="1" applyBorder="1"/>
    <xf numFmtId="17" fontId="7" fillId="0" borderId="0" xfId="0" quotePrefix="1" applyNumberFormat="1" applyFont="1" applyAlignment="1">
      <alignment horizontal="left"/>
    </xf>
    <xf numFmtId="17" fontId="7" fillId="0" borderId="0" xfId="0" quotePrefix="1" applyNumberFormat="1" applyFont="1" applyAlignment="1">
      <alignment horizontal="center" vertical="center"/>
    </xf>
    <xf numFmtId="165" fontId="8" fillId="0" borderId="3" xfId="1" applyNumberFormat="1" applyFont="1" applyFill="1" applyBorder="1"/>
    <xf numFmtId="43" fontId="8" fillId="0" borderId="3" xfId="1" applyFont="1" applyFill="1" applyBorder="1"/>
    <xf numFmtId="43" fontId="7" fillId="0" borderId="0" xfId="1" applyFont="1" applyFill="1" applyBorder="1"/>
    <xf numFmtId="39" fontId="7" fillId="0" borderId="0" xfId="0" applyNumberFormat="1" applyFont="1"/>
    <xf numFmtId="2" fontId="7" fillId="0" borderId="0" xfId="0" applyNumberFormat="1" applyFont="1" applyAlignment="1">
      <alignment horizontal="center"/>
    </xf>
    <xf numFmtId="165" fontId="8" fillId="0" borderId="1" xfId="1" applyNumberFormat="1" applyFont="1" applyBorder="1"/>
    <xf numFmtId="165" fontId="7" fillId="0" borderId="0" xfId="1" applyNumberFormat="1" applyFont="1"/>
    <xf numFmtId="165" fontId="7" fillId="0" borderId="0" xfId="1" applyNumberFormat="1" applyFont="1" applyFill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0" fillId="0" borderId="0" xfId="0" applyNumberFormat="1"/>
    <xf numFmtId="165" fontId="8" fillId="0" borderId="0" xfId="0" applyNumberFormat="1" applyFont="1"/>
    <xf numFmtId="41" fontId="2" fillId="0" borderId="0" xfId="2" applyNumberFormat="1" applyFont="1" applyFill="1" applyBorder="1" applyAlignment="1">
      <alignment horizontal="right"/>
    </xf>
    <xf numFmtId="41" fontId="2" fillId="0" borderId="4" xfId="2" applyNumberFormat="1" applyFont="1" applyFill="1" applyBorder="1" applyAlignment="1">
      <alignment horizontal="right"/>
    </xf>
    <xf numFmtId="15" fontId="24" fillId="0" borderId="0" xfId="0" quotePrefix="1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0" xfId="0" quotePrefix="1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15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14" xr:uid="{74C4573E-3FA6-41CB-B17E-356F07A34076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4FFB1DE-A44E-49F6-A9F6-207B1E48C4B8}">
  <we:reference id="657a6b58-fee0-4387-8fad-83746dc3255b" version="2.0.0.0" store="EXCatalog" storeType="EXCatalog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1B91-3354-4BA3-BD5B-B72BB60C8E2A}">
  <sheetPr>
    <tabColor rgb="FF002060"/>
  </sheetPr>
  <dimension ref="A1:J43"/>
  <sheetViews>
    <sheetView zoomScaleNormal="100" zoomScaleSheetLayoutView="100" workbookViewId="0">
      <selection activeCell="I5" sqref="I5"/>
    </sheetView>
  </sheetViews>
  <sheetFormatPr defaultColWidth="10.8984375" defaultRowHeight="21.5"/>
  <cols>
    <col min="1" max="3" width="1.8984375" style="11" customWidth="1"/>
    <col min="4" max="4" width="56.796875" style="11" customWidth="1"/>
    <col min="5" max="5" width="8.69921875" style="23" customWidth="1"/>
    <col min="6" max="6" width="18.59765625" style="11" customWidth="1"/>
    <col min="7" max="7" width="1.8984375" style="11" customWidth="1"/>
    <col min="8" max="8" width="18.59765625" style="11" customWidth="1"/>
    <col min="9" max="9" width="10.8984375" style="11"/>
    <col min="10" max="10" width="13.19921875" style="11" bestFit="1" customWidth="1"/>
    <col min="11" max="16384" width="10.8984375" style="11"/>
  </cols>
  <sheetData>
    <row r="1" spans="1:10" s="14" customFormat="1" ht="22.5" customHeight="1">
      <c r="A1" s="105" t="s">
        <v>67</v>
      </c>
      <c r="B1" s="105"/>
      <c r="C1" s="105"/>
      <c r="D1" s="105"/>
      <c r="E1" s="105"/>
      <c r="F1" s="105"/>
      <c r="G1" s="105"/>
      <c r="H1" s="105"/>
    </row>
    <row r="2" spans="1:10" s="14" customFormat="1" ht="22.5" customHeight="1">
      <c r="A2" s="106" t="s">
        <v>0</v>
      </c>
      <c r="B2" s="106"/>
      <c r="C2" s="106"/>
      <c r="D2" s="106"/>
      <c r="E2" s="106"/>
      <c r="F2" s="106"/>
      <c r="G2" s="106"/>
      <c r="H2" s="106"/>
    </row>
    <row r="3" spans="1:10" s="14" customFormat="1" ht="20.149999999999999" customHeight="1">
      <c r="A3" s="15"/>
      <c r="B3" s="15"/>
      <c r="C3" s="15"/>
      <c r="D3" s="15"/>
      <c r="E3" s="15"/>
      <c r="F3" s="102" t="s">
        <v>110</v>
      </c>
      <c r="G3" s="103"/>
      <c r="H3" s="103"/>
    </row>
    <row r="4" spans="1:10" s="17" customFormat="1" ht="20.149999999999999" customHeight="1">
      <c r="A4" s="16"/>
      <c r="E4" s="19" t="s">
        <v>1</v>
      </c>
      <c r="F4" s="78">
        <v>2025</v>
      </c>
      <c r="G4" s="18"/>
      <c r="H4" s="78">
        <v>2024</v>
      </c>
    </row>
    <row r="5" spans="1:10" s="17" customFormat="1" ht="20.149999999999999" customHeight="1">
      <c r="F5" s="104" t="s">
        <v>58</v>
      </c>
      <c r="G5" s="104"/>
      <c r="H5" s="104"/>
    </row>
    <row r="6" spans="1:10" s="17" customFormat="1" ht="20.149999999999999" customHeight="1">
      <c r="E6" s="19"/>
      <c r="F6" s="19"/>
      <c r="H6" s="19"/>
    </row>
    <row r="7" spans="1:10" s="17" customFormat="1" ht="14">
      <c r="A7" s="60" t="s">
        <v>2</v>
      </c>
      <c r="B7" s="36"/>
      <c r="C7" s="36"/>
      <c r="D7" s="36"/>
      <c r="E7" s="61"/>
      <c r="F7" s="62"/>
      <c r="G7" s="36"/>
      <c r="H7" s="62"/>
    </row>
    <row r="8" spans="1:10" s="17" customFormat="1" ht="20.149999999999999" customHeight="1">
      <c r="A8" s="36" t="s">
        <v>3</v>
      </c>
      <c r="B8" s="59"/>
      <c r="C8" s="59"/>
      <c r="D8" s="63"/>
      <c r="E8" s="44" t="s">
        <v>113</v>
      </c>
      <c r="F8" s="64">
        <v>840631827</v>
      </c>
      <c r="G8" s="63"/>
      <c r="H8" s="64">
        <v>550000000</v>
      </c>
    </row>
    <row r="9" spans="1:10" s="17" customFormat="1" ht="20.149999999999999" customHeight="1">
      <c r="A9" s="36" t="s">
        <v>4</v>
      </c>
      <c r="B9" s="59"/>
      <c r="C9" s="59"/>
      <c r="D9" s="63"/>
      <c r="E9" s="44" t="s">
        <v>108</v>
      </c>
      <c r="F9" s="64">
        <v>8335400000</v>
      </c>
      <c r="G9" s="63"/>
      <c r="H9" s="64">
        <v>8679800000</v>
      </c>
    </row>
    <row r="10" spans="1:10" s="17" customFormat="1" ht="20.149999999999999" customHeight="1">
      <c r="A10" s="36" t="s">
        <v>5</v>
      </c>
      <c r="B10" s="59"/>
      <c r="C10" s="59"/>
      <c r="D10" s="63"/>
      <c r="E10" s="44">
        <v>8</v>
      </c>
      <c r="F10" s="64">
        <v>270148889</v>
      </c>
      <c r="G10" s="63"/>
      <c r="H10" s="64">
        <v>195594217</v>
      </c>
    </row>
    <row r="11" spans="1:10" s="17" customFormat="1" ht="20.149999999999999" customHeight="1">
      <c r="A11" s="36" t="s">
        <v>6</v>
      </c>
      <c r="B11" s="59"/>
      <c r="C11" s="59"/>
      <c r="D11" s="63"/>
      <c r="E11" s="44" t="s">
        <v>114</v>
      </c>
      <c r="F11" s="64">
        <v>79917840</v>
      </c>
      <c r="G11" s="63"/>
      <c r="H11" s="64">
        <v>106454454</v>
      </c>
    </row>
    <row r="12" spans="1:10" s="17" customFormat="1" ht="20.149999999999999" customHeight="1">
      <c r="A12" s="36" t="s">
        <v>94</v>
      </c>
      <c r="B12" s="59"/>
      <c r="C12" s="59"/>
      <c r="D12" s="63"/>
      <c r="E12" s="44">
        <v>7</v>
      </c>
      <c r="F12" s="100">
        <v>0</v>
      </c>
      <c r="G12" s="63"/>
      <c r="H12" s="64">
        <v>240972055</v>
      </c>
    </row>
    <row r="13" spans="1:10" s="17" customFormat="1" ht="20.149999999999999" customHeight="1">
      <c r="A13" s="36" t="s">
        <v>115</v>
      </c>
      <c r="B13" s="59"/>
      <c r="C13" s="59"/>
      <c r="D13" s="63"/>
      <c r="E13" s="44"/>
      <c r="F13" s="64">
        <v>570704</v>
      </c>
      <c r="G13" s="63"/>
      <c r="H13" s="100">
        <v>0</v>
      </c>
    </row>
    <row r="14" spans="1:10" s="17" customFormat="1" ht="20.149999999999999" customHeight="1">
      <c r="A14" s="36" t="s">
        <v>95</v>
      </c>
      <c r="B14" s="59"/>
      <c r="C14" s="59"/>
      <c r="D14" s="63"/>
      <c r="E14" s="44"/>
      <c r="F14" s="64">
        <v>22651200</v>
      </c>
      <c r="G14" s="63"/>
      <c r="H14" s="64">
        <v>26777184</v>
      </c>
    </row>
    <row r="15" spans="1:10" s="17" customFormat="1" ht="20" customHeight="1">
      <c r="A15" s="36" t="s">
        <v>81</v>
      </c>
      <c r="B15" s="59"/>
      <c r="C15" s="59"/>
      <c r="D15" s="63"/>
      <c r="E15" s="44"/>
      <c r="F15" s="64">
        <v>17530972</v>
      </c>
      <c r="G15" s="63"/>
      <c r="H15" s="64">
        <v>18694783</v>
      </c>
      <c r="J15" s="39"/>
    </row>
    <row r="16" spans="1:10" s="17" customFormat="1" ht="20.149999999999999" customHeight="1">
      <c r="A16" s="40" t="s">
        <v>7</v>
      </c>
      <c r="B16" s="36"/>
      <c r="C16" s="36"/>
      <c r="D16" s="36"/>
      <c r="E16" s="44"/>
      <c r="F16" s="65">
        <f>SUM(F8:F15)</f>
        <v>9566851432</v>
      </c>
      <c r="G16" s="36"/>
      <c r="H16" s="65">
        <f>SUM(H8:H15)</f>
        <v>9818292693</v>
      </c>
    </row>
    <row r="17" spans="1:10" s="17" customFormat="1" ht="14.15" customHeight="1">
      <c r="A17" s="16"/>
      <c r="E17" s="19"/>
      <c r="F17" s="6"/>
      <c r="H17" s="6"/>
    </row>
    <row r="18" spans="1:10" s="17" customFormat="1" ht="20.149999999999999" customHeight="1">
      <c r="A18" s="60" t="s">
        <v>8</v>
      </c>
      <c r="B18" s="36"/>
      <c r="C18" s="36"/>
      <c r="D18" s="36"/>
      <c r="E18" s="44"/>
      <c r="F18" s="66"/>
      <c r="G18" s="36"/>
      <c r="H18" s="66"/>
    </row>
    <row r="19" spans="1:10" s="17" customFormat="1" ht="20.149999999999999" customHeight="1">
      <c r="A19" s="59" t="s">
        <v>9</v>
      </c>
      <c r="B19" s="59"/>
      <c r="C19" s="36"/>
      <c r="D19" s="36"/>
      <c r="E19" s="44"/>
      <c r="F19" s="64">
        <v>103175407</v>
      </c>
      <c r="G19" s="36"/>
      <c r="H19" s="64">
        <v>72762902</v>
      </c>
      <c r="J19" s="39"/>
    </row>
    <row r="20" spans="1:10" s="17" customFormat="1" ht="20.149999999999999" customHeight="1">
      <c r="A20" s="59" t="s">
        <v>10</v>
      </c>
      <c r="B20" s="59"/>
      <c r="C20" s="36"/>
      <c r="D20" s="36"/>
      <c r="E20" s="44"/>
      <c r="F20" s="64">
        <v>71283661</v>
      </c>
      <c r="G20" s="36"/>
      <c r="H20" s="64">
        <v>60615458</v>
      </c>
    </row>
    <row r="21" spans="1:10" s="17" customFormat="1" ht="20.149999999999999" customHeight="1">
      <c r="A21" s="59" t="s">
        <v>11</v>
      </c>
      <c r="B21" s="59"/>
      <c r="C21" s="36"/>
      <c r="D21" s="36"/>
      <c r="E21" s="44"/>
      <c r="F21" s="64">
        <v>23870529</v>
      </c>
      <c r="G21" s="36"/>
      <c r="H21" s="64">
        <v>19995414</v>
      </c>
    </row>
    <row r="22" spans="1:10" s="17" customFormat="1" ht="20.149999999999999" customHeight="1">
      <c r="A22" s="59" t="s">
        <v>91</v>
      </c>
      <c r="B22" s="59"/>
      <c r="C22" s="36"/>
      <c r="D22" s="36"/>
      <c r="E22" s="44"/>
      <c r="F22" s="64">
        <v>263105464</v>
      </c>
      <c r="G22" s="36"/>
      <c r="H22" s="64">
        <v>264313051</v>
      </c>
    </row>
    <row r="23" spans="1:10" s="17" customFormat="1" ht="20.149999999999999" customHeight="1">
      <c r="A23" s="40" t="s">
        <v>12</v>
      </c>
      <c r="B23" s="36"/>
      <c r="C23" s="36"/>
      <c r="D23" s="36"/>
      <c r="E23" s="44"/>
      <c r="F23" s="67">
        <f>SUM(F19:F22)</f>
        <v>461435061</v>
      </c>
      <c r="G23" s="36"/>
      <c r="H23" s="67">
        <f>SUM(H19:H22)</f>
        <v>417686825</v>
      </c>
    </row>
    <row r="24" spans="1:10" s="17" customFormat="1" ht="14.15" customHeight="1">
      <c r="A24" s="40"/>
      <c r="B24" s="36"/>
      <c r="C24" s="36"/>
      <c r="D24" s="36"/>
      <c r="E24" s="44"/>
      <c r="F24" s="66"/>
      <c r="G24" s="36"/>
      <c r="H24" s="66"/>
    </row>
    <row r="25" spans="1:10" s="17" customFormat="1" ht="20.149999999999999" customHeight="1" thickBot="1">
      <c r="A25" s="40" t="s">
        <v>13</v>
      </c>
      <c r="B25" s="36"/>
      <c r="C25" s="36"/>
      <c r="D25" s="36"/>
      <c r="E25" s="44"/>
      <c r="F25" s="68">
        <f>-F23+F16</f>
        <v>9105416371</v>
      </c>
      <c r="G25" s="36"/>
      <c r="H25" s="68">
        <f>-H23+H16</f>
        <v>9400605868</v>
      </c>
    </row>
    <row r="26" spans="1:10" s="14" customFormat="1" ht="22.5" customHeight="1" thickTop="1">
      <c r="A26" s="105" t="s">
        <v>67</v>
      </c>
      <c r="B26" s="105"/>
      <c r="C26" s="105"/>
      <c r="D26" s="105"/>
      <c r="E26" s="105"/>
      <c r="F26" s="105"/>
      <c r="G26" s="105"/>
      <c r="H26" s="105"/>
    </row>
    <row r="27" spans="1:10" s="14" customFormat="1" ht="22.5" customHeight="1">
      <c r="A27" s="106" t="s">
        <v>0</v>
      </c>
      <c r="B27" s="106"/>
      <c r="C27" s="106"/>
      <c r="D27" s="106"/>
      <c r="E27" s="106"/>
      <c r="F27" s="106"/>
      <c r="G27" s="106"/>
      <c r="H27" s="106"/>
    </row>
    <row r="28" spans="1:10" s="14" customFormat="1" ht="20.149999999999999" customHeight="1">
      <c r="A28" s="15"/>
      <c r="B28" s="15"/>
      <c r="C28" s="15"/>
      <c r="D28" s="15"/>
      <c r="E28" s="15"/>
      <c r="F28" s="102" t="s">
        <v>110</v>
      </c>
      <c r="G28" s="103"/>
      <c r="H28" s="103"/>
    </row>
    <row r="29" spans="1:10" s="17" customFormat="1" ht="20.149999999999999" customHeight="1">
      <c r="A29" s="16"/>
      <c r="E29" s="19" t="s">
        <v>1</v>
      </c>
      <c r="F29" s="78">
        <v>2025</v>
      </c>
      <c r="G29" s="18"/>
      <c r="H29" s="78">
        <v>2024</v>
      </c>
    </row>
    <row r="30" spans="1:10" s="17" customFormat="1" ht="20.149999999999999" customHeight="1">
      <c r="E30" s="13"/>
      <c r="F30" s="104" t="s">
        <v>58</v>
      </c>
      <c r="G30" s="104"/>
      <c r="H30" s="104"/>
    </row>
    <row r="31" spans="1:10" s="17" customFormat="1" ht="20.149999999999999" customHeight="1">
      <c r="E31" s="19"/>
      <c r="F31" s="19"/>
      <c r="H31" s="19"/>
    </row>
    <row r="32" spans="1:10" s="17" customFormat="1" ht="20.149999999999999" customHeight="1">
      <c r="A32" s="60" t="s">
        <v>13</v>
      </c>
      <c r="B32" s="36"/>
      <c r="C32" s="69"/>
      <c r="D32" s="36"/>
      <c r="E32" s="44"/>
      <c r="F32" s="62"/>
      <c r="G32" s="36"/>
      <c r="H32" s="62"/>
    </row>
    <row r="33" spans="1:10" s="17" customFormat="1" ht="20.149999999999999" customHeight="1">
      <c r="A33" s="36" t="s">
        <v>83</v>
      </c>
      <c r="B33" s="36"/>
      <c r="C33" s="69"/>
      <c r="D33" s="36"/>
      <c r="E33" s="70"/>
      <c r="F33" s="62"/>
      <c r="G33" s="36"/>
      <c r="H33" s="62"/>
    </row>
    <row r="34" spans="1:10" s="17" customFormat="1" ht="20.149999999999999" customHeight="1">
      <c r="A34" s="81" t="s">
        <v>116</v>
      </c>
      <c r="B34" s="36"/>
      <c r="C34" s="71"/>
      <c r="D34" s="36"/>
      <c r="E34" s="70"/>
      <c r="F34" s="62"/>
      <c r="G34" s="36"/>
      <c r="H34" s="62"/>
    </row>
    <row r="35" spans="1:10" s="17" customFormat="1" ht="20.149999999999999" customHeight="1" thickBot="1">
      <c r="A35" s="81" t="s">
        <v>117</v>
      </c>
      <c r="B35" s="36"/>
      <c r="C35" s="71"/>
      <c r="D35" s="36"/>
      <c r="E35" s="44">
        <v>9</v>
      </c>
      <c r="F35" s="73">
        <v>8975500600</v>
      </c>
      <c r="G35" s="36"/>
      <c r="H35" s="73">
        <v>9336385000</v>
      </c>
    </row>
    <row r="36" spans="1:10" s="17" customFormat="1" ht="20.149999999999999" customHeight="1" thickTop="1">
      <c r="A36" s="71" t="s">
        <v>68</v>
      </c>
      <c r="B36" s="71"/>
      <c r="C36" s="69"/>
      <c r="D36" s="36"/>
      <c r="E36" s="44"/>
      <c r="F36" s="62">
        <v>8975500600</v>
      </c>
      <c r="G36" s="36"/>
      <c r="H36" s="62">
        <v>9336385000</v>
      </c>
    </row>
    <row r="37" spans="1:10" s="17" customFormat="1" ht="20.149999999999999" customHeight="1">
      <c r="A37" s="81" t="s">
        <v>116</v>
      </c>
      <c r="B37" s="36"/>
      <c r="C37" s="71"/>
      <c r="D37" s="36"/>
      <c r="E37" s="44"/>
      <c r="F37" s="62"/>
      <c r="G37" s="36"/>
      <c r="H37" s="62"/>
    </row>
    <row r="38" spans="1:10" s="17" customFormat="1" ht="20.149999999999999" customHeight="1">
      <c r="A38" s="81" t="s">
        <v>117</v>
      </c>
      <c r="B38" s="36"/>
      <c r="C38" s="71"/>
      <c r="D38" s="36"/>
      <c r="E38" s="44">
        <v>9</v>
      </c>
      <c r="F38" s="62">
        <v>8975500600</v>
      </c>
      <c r="G38" s="36"/>
      <c r="H38" s="62">
        <v>9336385000</v>
      </c>
    </row>
    <row r="39" spans="1:10" s="17" customFormat="1" ht="20.149999999999999" customHeight="1">
      <c r="A39" s="36" t="s">
        <v>82</v>
      </c>
      <c r="B39" s="36"/>
      <c r="C39" s="69"/>
      <c r="D39" s="36"/>
      <c r="E39" s="44">
        <v>10</v>
      </c>
      <c r="F39" s="62">
        <v>129915771</v>
      </c>
      <c r="G39" s="36"/>
      <c r="H39" s="62">
        <v>64220868</v>
      </c>
    </row>
    <row r="40" spans="1:10" s="16" customFormat="1" ht="20.149999999999999" customHeight="1" thickBot="1">
      <c r="A40" s="40" t="s">
        <v>13</v>
      </c>
      <c r="B40" s="40"/>
      <c r="C40" s="40"/>
      <c r="D40" s="40"/>
      <c r="E40" s="74"/>
      <c r="F40" s="75">
        <f>SUM(F38:F39)</f>
        <v>9105416371</v>
      </c>
      <c r="G40" s="40"/>
      <c r="H40" s="75">
        <v>9400605868</v>
      </c>
      <c r="I40" s="99"/>
      <c r="J40" s="99"/>
    </row>
    <row r="41" spans="1:10" s="17" customFormat="1" ht="14.15" customHeight="1" thickTop="1">
      <c r="A41" s="40"/>
      <c r="B41" s="36"/>
      <c r="C41" s="36"/>
      <c r="D41" s="36"/>
      <c r="E41" s="44"/>
      <c r="F41" s="72"/>
      <c r="G41" s="36"/>
      <c r="H41" s="72"/>
    </row>
    <row r="42" spans="1:10" s="17" customFormat="1" ht="20.149999999999999" customHeight="1">
      <c r="A42" s="40" t="s">
        <v>78</v>
      </c>
      <c r="B42" s="36"/>
      <c r="C42" s="36"/>
      <c r="D42" s="36"/>
      <c r="E42" s="44"/>
      <c r="F42" s="76">
        <v>9.4161000000000001</v>
      </c>
      <c r="G42" s="36"/>
      <c r="H42" s="76">
        <v>9.7213999999999992</v>
      </c>
    </row>
    <row r="43" spans="1:10" s="17" customFormat="1" ht="20.149999999999999" customHeight="1">
      <c r="A43" s="40" t="s">
        <v>69</v>
      </c>
      <c r="B43" s="36"/>
      <c r="C43" s="36"/>
      <c r="D43" s="36"/>
      <c r="E43" s="44"/>
      <c r="F43" s="77">
        <v>967000</v>
      </c>
      <c r="G43" s="36"/>
      <c r="H43" s="77">
        <v>967000</v>
      </c>
    </row>
  </sheetData>
  <mergeCells count="8">
    <mergeCell ref="F28:H28"/>
    <mergeCell ref="F30:H30"/>
    <mergeCell ref="A1:H1"/>
    <mergeCell ref="A2:H2"/>
    <mergeCell ref="A26:H26"/>
    <mergeCell ref="A27:H27"/>
    <mergeCell ref="F5:H5"/>
    <mergeCell ref="F3:H3"/>
  </mergeCells>
  <pageMargins left="0.8" right="0.8" top="0.48" bottom="0.5" header="0.5" footer="0.5"/>
  <pageSetup paperSize="9" scale="88" firstPageNumber="5" fitToWidth="0" fitToHeight="0" orientation="portrait" useFirstPageNumber="1" r:id="rId1"/>
  <headerFooter>
    <oddFooter xml:space="preserve">&amp;L&amp;"Times New Roman,Regular"&amp;11The accompanying notes form an integral part of the financial statements.
&amp;C&amp;"Times New Roman,Regular"&amp;11&amp;P
</oddFooter>
  </headerFooter>
  <rowBreaks count="1" manualBreakCount="1">
    <brk id="25" max="7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1522-7BC0-4BD1-B19A-5AE91E0483F8}">
  <sheetPr>
    <tabColor rgb="FF002060"/>
  </sheetPr>
  <dimension ref="A1:Z43"/>
  <sheetViews>
    <sheetView zoomScaleNormal="100" zoomScaleSheetLayoutView="65" workbookViewId="0">
      <selection activeCell="M14" sqref="M14"/>
    </sheetView>
  </sheetViews>
  <sheetFormatPr defaultColWidth="8.8984375" defaultRowHeight="22.5" customHeight="1"/>
  <cols>
    <col min="1" max="1" width="4.296875" customWidth="1"/>
    <col min="2" max="2" width="42.19921875" customWidth="1"/>
    <col min="3" max="3" width="2.3984375" customWidth="1"/>
    <col min="4" max="4" width="18.19921875" style="54" customWidth="1"/>
    <col min="5" max="5" width="1.3984375" customWidth="1"/>
    <col min="6" max="6" width="10.59765625" customWidth="1"/>
    <col min="7" max="7" width="1.3984375" customWidth="1"/>
    <col min="8" max="8" width="13" style="54" customWidth="1"/>
    <col min="9" max="9" width="16.5" bestFit="1" customWidth="1"/>
    <col min="10" max="10" width="1.3984375" customWidth="1"/>
    <col min="11" max="11" width="16.09765625" customWidth="1"/>
    <col min="12" max="12" width="1.3984375" customWidth="1"/>
    <col min="13" max="13" width="15.09765625" customWidth="1"/>
    <col min="14" max="14" width="1.3984375" customWidth="1"/>
    <col min="15" max="15" width="16.5" bestFit="1" customWidth="1"/>
    <col min="16" max="16" width="1.3984375" customWidth="1"/>
    <col min="17" max="17" width="16.09765625" customWidth="1"/>
    <col min="18" max="18" width="1.3984375" customWidth="1"/>
    <col min="19" max="19" width="15.09765625" customWidth="1"/>
  </cols>
  <sheetData>
    <row r="1" spans="1:19" ht="22.5" customHeight="1">
      <c r="A1" s="24" t="s">
        <v>67</v>
      </c>
      <c r="B1" s="24"/>
      <c r="C1" s="24"/>
    </row>
    <row r="2" spans="1:19" ht="22.5" customHeight="1">
      <c r="A2" s="43" t="s">
        <v>14</v>
      </c>
      <c r="B2" s="43"/>
      <c r="C2" s="43"/>
    </row>
    <row r="3" spans="1:19" ht="15" customHeight="1"/>
    <row r="4" spans="1:19" ht="21.65" customHeight="1">
      <c r="A4" s="17" t="s">
        <v>15</v>
      </c>
      <c r="B4" s="17"/>
      <c r="C4" s="17"/>
      <c r="D4" s="13"/>
      <c r="E4" s="17"/>
      <c r="F4" s="17"/>
      <c r="G4" s="17"/>
      <c r="H4" s="13"/>
      <c r="I4" s="17"/>
      <c r="J4" s="17"/>
      <c r="K4" s="19"/>
      <c r="L4" s="19"/>
      <c r="N4" s="17"/>
      <c r="O4" s="17"/>
      <c r="P4" s="17"/>
      <c r="Q4" s="19"/>
      <c r="R4" s="19"/>
    </row>
    <row r="5" spans="1:19" ht="21.65" customHeight="1">
      <c r="A5" s="17"/>
      <c r="B5" s="17"/>
      <c r="C5" s="17"/>
      <c r="D5" s="13"/>
      <c r="E5" s="17"/>
      <c r="G5" s="17"/>
      <c r="H5" s="13"/>
      <c r="I5" s="107" t="s">
        <v>111</v>
      </c>
      <c r="J5" s="107"/>
      <c r="K5" s="107"/>
      <c r="L5" s="107"/>
      <c r="M5" s="107"/>
      <c r="N5" s="17"/>
      <c r="O5" s="107" t="s">
        <v>61</v>
      </c>
      <c r="P5" s="107"/>
      <c r="Q5" s="107"/>
      <c r="R5" s="107"/>
      <c r="S5" s="107"/>
    </row>
    <row r="6" spans="1:19" ht="21.65" customHeight="1">
      <c r="A6" s="17"/>
      <c r="B6" s="17"/>
      <c r="C6" s="17"/>
      <c r="D6" s="13"/>
      <c r="E6" s="17"/>
      <c r="G6" s="17"/>
      <c r="H6" s="13"/>
      <c r="I6" s="13"/>
      <c r="J6" s="13"/>
      <c r="K6" s="13"/>
      <c r="L6" s="13"/>
      <c r="M6" s="13" t="s">
        <v>16</v>
      </c>
      <c r="N6" s="17"/>
      <c r="O6" s="13"/>
      <c r="P6" s="13"/>
      <c r="Q6" s="13"/>
      <c r="R6" s="13"/>
      <c r="S6" s="13" t="s">
        <v>16</v>
      </c>
    </row>
    <row r="7" spans="1:19" ht="21.65" customHeight="1">
      <c r="A7" s="17" t="s">
        <v>17</v>
      </c>
      <c r="B7" s="17"/>
      <c r="C7" s="17"/>
      <c r="D7" s="110" t="s">
        <v>18</v>
      </c>
      <c r="E7" s="110"/>
      <c r="F7" s="110"/>
      <c r="G7" s="17"/>
      <c r="H7" s="19" t="s">
        <v>1</v>
      </c>
      <c r="I7" s="13" t="s">
        <v>19</v>
      </c>
      <c r="J7" s="13"/>
      <c r="K7" s="13" t="s">
        <v>20</v>
      </c>
      <c r="L7" s="13"/>
      <c r="M7" s="13" t="s">
        <v>21</v>
      </c>
      <c r="N7" s="17"/>
      <c r="O7" s="13" t="s">
        <v>19</v>
      </c>
      <c r="P7" s="13"/>
      <c r="Q7" s="13" t="s">
        <v>20</v>
      </c>
      <c r="R7" s="13"/>
      <c r="S7" s="13" t="s">
        <v>21</v>
      </c>
    </row>
    <row r="8" spans="1:19" ht="21.65" customHeight="1">
      <c r="A8" s="17"/>
      <c r="B8" s="17"/>
      <c r="C8" s="17"/>
      <c r="D8" s="13"/>
      <c r="E8" s="17"/>
      <c r="G8" s="17"/>
      <c r="H8" s="13"/>
      <c r="I8" s="108" t="s">
        <v>58</v>
      </c>
      <c r="J8" s="108"/>
      <c r="K8" s="108"/>
      <c r="L8" s="17"/>
      <c r="M8" s="19" t="s">
        <v>22</v>
      </c>
      <c r="N8" s="17"/>
      <c r="O8" s="108" t="s">
        <v>58</v>
      </c>
      <c r="P8" s="108"/>
      <c r="Q8" s="108"/>
      <c r="R8" s="17"/>
      <c r="S8" s="19" t="s">
        <v>22</v>
      </c>
    </row>
    <row r="9" spans="1:19" ht="21.65" customHeight="1">
      <c r="A9" s="16" t="s">
        <v>23</v>
      </c>
      <c r="B9" s="16"/>
      <c r="C9" s="16"/>
      <c r="D9" s="13"/>
      <c r="E9" s="17"/>
      <c r="G9" s="17"/>
      <c r="H9" s="19" t="s">
        <v>108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21.65" customHeight="1">
      <c r="A10" s="17" t="s">
        <v>24</v>
      </c>
      <c r="B10" s="55"/>
      <c r="C10" s="55"/>
      <c r="D10"/>
      <c r="E10" s="17"/>
      <c r="G10" s="17"/>
      <c r="H10" s="13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21.65" customHeight="1">
      <c r="A11" s="22" t="s">
        <v>84</v>
      </c>
      <c r="B11" s="55"/>
      <c r="C11" s="22"/>
      <c r="D11" s="109" t="s">
        <v>25</v>
      </c>
      <c r="E11" s="109"/>
      <c r="F11" s="109"/>
      <c r="G11" s="17"/>
      <c r="H11" s="13"/>
      <c r="N11" s="17"/>
    </row>
    <row r="12" spans="1:19" ht="21.65" customHeight="1">
      <c r="B12" s="22" t="s">
        <v>85</v>
      </c>
      <c r="C12" s="22"/>
      <c r="D12" s="110" t="s">
        <v>79</v>
      </c>
      <c r="E12" s="110"/>
      <c r="F12" s="110"/>
      <c r="G12" s="17"/>
      <c r="H12" s="13"/>
      <c r="I12" s="5">
        <v>3848802271</v>
      </c>
      <c r="J12" s="5"/>
      <c r="K12" s="5">
        <v>3715900000</v>
      </c>
      <c r="L12" s="17"/>
      <c r="M12" s="4">
        <v>40.5</v>
      </c>
      <c r="N12" s="17"/>
      <c r="O12" s="5">
        <v>3826000000</v>
      </c>
      <c r="P12" s="5"/>
      <c r="Q12" s="5">
        <v>3780700000</v>
      </c>
      <c r="R12" s="17"/>
      <c r="S12" s="4">
        <v>40.96</v>
      </c>
    </row>
    <row r="13" spans="1:19" ht="21.65" customHeight="1">
      <c r="B13" s="22"/>
      <c r="C13" s="22"/>
      <c r="D13" s="13"/>
      <c r="E13" s="13"/>
      <c r="F13" s="13"/>
      <c r="G13" s="17"/>
      <c r="H13" s="13"/>
      <c r="I13" s="5"/>
      <c r="J13" s="5"/>
      <c r="K13" s="5"/>
      <c r="L13" s="17"/>
      <c r="M13" s="4"/>
      <c r="N13" s="17"/>
      <c r="O13" s="5"/>
      <c r="P13" s="5"/>
      <c r="Q13" s="5"/>
      <c r="R13" s="17"/>
      <c r="S13" s="4"/>
    </row>
    <row r="14" spans="1:19" ht="21.65" customHeight="1">
      <c r="A14" s="17" t="s">
        <v>26</v>
      </c>
      <c r="B14" s="55"/>
      <c r="C14" s="55"/>
      <c r="D14" s="109"/>
      <c r="E14" s="109"/>
      <c r="F14" s="109"/>
      <c r="G14" s="17"/>
      <c r="H14" s="13"/>
      <c r="I14" s="5"/>
      <c r="J14" s="5"/>
      <c r="K14" s="5"/>
      <c r="L14" s="17"/>
      <c r="M14" s="9"/>
      <c r="N14" s="17"/>
      <c r="O14" s="5"/>
      <c r="P14" s="5"/>
      <c r="Q14" s="5"/>
      <c r="R14" s="17"/>
      <c r="S14" s="9"/>
    </row>
    <row r="15" spans="1:19" ht="21.65" customHeight="1">
      <c r="A15" s="22" t="s">
        <v>86</v>
      </c>
      <c r="B15" s="55"/>
      <c r="C15" s="22"/>
      <c r="D15" s="109" t="s">
        <v>27</v>
      </c>
      <c r="E15" s="109"/>
      <c r="F15" s="109"/>
      <c r="G15" s="17"/>
      <c r="H15" s="13"/>
      <c r="N15" s="17"/>
    </row>
    <row r="16" spans="1:19" ht="21.65" customHeight="1">
      <c r="B16" s="22" t="s">
        <v>87</v>
      </c>
      <c r="C16" s="22"/>
      <c r="D16" s="110" t="s">
        <v>80</v>
      </c>
      <c r="E16" s="110"/>
      <c r="F16" s="110"/>
      <c r="G16" s="17"/>
      <c r="H16" s="13"/>
      <c r="I16" s="5">
        <v>4348797617</v>
      </c>
      <c r="J16" s="5"/>
      <c r="K16" s="5">
        <v>4101600000</v>
      </c>
      <c r="L16" s="17"/>
      <c r="M16" s="4">
        <v>44.7</v>
      </c>
      <c r="N16" s="17"/>
      <c r="O16" s="5">
        <v>4305270000</v>
      </c>
      <c r="P16" s="5"/>
      <c r="Q16" s="5">
        <v>4325400000</v>
      </c>
      <c r="R16" s="17"/>
      <c r="S16" s="4">
        <v>46.86</v>
      </c>
    </row>
    <row r="17" spans="1:19" ht="21.65" customHeight="1">
      <c r="B17" s="22"/>
      <c r="C17" s="22"/>
      <c r="D17" s="13"/>
      <c r="E17" s="13"/>
      <c r="F17" s="13"/>
      <c r="G17" s="17"/>
      <c r="H17" s="13"/>
      <c r="I17" s="5"/>
      <c r="J17" s="5"/>
      <c r="K17" s="5"/>
      <c r="L17" s="17"/>
      <c r="M17" s="4"/>
      <c r="N17" s="17"/>
      <c r="O17" s="5"/>
      <c r="P17" s="5"/>
      <c r="Q17" s="5"/>
      <c r="R17" s="17"/>
      <c r="S17" s="4"/>
    </row>
    <row r="18" spans="1:19" ht="21.65" customHeight="1">
      <c r="A18" s="17" t="s">
        <v>28</v>
      </c>
      <c r="B18" s="55"/>
      <c r="C18" s="55"/>
      <c r="D18" s="58"/>
      <c r="E18" s="17"/>
      <c r="G18" s="17"/>
      <c r="H18" s="13"/>
      <c r="I18" s="5"/>
      <c r="J18" s="5"/>
      <c r="K18" s="5"/>
      <c r="L18" s="17"/>
      <c r="M18" s="4"/>
      <c r="N18" s="17"/>
      <c r="O18" s="5"/>
      <c r="P18" s="5"/>
      <c r="Q18" s="5"/>
      <c r="R18" s="17"/>
      <c r="S18" s="4"/>
    </row>
    <row r="19" spans="1:19" ht="21.65" customHeight="1">
      <c r="A19" s="22" t="s">
        <v>88</v>
      </c>
      <c r="B19" s="55"/>
      <c r="C19" s="55"/>
      <c r="D19" s="58"/>
      <c r="E19" s="17"/>
      <c r="G19" s="17"/>
      <c r="H19" s="13"/>
      <c r="I19" s="5"/>
      <c r="J19" s="5"/>
      <c r="K19" s="5"/>
      <c r="L19" s="17"/>
      <c r="M19" s="4"/>
      <c r="N19" s="17"/>
      <c r="O19" s="5"/>
      <c r="P19" s="5"/>
      <c r="Q19" s="5"/>
      <c r="R19" s="17"/>
      <c r="S19" s="4"/>
    </row>
    <row r="20" spans="1:19" ht="21.65" customHeight="1">
      <c r="A20" s="22"/>
      <c r="B20" s="22" t="s">
        <v>89</v>
      </c>
      <c r="C20" s="22"/>
      <c r="D20" s="109" t="s">
        <v>29</v>
      </c>
      <c r="E20" s="109"/>
      <c r="F20" s="109"/>
      <c r="G20" s="17"/>
      <c r="H20" s="13"/>
      <c r="N20" s="17"/>
    </row>
    <row r="21" spans="1:19" ht="21.65" customHeight="1">
      <c r="B21" s="22" t="s">
        <v>90</v>
      </c>
      <c r="C21" s="17"/>
      <c r="D21" s="110" t="s">
        <v>30</v>
      </c>
      <c r="E21" s="110"/>
      <c r="F21" s="110"/>
      <c r="G21" s="17"/>
      <c r="H21" s="13"/>
      <c r="I21" s="5">
        <v>577388805</v>
      </c>
      <c r="J21" s="5"/>
      <c r="K21" s="5">
        <v>517900000</v>
      </c>
      <c r="L21" s="17"/>
      <c r="M21" s="4">
        <v>5.64</v>
      </c>
      <c r="N21" s="17"/>
      <c r="O21" s="5">
        <v>569000000</v>
      </c>
      <c r="P21" s="5"/>
      <c r="Q21" s="5">
        <v>573700000</v>
      </c>
      <c r="R21" s="17"/>
      <c r="S21" s="4">
        <v>6.22</v>
      </c>
    </row>
    <row r="22" spans="1:19" ht="17.5" customHeight="1">
      <c r="A22" s="17"/>
      <c r="C22" s="17"/>
      <c r="D22" s="13"/>
      <c r="E22" s="13"/>
      <c r="F22" s="13"/>
      <c r="G22" s="17"/>
      <c r="H22" s="13"/>
      <c r="I22" s="5"/>
      <c r="J22" s="5"/>
      <c r="K22" s="5"/>
      <c r="L22" s="17"/>
      <c r="M22" s="4"/>
      <c r="N22" s="17"/>
      <c r="O22" s="5"/>
      <c r="P22" s="5"/>
      <c r="Q22" s="5"/>
      <c r="R22" s="17"/>
      <c r="S22" s="4"/>
    </row>
    <row r="23" spans="1:19" ht="21.65" customHeight="1">
      <c r="A23" s="16" t="s">
        <v>31</v>
      </c>
      <c r="B23" s="16"/>
      <c r="C23" s="16"/>
      <c r="D23" s="13"/>
      <c r="E23" s="17"/>
      <c r="G23" s="17"/>
      <c r="H23" s="13"/>
      <c r="I23" s="94">
        <f>SUM(I10:I21)</f>
        <v>8774988693</v>
      </c>
      <c r="J23" s="95"/>
      <c r="K23" s="94">
        <f>SUM(K10:K21)</f>
        <v>8335400000</v>
      </c>
      <c r="L23" s="57"/>
      <c r="M23" s="85">
        <f>SUM(M10:M21)</f>
        <v>90.84</v>
      </c>
      <c r="N23" s="17"/>
      <c r="O23" s="84">
        <f>SUM(O10:O21)</f>
        <v>8700270000</v>
      </c>
      <c r="P23" s="37"/>
      <c r="Q23" s="84">
        <f>SUM(Q10:Q21)</f>
        <v>8679800000</v>
      </c>
      <c r="R23" s="57"/>
      <c r="S23" s="85">
        <f>SUM(S10:S21)</f>
        <v>94.039999999999992</v>
      </c>
    </row>
    <row r="24" spans="1:19" ht="15" customHeight="1">
      <c r="A24" s="17"/>
      <c r="B24" s="17"/>
      <c r="C24" s="17"/>
      <c r="D24" s="13"/>
      <c r="E24" s="17"/>
      <c r="F24" s="17"/>
      <c r="G24" s="17"/>
      <c r="H24" s="13"/>
      <c r="I24" s="39"/>
      <c r="J24" s="57"/>
      <c r="K24" s="56"/>
      <c r="L24" s="56"/>
      <c r="N24" s="17"/>
      <c r="O24" s="39"/>
      <c r="P24" s="57"/>
      <c r="Q24" s="56"/>
      <c r="R24" s="56"/>
    </row>
    <row r="25" spans="1:19" ht="22.5" customHeight="1">
      <c r="A25" s="24" t="s">
        <v>67</v>
      </c>
      <c r="B25" s="24"/>
      <c r="C25" s="24"/>
    </row>
    <row r="26" spans="1:19" ht="22.5" customHeight="1">
      <c r="A26" s="43" t="s">
        <v>14</v>
      </c>
      <c r="B26" s="43"/>
      <c r="C26" s="43"/>
    </row>
    <row r="28" spans="1:19" ht="22.5" customHeight="1">
      <c r="A28" s="17" t="s">
        <v>98</v>
      </c>
      <c r="B28" s="17"/>
      <c r="C28" s="17"/>
      <c r="D28" s="13"/>
      <c r="E28" s="17"/>
      <c r="F28" s="17"/>
      <c r="G28" s="17"/>
      <c r="H28" s="13"/>
      <c r="I28" s="17"/>
      <c r="J28" s="17"/>
      <c r="K28" s="19"/>
      <c r="L28" s="19"/>
      <c r="N28" s="17"/>
      <c r="O28" s="17"/>
      <c r="P28" s="17"/>
      <c r="Q28" s="19"/>
      <c r="R28" s="19"/>
    </row>
    <row r="29" spans="1:19" ht="22.5" customHeight="1">
      <c r="A29" s="17"/>
      <c r="B29" s="17"/>
      <c r="C29" s="17"/>
      <c r="D29" s="13"/>
      <c r="E29" s="17"/>
      <c r="G29" s="17"/>
      <c r="H29" s="13"/>
      <c r="I29" s="107" t="s">
        <v>111</v>
      </c>
      <c r="J29" s="107"/>
      <c r="K29" s="107"/>
      <c r="L29" s="107"/>
      <c r="M29" s="107"/>
      <c r="N29" s="17"/>
      <c r="O29" s="107" t="s">
        <v>61</v>
      </c>
      <c r="P29" s="107"/>
      <c r="Q29" s="107"/>
      <c r="R29" s="107"/>
      <c r="S29" s="107"/>
    </row>
    <row r="30" spans="1:19" ht="22.5" customHeight="1">
      <c r="A30" s="17"/>
      <c r="B30" s="17"/>
      <c r="C30" s="17"/>
      <c r="D30" s="13"/>
      <c r="E30" s="17"/>
      <c r="G30" s="17"/>
      <c r="H30" s="13"/>
      <c r="I30" s="13"/>
      <c r="J30" s="13"/>
      <c r="K30" s="13"/>
      <c r="L30" s="13"/>
      <c r="M30" s="13" t="s">
        <v>16</v>
      </c>
      <c r="N30" s="17"/>
      <c r="O30" s="13"/>
      <c r="P30" s="13"/>
      <c r="Q30" s="13"/>
      <c r="R30" s="13"/>
      <c r="S30" s="13" t="s">
        <v>16</v>
      </c>
    </row>
    <row r="31" spans="1:19" ht="22.5" customHeight="1">
      <c r="A31" s="17" t="s">
        <v>17</v>
      </c>
      <c r="B31" s="17"/>
      <c r="C31" s="17"/>
      <c r="D31" s="13" t="s">
        <v>99</v>
      </c>
      <c r="E31" s="13"/>
      <c r="F31" s="13" t="s">
        <v>109</v>
      </c>
      <c r="G31" s="17"/>
      <c r="H31" s="19" t="s">
        <v>1</v>
      </c>
      <c r="I31" s="13" t="s">
        <v>19</v>
      </c>
      <c r="J31" s="13"/>
      <c r="K31" s="13" t="s">
        <v>20</v>
      </c>
      <c r="L31" s="13"/>
      <c r="M31" s="13" t="s">
        <v>21</v>
      </c>
      <c r="N31" s="17"/>
      <c r="O31" s="13" t="s">
        <v>19</v>
      </c>
      <c r="P31" s="13"/>
      <c r="Q31" s="13" t="s">
        <v>20</v>
      </c>
      <c r="R31" s="13"/>
      <c r="S31" s="13" t="s">
        <v>21</v>
      </c>
    </row>
    <row r="32" spans="1:19" ht="22.5" customHeight="1">
      <c r="A32" s="17"/>
      <c r="B32" s="17"/>
      <c r="C32" s="17"/>
      <c r="D32"/>
      <c r="E32" s="13"/>
      <c r="F32" s="19" t="s">
        <v>100</v>
      </c>
      <c r="G32" s="17"/>
      <c r="H32" s="13"/>
      <c r="I32" s="108" t="s">
        <v>58</v>
      </c>
      <c r="J32" s="108"/>
      <c r="K32" s="108"/>
      <c r="L32" s="17"/>
      <c r="M32" s="19" t="s">
        <v>22</v>
      </c>
      <c r="N32" s="17"/>
      <c r="O32" s="108" t="s">
        <v>58</v>
      </c>
      <c r="P32" s="108"/>
      <c r="Q32" s="108"/>
      <c r="R32" s="17"/>
      <c r="S32" s="19" t="s">
        <v>22</v>
      </c>
    </row>
    <row r="33" spans="1:26" ht="22.5" customHeight="1">
      <c r="A33" s="16" t="s">
        <v>101</v>
      </c>
      <c r="B33" s="16"/>
      <c r="C33" s="16"/>
      <c r="D33" s="13"/>
      <c r="E33" s="17"/>
      <c r="G33" s="17"/>
      <c r="H33" s="19" t="s">
        <v>113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26" ht="22.5" customHeight="1">
      <c r="A34" s="17" t="s">
        <v>102</v>
      </c>
      <c r="B34" s="17"/>
      <c r="C34" s="17"/>
      <c r="D34" s="22"/>
      <c r="E34" s="22"/>
      <c r="F34" s="17"/>
      <c r="G34" s="22"/>
      <c r="H34" s="13"/>
      <c r="I34" s="17"/>
      <c r="J34" s="39"/>
      <c r="K34" s="57"/>
      <c r="L34" s="39"/>
      <c r="M34" s="4"/>
      <c r="N34" s="17"/>
      <c r="O34" s="17"/>
      <c r="P34" s="39"/>
      <c r="Q34" s="57"/>
      <c r="R34" s="39"/>
      <c r="S34" s="4"/>
      <c r="T34" s="17"/>
      <c r="U34" s="17"/>
      <c r="V34" s="17"/>
      <c r="W34" s="39"/>
      <c r="X34" s="57"/>
      <c r="Y34" s="4"/>
    </row>
    <row r="35" spans="1:26" ht="22.5" customHeight="1">
      <c r="A35" s="83" t="s">
        <v>107</v>
      </c>
      <c r="B35" s="17"/>
      <c r="C35" s="17"/>
      <c r="D35" s="88" t="s">
        <v>105</v>
      </c>
      <c r="E35" s="22"/>
      <c r="F35" s="93">
        <v>1.8</v>
      </c>
      <c r="G35" s="22"/>
      <c r="H35" s="13"/>
      <c r="I35" s="100">
        <v>0</v>
      </c>
      <c r="J35" s="96"/>
      <c r="K35" s="100">
        <v>0</v>
      </c>
      <c r="L35" s="97"/>
      <c r="M35" s="100">
        <v>0</v>
      </c>
      <c r="N35" s="17"/>
      <c r="O35" s="5">
        <v>550000000</v>
      </c>
      <c r="P35" s="5"/>
      <c r="Q35" s="5">
        <v>550000000</v>
      </c>
      <c r="R35" s="6"/>
      <c r="S35" s="4">
        <v>5.96</v>
      </c>
      <c r="T35" s="17"/>
      <c r="U35" s="17"/>
      <c r="V35" s="17"/>
      <c r="W35" s="39"/>
      <c r="X35" s="57"/>
      <c r="Y35" s="4"/>
    </row>
    <row r="36" spans="1:26" ht="22.5" customHeight="1">
      <c r="A36" s="83" t="s">
        <v>107</v>
      </c>
      <c r="B36" s="17"/>
      <c r="C36" s="17"/>
      <c r="D36" s="88" t="s">
        <v>119</v>
      </c>
      <c r="E36" s="22"/>
      <c r="F36" s="93">
        <v>1</v>
      </c>
      <c r="G36" s="22"/>
      <c r="H36" s="13"/>
      <c r="I36" s="39">
        <v>202024726</v>
      </c>
      <c r="J36" s="39"/>
      <c r="K36" s="39">
        <v>202024726</v>
      </c>
      <c r="L36" s="39"/>
      <c r="M36" s="4">
        <v>2.1999999999999997</v>
      </c>
      <c r="N36" s="17"/>
      <c r="O36" s="100">
        <v>0</v>
      </c>
      <c r="P36" s="96"/>
      <c r="Q36" s="100">
        <v>0</v>
      </c>
      <c r="R36" s="97"/>
      <c r="S36" s="100">
        <v>0</v>
      </c>
      <c r="T36" s="17"/>
      <c r="U36" s="17"/>
      <c r="V36" s="17"/>
      <c r="W36" s="39"/>
      <c r="X36" s="57"/>
      <c r="Y36" s="4"/>
    </row>
    <row r="37" spans="1:26" ht="22.5" customHeight="1">
      <c r="A37" s="83" t="s">
        <v>107</v>
      </c>
      <c r="B37" s="17"/>
      <c r="C37" s="17"/>
      <c r="D37" s="88" t="s">
        <v>118</v>
      </c>
      <c r="E37" s="22"/>
      <c r="F37" s="93">
        <v>1</v>
      </c>
      <c r="G37" s="22"/>
      <c r="H37" s="13"/>
      <c r="I37" s="39">
        <v>558286224</v>
      </c>
      <c r="J37" s="39"/>
      <c r="K37" s="39">
        <v>558286224</v>
      </c>
      <c r="L37" s="39"/>
      <c r="M37" s="4">
        <v>6.08</v>
      </c>
      <c r="N37" s="17"/>
      <c r="O37" s="100">
        <v>0</v>
      </c>
      <c r="P37" s="96"/>
      <c r="Q37" s="100">
        <v>0</v>
      </c>
      <c r="R37" s="97"/>
      <c r="S37" s="100">
        <v>0</v>
      </c>
      <c r="T37" s="17"/>
      <c r="U37" s="17"/>
      <c r="V37" s="17"/>
      <c r="W37" s="39"/>
      <c r="X37" s="57"/>
      <c r="Y37" s="4"/>
    </row>
    <row r="38" spans="1:26" ht="22.5" customHeight="1">
      <c r="A38" s="83" t="s">
        <v>107</v>
      </c>
      <c r="B38" s="17"/>
      <c r="C38" s="17"/>
      <c r="D38" s="88" t="s">
        <v>118</v>
      </c>
      <c r="E38" s="87"/>
      <c r="F38" s="93">
        <v>0.08</v>
      </c>
      <c r="G38" s="22"/>
      <c r="H38" s="13"/>
      <c r="I38" s="5">
        <v>80320877</v>
      </c>
      <c r="J38" s="5"/>
      <c r="K38" s="5">
        <v>80320877</v>
      </c>
      <c r="L38" s="6"/>
      <c r="M38" s="4">
        <v>0.88</v>
      </c>
      <c r="N38" s="17"/>
      <c r="O38" s="100">
        <v>0</v>
      </c>
      <c r="P38" s="96"/>
      <c r="Q38" s="100">
        <v>0</v>
      </c>
      <c r="R38" s="97"/>
      <c r="S38" s="100">
        <v>0</v>
      </c>
      <c r="T38" s="17"/>
    </row>
    <row r="39" spans="1:26" ht="22.5" customHeight="1">
      <c r="A39" s="16" t="s">
        <v>103</v>
      </c>
      <c r="B39" s="16"/>
      <c r="C39" s="16"/>
      <c r="D39" s="17"/>
      <c r="E39" s="13"/>
      <c r="F39" s="17"/>
      <c r="G39" s="13"/>
      <c r="H39" s="13"/>
      <c r="I39" s="3">
        <f>SUM(I34:I38)</f>
        <v>840631827</v>
      </c>
      <c r="J39" s="4"/>
      <c r="K39" s="3">
        <f>SUM(K34:K38)</f>
        <v>840631827</v>
      </c>
      <c r="L39" s="57"/>
      <c r="M39" s="85">
        <f>SUM(M34:M38)</f>
        <v>9.16</v>
      </c>
      <c r="N39" s="17"/>
      <c r="O39" s="3">
        <f>SUM(O34:O38)</f>
        <v>550000000</v>
      </c>
      <c r="P39" s="4"/>
      <c r="Q39" s="3">
        <f>SUM(Q34:Q38)</f>
        <v>550000000</v>
      </c>
      <c r="R39" s="57"/>
      <c r="S39" s="85">
        <f>SUM(S34:S38)</f>
        <v>5.96</v>
      </c>
      <c r="T39" s="37"/>
      <c r="U39" s="39"/>
      <c r="V39" s="39"/>
      <c r="W39" s="39"/>
      <c r="X39" s="39"/>
      <c r="Y39" s="39"/>
      <c r="Z39" s="39"/>
    </row>
    <row r="40" spans="1:26" ht="22.5" customHeight="1">
      <c r="A40" s="17"/>
      <c r="B40" s="17"/>
      <c r="C40" s="17"/>
      <c r="D40" s="17"/>
      <c r="E40" s="13"/>
      <c r="F40" s="17"/>
      <c r="G40" s="13"/>
      <c r="H40" s="13"/>
      <c r="I40" s="6"/>
      <c r="J40" s="91"/>
      <c r="K40" s="57"/>
      <c r="L40" s="92"/>
      <c r="M40" s="91"/>
      <c r="N40" s="17"/>
      <c r="O40" s="6"/>
      <c r="P40" s="91"/>
      <c r="Q40" s="57"/>
      <c r="R40" s="92"/>
      <c r="S40" s="91"/>
      <c r="T40" s="17"/>
      <c r="U40" s="39"/>
      <c r="V40" s="39"/>
      <c r="W40" s="39"/>
      <c r="X40" s="39"/>
      <c r="Y40" s="39"/>
      <c r="Z40" s="39"/>
    </row>
    <row r="41" spans="1:26" ht="22.5" customHeight="1" thickBot="1">
      <c r="A41" s="16" t="s">
        <v>104</v>
      </c>
      <c r="B41" s="16"/>
      <c r="C41" s="16"/>
      <c r="D41" s="17"/>
      <c r="E41" s="13"/>
      <c r="F41" s="17"/>
      <c r="G41" s="13"/>
      <c r="H41" s="13"/>
      <c r="I41" s="89">
        <f>SUM(I39,I23)</f>
        <v>9615620520</v>
      </c>
      <c r="J41" s="86"/>
      <c r="K41" s="89">
        <f>SUM(K39,K23)</f>
        <v>9176031827</v>
      </c>
      <c r="M41" s="90">
        <f>SUM(M39,M23)</f>
        <v>100</v>
      </c>
      <c r="N41" s="17"/>
      <c r="O41" s="89">
        <f>SUM(O39,O23)</f>
        <v>9250270000</v>
      </c>
      <c r="P41" s="86"/>
      <c r="Q41" s="89">
        <f>SUM(Q39,Q23)</f>
        <v>9229800000</v>
      </c>
      <c r="S41" s="90">
        <f>SUM(S39,S23)</f>
        <v>99.999999999999986</v>
      </c>
      <c r="U41" s="39"/>
      <c r="V41" s="39"/>
      <c r="W41" s="39"/>
      <c r="X41" s="39"/>
      <c r="Y41" s="39"/>
      <c r="Z41" s="39"/>
    </row>
    <row r="42" spans="1:26" ht="22.5" customHeight="1" thickTop="1">
      <c r="A42" s="17"/>
      <c r="B42" s="17"/>
      <c r="C42" s="17"/>
      <c r="D42" s="13"/>
      <c r="E42" s="17"/>
      <c r="F42" s="17"/>
      <c r="G42" s="17"/>
      <c r="H42" s="13"/>
      <c r="I42" s="39"/>
      <c r="J42" s="57"/>
      <c r="K42" s="56"/>
      <c r="L42" s="56"/>
      <c r="N42" s="17"/>
      <c r="O42" s="39"/>
      <c r="P42" s="57"/>
      <c r="Q42" s="56"/>
      <c r="R42" s="56"/>
    </row>
    <row r="43" spans="1:26" ht="22.5" customHeight="1">
      <c r="K43" s="98"/>
    </row>
  </sheetData>
  <mergeCells count="16">
    <mergeCell ref="O29:S29"/>
    <mergeCell ref="O32:Q32"/>
    <mergeCell ref="O5:S5"/>
    <mergeCell ref="O8:Q8"/>
    <mergeCell ref="D11:F11"/>
    <mergeCell ref="D12:F12"/>
    <mergeCell ref="D15:F15"/>
    <mergeCell ref="D16:F16"/>
    <mergeCell ref="D20:F20"/>
    <mergeCell ref="D21:F21"/>
    <mergeCell ref="D7:F7"/>
    <mergeCell ref="D14:F14"/>
    <mergeCell ref="I5:M5"/>
    <mergeCell ref="I8:K8"/>
    <mergeCell ref="I29:M29"/>
    <mergeCell ref="I32:K32"/>
  </mergeCells>
  <phoneticPr fontId="23" type="noConversion"/>
  <pageMargins left="0.8" right="0.8" top="0.48" bottom="0.5" header="0.5" footer="0.5"/>
  <pageSetup paperSize="9" scale="73" firstPageNumber="7" fitToHeight="0" orientation="landscape" useFirstPageNumber="1" r:id="rId1"/>
  <headerFooter>
    <oddFooter xml:space="preserve">&amp;L&amp;"Times New Roman,Regular"&amp;11The accompanying notes form an integral part of the financial statements.
&amp;C&amp;"Times New Roman,Regular"&amp;11&amp;P
</oddFooter>
  </headerFooter>
  <rowBreaks count="1" manualBreakCount="1">
    <brk id="24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E36"/>
  <sheetViews>
    <sheetView tabSelected="1" zoomScaleNormal="100" zoomScaleSheetLayoutView="100" workbookViewId="0">
      <selection activeCell="A5" sqref="A5"/>
    </sheetView>
  </sheetViews>
  <sheetFormatPr defaultColWidth="9.09765625" defaultRowHeight="24" customHeight="1"/>
  <cols>
    <col min="1" max="1" width="60.69921875" customWidth="1"/>
    <col min="2" max="2" width="9.3984375" style="23" customWidth="1"/>
    <col min="3" max="3" width="21.59765625" customWidth="1"/>
    <col min="4" max="4" width="2.5" customWidth="1"/>
    <col min="5" max="5" width="21.59765625" customWidth="1"/>
  </cols>
  <sheetData>
    <row r="1" spans="1:5" ht="22.5" customHeight="1">
      <c r="A1" s="24" t="s">
        <v>67</v>
      </c>
      <c r="B1" s="25"/>
      <c r="C1" s="25"/>
      <c r="D1" s="25"/>
      <c r="E1" s="25"/>
    </row>
    <row r="2" spans="1:5" ht="22.5" customHeight="1">
      <c r="A2" s="43" t="s">
        <v>55</v>
      </c>
      <c r="B2" s="25"/>
      <c r="C2" s="25"/>
      <c r="D2" s="25"/>
      <c r="E2" s="25"/>
    </row>
    <row r="3" spans="1:5" ht="15" customHeight="1">
      <c r="A3" s="25"/>
      <c r="B3" s="25"/>
      <c r="C3" s="25"/>
      <c r="D3" s="25"/>
      <c r="E3" s="25"/>
    </row>
    <row r="4" spans="1:5" ht="23">
      <c r="A4" s="25"/>
      <c r="B4" s="25"/>
      <c r="C4" s="13"/>
      <c r="D4" s="13"/>
      <c r="E4" s="13" t="s">
        <v>126</v>
      </c>
    </row>
    <row r="5" spans="1:5" s="12" customFormat="1" ht="21.65" customHeight="1">
      <c r="A5" s="18"/>
      <c r="B5" s="18"/>
      <c r="C5" s="13"/>
      <c r="D5" s="78"/>
      <c r="E5" s="78" t="s">
        <v>127</v>
      </c>
    </row>
    <row r="6" spans="1:5" s="12" customFormat="1" ht="21.65" customHeight="1">
      <c r="A6" s="17"/>
      <c r="B6" s="19"/>
      <c r="C6" s="78" t="s">
        <v>112</v>
      </c>
      <c r="D6" s="13"/>
      <c r="E6" s="13" t="s">
        <v>63</v>
      </c>
    </row>
    <row r="7" spans="1:5" s="12" customFormat="1" ht="21.65" customHeight="1">
      <c r="A7" s="17"/>
      <c r="B7" s="44" t="s">
        <v>1</v>
      </c>
      <c r="C7" s="78" t="s">
        <v>111</v>
      </c>
      <c r="D7" s="13"/>
      <c r="E7" s="13" t="s">
        <v>62</v>
      </c>
    </row>
    <row r="8" spans="1:5" s="12" customFormat="1" ht="21.65" customHeight="1">
      <c r="A8" s="17"/>
      <c r="B8" s="21"/>
      <c r="C8" s="108" t="s">
        <v>58</v>
      </c>
      <c r="D8" s="108"/>
      <c r="E8" s="108"/>
    </row>
    <row r="9" spans="1:5" s="12" customFormat="1" ht="21.65" customHeight="1">
      <c r="A9" s="45" t="s">
        <v>32</v>
      </c>
      <c r="B9" s="21"/>
      <c r="C9" s="37"/>
      <c r="D9" s="13"/>
      <c r="E9" s="37"/>
    </row>
    <row r="10" spans="1:5" s="12" customFormat="1" ht="21.65" customHeight="1">
      <c r="A10" s="17" t="s">
        <v>33</v>
      </c>
      <c r="B10" s="19"/>
      <c r="C10" s="46">
        <v>1256855973</v>
      </c>
      <c r="D10" s="13"/>
      <c r="E10" s="46">
        <v>157000925</v>
      </c>
    </row>
    <row r="11" spans="1:5" s="12" customFormat="1" ht="21.65" customHeight="1">
      <c r="A11" s="17" t="s">
        <v>34</v>
      </c>
      <c r="B11" s="19"/>
      <c r="C11" s="37">
        <v>12494694</v>
      </c>
      <c r="D11" s="13"/>
      <c r="E11" s="37">
        <v>334116</v>
      </c>
    </row>
    <row r="12" spans="1:5" s="12" customFormat="1" ht="21.65" customHeight="1">
      <c r="A12" s="17" t="s">
        <v>35</v>
      </c>
      <c r="B12" s="47"/>
      <c r="C12" s="46">
        <v>4176656</v>
      </c>
      <c r="D12" s="13"/>
      <c r="E12" s="46">
        <v>204052</v>
      </c>
    </row>
    <row r="13" spans="1:5" s="12" customFormat="1" ht="21.65" customHeight="1">
      <c r="A13" s="16" t="s">
        <v>36</v>
      </c>
      <c r="B13" s="47"/>
      <c r="C13" s="48">
        <f>SUM(C10:C12)</f>
        <v>1273527323</v>
      </c>
      <c r="D13" s="13"/>
      <c r="E13" s="48">
        <v>157539093</v>
      </c>
    </row>
    <row r="14" spans="1:5" s="12" customFormat="1" ht="15" customHeight="1">
      <c r="A14" s="16"/>
      <c r="B14" s="47"/>
      <c r="C14" s="37"/>
      <c r="D14" s="13"/>
      <c r="E14" s="37"/>
    </row>
    <row r="15" spans="1:5" s="12" customFormat="1" ht="21.65" customHeight="1">
      <c r="A15" s="45" t="s">
        <v>37</v>
      </c>
      <c r="B15" s="47"/>
      <c r="C15" s="37"/>
      <c r="D15" s="13"/>
      <c r="E15" s="37"/>
    </row>
    <row r="16" spans="1:5" s="12" customFormat="1" ht="21.65" customHeight="1">
      <c r="A16" s="22" t="s">
        <v>38</v>
      </c>
      <c r="B16" s="19"/>
      <c r="C16" s="37">
        <v>345766127</v>
      </c>
      <c r="D16" s="37"/>
      <c r="E16" s="37">
        <v>49251016</v>
      </c>
    </row>
    <row r="17" spans="1:5" s="12" customFormat="1" ht="21.65" customHeight="1">
      <c r="A17" s="22" t="s">
        <v>39</v>
      </c>
      <c r="B17" s="80" t="s">
        <v>120</v>
      </c>
      <c r="C17" s="37">
        <v>18000000</v>
      </c>
      <c r="D17" s="37"/>
      <c r="E17" s="37">
        <v>2314378</v>
      </c>
    </row>
    <row r="18" spans="1:5" s="12" customFormat="1" ht="21.65" customHeight="1">
      <c r="A18" s="22" t="s">
        <v>70</v>
      </c>
      <c r="B18" s="80" t="s">
        <v>120</v>
      </c>
      <c r="C18" s="37">
        <v>14529346</v>
      </c>
      <c r="D18" s="37"/>
      <c r="E18" s="37">
        <v>1902936</v>
      </c>
    </row>
    <row r="19" spans="1:5" s="12" customFormat="1" ht="21.65" customHeight="1">
      <c r="A19" s="22" t="s">
        <v>40</v>
      </c>
      <c r="B19" s="82" t="s">
        <v>96</v>
      </c>
      <c r="C19" s="37">
        <v>2814348</v>
      </c>
      <c r="D19" s="37"/>
      <c r="E19" s="37">
        <v>396638</v>
      </c>
    </row>
    <row r="20" spans="1:5" s="12" customFormat="1" ht="21.65" customHeight="1">
      <c r="A20" s="22" t="s">
        <v>41</v>
      </c>
      <c r="B20" s="80" t="s">
        <v>120</v>
      </c>
      <c r="C20" s="37">
        <v>108509587</v>
      </c>
      <c r="D20" s="37"/>
      <c r="E20" s="37">
        <v>14789789</v>
      </c>
    </row>
    <row r="21" spans="1:5" s="12" customFormat="1" ht="21.65" customHeight="1">
      <c r="A21" s="22" t="s">
        <v>42</v>
      </c>
      <c r="B21" s="19"/>
      <c r="C21" s="37">
        <v>1487250</v>
      </c>
      <c r="D21" s="37"/>
      <c r="E21" s="37">
        <v>590000</v>
      </c>
    </row>
    <row r="22" spans="1:5" s="12" customFormat="1" ht="21.65" customHeight="1">
      <c r="A22" s="22" t="s">
        <v>43</v>
      </c>
      <c r="B22" s="19"/>
      <c r="C22" s="37">
        <v>10030802</v>
      </c>
      <c r="D22" s="37"/>
      <c r="E22" s="37">
        <v>3603468</v>
      </c>
    </row>
    <row r="23" spans="1:5" s="12" customFormat="1" ht="21.65" customHeight="1">
      <c r="A23" s="18" t="s">
        <v>44</v>
      </c>
      <c r="B23" s="47"/>
      <c r="C23" s="48">
        <f>SUM(C16:C22)</f>
        <v>501137460</v>
      </c>
      <c r="D23" s="37"/>
      <c r="E23" s="48">
        <f>SUM(E16:E22)</f>
        <v>72848225</v>
      </c>
    </row>
    <row r="24" spans="1:5" s="12" customFormat="1" ht="15" customHeight="1">
      <c r="A24" s="18"/>
      <c r="B24" s="47"/>
      <c r="C24" s="50"/>
      <c r="D24" s="37"/>
      <c r="E24" s="50"/>
    </row>
    <row r="25" spans="1:5" s="12" customFormat="1" ht="21.65" customHeight="1" thickBot="1">
      <c r="A25" s="16" t="s">
        <v>45</v>
      </c>
      <c r="B25" s="51"/>
      <c r="C25" s="52">
        <f>C13-C23</f>
        <v>772389863</v>
      </c>
      <c r="D25" s="37"/>
      <c r="E25" s="52">
        <f>E13-E23</f>
        <v>84690868</v>
      </c>
    </row>
    <row r="26" spans="1:5" s="12" customFormat="1" ht="15" customHeight="1" thickTop="1">
      <c r="A26" s="16"/>
      <c r="B26" s="51"/>
      <c r="C26" s="49"/>
      <c r="D26" s="37"/>
      <c r="E26" s="49"/>
    </row>
    <row r="27" spans="1:5" s="12" customFormat="1" ht="20">
      <c r="A27" s="16" t="s">
        <v>46</v>
      </c>
      <c r="B27" s="51"/>
      <c r="C27" s="49"/>
      <c r="D27" s="37"/>
      <c r="E27" s="49"/>
    </row>
    <row r="28" spans="1:5" s="12" customFormat="1" ht="20">
      <c r="A28" s="17" t="s">
        <v>134</v>
      </c>
      <c r="D28" s="37"/>
    </row>
    <row r="29" spans="1:5" s="12" customFormat="1" ht="20">
      <c r="A29" s="17" t="s">
        <v>135</v>
      </c>
      <c r="B29" s="47" t="s">
        <v>121</v>
      </c>
      <c r="C29" s="46">
        <v>-419118693</v>
      </c>
      <c r="D29" s="13"/>
      <c r="E29" s="46">
        <v>-20470000</v>
      </c>
    </row>
    <row r="30" spans="1:5" s="12" customFormat="1" ht="21.65" customHeight="1" thickBot="1">
      <c r="A30" s="16" t="s">
        <v>47</v>
      </c>
      <c r="B30" s="47"/>
      <c r="C30" s="53">
        <f>SUM(C29:C29)</f>
        <v>-419118693</v>
      </c>
      <c r="D30" s="13"/>
      <c r="E30" s="53">
        <f>SUM(E29:E29)</f>
        <v>-20470000</v>
      </c>
    </row>
    <row r="31" spans="1:5" s="12" customFormat="1" ht="15" customHeight="1" thickTop="1">
      <c r="A31" s="17"/>
      <c r="B31" s="47"/>
      <c r="C31" s="30"/>
      <c r="D31" s="13"/>
      <c r="E31" s="30"/>
    </row>
    <row r="32" spans="1:5" s="12" customFormat="1" ht="21.65" customHeight="1" thickBot="1">
      <c r="A32" s="16" t="s">
        <v>54</v>
      </c>
      <c r="B32" s="47"/>
      <c r="C32" s="52">
        <f>C25+C30</f>
        <v>353271170</v>
      </c>
      <c r="D32" s="13"/>
      <c r="E32" s="52">
        <f>E25+E30</f>
        <v>64220868</v>
      </c>
    </row>
    <row r="33" spans="4:4" ht="24" customHeight="1" thickTop="1">
      <c r="D33" s="13"/>
    </row>
    <row r="34" spans="4:4" ht="24" customHeight="1">
      <c r="D34" s="13"/>
    </row>
    <row r="35" spans="4:4" ht="24" customHeight="1">
      <c r="D35" s="13"/>
    </row>
    <row r="36" spans="4:4" ht="24" customHeight="1">
      <c r="D36" s="13"/>
    </row>
  </sheetData>
  <mergeCells count="1">
    <mergeCell ref="C8:E8"/>
  </mergeCells>
  <phoneticPr fontId="0" type="noConversion"/>
  <pageMargins left="0.8" right="0.8" top="0.48" bottom="0.5" header="0.5" footer="0.5"/>
  <pageSetup paperSize="9" scale="83" firstPageNumber="9" fitToWidth="0" fitToHeight="0" orientation="portrait" useFirstPageNumber="1" r:id="rId1"/>
  <headerFooter>
    <oddFooter xml:space="preserve">&amp;L&amp;"Times New Roman,Regular"&amp;11The accompanying notes form an integral part of the financial statements.
&amp;C&amp;"Times New Roman,Regular"&amp;11&amp;P
</oddFooter>
  </headerFooter>
  <customProperties>
    <customPr name="OrphanNamesChecked" r:id="rId2"/>
  </customProperties>
  <ignoredErrors>
    <ignoredError sqref="B21:B28 B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H25"/>
  <sheetViews>
    <sheetView topLeftCell="A9" zoomScaleNormal="100" zoomScaleSheetLayoutView="100" workbookViewId="0">
      <selection activeCell="I5" sqref="I5"/>
    </sheetView>
  </sheetViews>
  <sheetFormatPr defaultColWidth="9.09765625" defaultRowHeight="23.25" customHeight="1"/>
  <cols>
    <col min="1" max="3" width="2.69921875" style="11" customWidth="1"/>
    <col min="4" max="4" width="62.8984375" style="11" customWidth="1"/>
    <col min="5" max="5" width="9.09765625" style="42" bestFit="1" customWidth="1"/>
    <col min="6" max="6" width="22.8984375" style="11" customWidth="1"/>
    <col min="7" max="7" width="1.8984375" style="42" customWidth="1"/>
    <col min="8" max="8" width="22.8984375" style="11" customWidth="1"/>
    <col min="9" max="16384" width="9.09765625" style="11"/>
  </cols>
  <sheetData>
    <row r="1" spans="1:8" ht="23.25" customHeight="1">
      <c r="A1" s="33" t="s">
        <v>67</v>
      </c>
      <c r="B1" s="33"/>
      <c r="C1" s="14"/>
      <c r="D1" s="14"/>
      <c r="E1" s="34"/>
      <c r="F1" s="14"/>
      <c r="G1" s="34"/>
      <c r="H1" s="14"/>
    </row>
    <row r="2" spans="1:8" ht="23.25" customHeight="1">
      <c r="A2" s="15" t="s">
        <v>56</v>
      </c>
      <c r="B2" s="15"/>
      <c r="C2" s="14"/>
      <c r="D2" s="14"/>
      <c r="E2" s="34"/>
      <c r="F2" s="14"/>
      <c r="G2" s="34"/>
      <c r="H2" s="14"/>
    </row>
    <row r="3" spans="1:8" s="12" customFormat="1" ht="21.65" customHeight="1">
      <c r="A3" s="29"/>
      <c r="B3" s="29"/>
      <c r="C3" s="29"/>
      <c r="D3" s="29"/>
      <c r="E3" s="35"/>
      <c r="F3" s="29"/>
      <c r="G3" s="35"/>
      <c r="H3" s="29"/>
    </row>
    <row r="4" spans="1:8" s="12" customFormat="1" ht="21.65" customHeight="1">
      <c r="A4" s="29"/>
      <c r="B4" s="29"/>
      <c r="C4" s="29"/>
      <c r="D4" s="29"/>
      <c r="E4" s="35"/>
      <c r="F4" s="13"/>
      <c r="G4" s="35"/>
      <c r="H4" s="13" t="s">
        <v>126</v>
      </c>
    </row>
    <row r="5" spans="1:8" s="12" customFormat="1" ht="21.65" customHeight="1">
      <c r="A5" s="18"/>
      <c r="B5" s="18"/>
      <c r="C5" s="18"/>
      <c r="D5" s="18"/>
      <c r="E5" s="19"/>
      <c r="F5" s="13"/>
      <c r="G5" s="19"/>
      <c r="H5" s="78" t="s">
        <v>127</v>
      </c>
    </row>
    <row r="6" spans="1:8" s="12" customFormat="1" ht="21.65" customHeight="1">
      <c r="A6" s="18"/>
      <c r="B6" s="18"/>
      <c r="C6" s="18"/>
      <c r="D6" s="18"/>
      <c r="E6" s="19"/>
      <c r="F6" s="78" t="s">
        <v>112</v>
      </c>
      <c r="G6" s="17"/>
      <c r="H6" s="13" t="s">
        <v>63</v>
      </c>
    </row>
    <row r="7" spans="1:8" s="12" customFormat="1" ht="21.65" customHeight="1">
      <c r="A7" s="18"/>
      <c r="B7" s="18"/>
      <c r="C7" s="18"/>
      <c r="D7" s="18"/>
      <c r="E7" s="19" t="s">
        <v>1</v>
      </c>
      <c r="F7" s="78" t="s">
        <v>111</v>
      </c>
      <c r="G7" s="17"/>
      <c r="H7" s="13" t="s">
        <v>62</v>
      </c>
    </row>
    <row r="8" spans="1:8" s="12" customFormat="1" ht="21.65" customHeight="1">
      <c r="A8" s="18"/>
      <c r="B8" s="18"/>
      <c r="C8" s="18"/>
      <c r="D8" s="18"/>
      <c r="E8" s="19"/>
      <c r="F8" s="108" t="s">
        <v>58</v>
      </c>
      <c r="G8" s="108"/>
      <c r="H8" s="108"/>
    </row>
    <row r="9" spans="1:8" s="12" customFormat="1" ht="20">
      <c r="A9" s="18" t="s">
        <v>128</v>
      </c>
      <c r="B9" s="18"/>
      <c r="C9" s="16"/>
      <c r="D9" s="17"/>
      <c r="E9" s="19"/>
      <c r="F9" s="17"/>
      <c r="G9" s="19"/>
      <c r="H9" s="17"/>
    </row>
    <row r="10" spans="1:8" s="12" customFormat="1" ht="20">
      <c r="A10" s="36" t="str">
        <f>PL!A25</f>
        <v>Net profit on investments</v>
      </c>
      <c r="B10" s="18"/>
      <c r="C10" s="17"/>
      <c r="D10" s="17"/>
      <c r="E10" s="19">
        <v>10</v>
      </c>
      <c r="F10" s="5">
        <v>772389863</v>
      </c>
      <c r="G10" s="19"/>
      <c r="H10" s="5">
        <v>84690868</v>
      </c>
    </row>
    <row r="11" spans="1:8" s="12" customFormat="1" ht="20">
      <c r="A11" s="36" t="s">
        <v>134</v>
      </c>
      <c r="B11" s="18"/>
      <c r="C11" s="17"/>
      <c r="D11" s="17"/>
      <c r="E11" s="19"/>
      <c r="G11" s="19"/>
    </row>
    <row r="12" spans="1:8" s="12" customFormat="1" ht="20">
      <c r="A12" s="36" t="s">
        <v>135</v>
      </c>
      <c r="B12" s="18"/>
      <c r="C12" s="17"/>
      <c r="D12" s="17"/>
      <c r="E12" s="19" t="s">
        <v>121</v>
      </c>
      <c r="F12" s="2">
        <v>-419118693</v>
      </c>
      <c r="G12" s="19"/>
      <c r="H12" s="2">
        <v>-20470000</v>
      </c>
    </row>
    <row r="13" spans="1:8" s="12" customFormat="1" ht="20">
      <c r="A13" s="18" t="s">
        <v>128</v>
      </c>
      <c r="B13" s="16"/>
      <c r="C13" s="16"/>
      <c r="D13" s="17"/>
      <c r="E13" s="19"/>
      <c r="F13" s="8">
        <f>SUM(F10:F12)</f>
        <v>353271170</v>
      </c>
      <c r="G13" s="17"/>
      <c r="H13" s="8">
        <f>SUM(H10:H12)</f>
        <v>64220868</v>
      </c>
    </row>
    <row r="14" spans="1:8" s="12" customFormat="1" ht="21.5">
      <c r="A14" s="22" t="s">
        <v>72</v>
      </c>
      <c r="B14" s="17"/>
      <c r="C14" s="17"/>
      <c r="D14" s="17"/>
      <c r="E14" s="19"/>
      <c r="F14" s="100">
        <v>0</v>
      </c>
      <c r="G14" s="19"/>
      <c r="H14" s="6">
        <v>9336385000</v>
      </c>
    </row>
    <row r="15" spans="1:8" s="12" customFormat="1" ht="21.5">
      <c r="A15" s="22" t="s">
        <v>123</v>
      </c>
      <c r="B15" s="16"/>
      <c r="C15" s="16"/>
      <c r="D15" s="17"/>
      <c r="E15" s="19">
        <v>9</v>
      </c>
      <c r="F15" s="97">
        <v>-360884400</v>
      </c>
      <c r="G15" s="17"/>
      <c r="H15" s="100">
        <v>0</v>
      </c>
    </row>
    <row r="16" spans="1:8" s="12" customFormat="1" ht="21.5">
      <c r="A16" s="22" t="s">
        <v>124</v>
      </c>
      <c r="B16" s="17"/>
      <c r="C16" s="17"/>
      <c r="D16" s="17"/>
      <c r="E16" s="19" t="s">
        <v>122</v>
      </c>
      <c r="F16" s="2">
        <v>-287576267</v>
      </c>
      <c r="G16" s="19"/>
      <c r="H16" s="101">
        <v>0</v>
      </c>
    </row>
    <row r="17" spans="1:8" s="12" customFormat="1" ht="20">
      <c r="A17" s="18" t="s">
        <v>141</v>
      </c>
      <c r="B17" s="17"/>
      <c r="C17" s="17"/>
      <c r="D17" s="17"/>
      <c r="E17" s="19"/>
      <c r="F17" s="8">
        <f>SUM(F13:F16)</f>
        <v>-295189497</v>
      </c>
      <c r="G17" s="19"/>
      <c r="H17" s="8">
        <f>SUM(H13:H16)</f>
        <v>9400605868</v>
      </c>
    </row>
    <row r="18" spans="1:8" s="12" customFormat="1" ht="21.5">
      <c r="A18" s="22" t="s">
        <v>132</v>
      </c>
      <c r="B18" s="16"/>
      <c r="C18" s="16"/>
      <c r="D18" s="17"/>
      <c r="E18" s="19"/>
      <c r="F18" s="38">
        <v>9400605868</v>
      </c>
      <c r="G18" s="19"/>
      <c r="H18" s="100">
        <v>0</v>
      </c>
    </row>
    <row r="19" spans="1:8" s="12" customFormat="1" ht="20.5" thickBot="1">
      <c r="A19" s="18" t="s">
        <v>64</v>
      </c>
      <c r="B19" s="16"/>
      <c r="C19" s="16"/>
      <c r="D19" s="17"/>
      <c r="E19" s="17"/>
      <c r="F19" s="10">
        <f>SUM(F17:F18)</f>
        <v>9105416371</v>
      </c>
      <c r="G19" s="17"/>
      <c r="H19" s="10">
        <f>SUM(H17:H18)</f>
        <v>9400605868</v>
      </c>
    </row>
    <row r="20" spans="1:8" s="12" customFormat="1" ht="20.5" thickTop="1">
      <c r="A20" s="17"/>
      <c r="B20" s="17"/>
      <c r="C20" s="17"/>
      <c r="D20" s="17"/>
      <c r="E20" s="19"/>
      <c r="F20" s="39"/>
      <c r="G20" s="19"/>
      <c r="H20" s="39"/>
    </row>
    <row r="21" spans="1:8" s="12" customFormat="1" ht="20">
      <c r="A21" s="18" t="s">
        <v>66</v>
      </c>
      <c r="B21" s="18"/>
      <c r="C21" s="17"/>
      <c r="D21" s="17"/>
      <c r="E21" s="19"/>
      <c r="F21" s="39"/>
      <c r="G21" s="19"/>
      <c r="H21" s="39"/>
    </row>
    <row r="22" spans="1:8" s="12" customFormat="1" ht="21.5">
      <c r="A22" s="59" t="s">
        <v>133</v>
      </c>
      <c r="B22" s="40"/>
      <c r="C22" s="40"/>
      <c r="D22" s="36"/>
      <c r="E22" s="19"/>
      <c r="F22" s="39">
        <v>967000000</v>
      </c>
      <c r="G22" s="19"/>
      <c r="H22" s="100">
        <v>0</v>
      </c>
    </row>
    <row r="23" spans="1:8" s="12" customFormat="1" ht="21.5">
      <c r="A23" s="59" t="s">
        <v>140</v>
      </c>
      <c r="B23" s="40"/>
      <c r="C23" s="40"/>
      <c r="D23" s="36"/>
      <c r="E23" s="19"/>
      <c r="F23" s="101">
        <v>0</v>
      </c>
      <c r="G23" s="19"/>
      <c r="H23" s="2">
        <v>967000000</v>
      </c>
    </row>
    <row r="24" spans="1:8" s="12" customFormat="1" ht="20.5" thickBot="1">
      <c r="A24" s="41" t="s">
        <v>71</v>
      </c>
      <c r="B24" s="18"/>
      <c r="C24" s="18"/>
      <c r="D24" s="18"/>
      <c r="E24" s="17"/>
      <c r="F24" s="10">
        <f>SUM(F22:F23)</f>
        <v>967000000</v>
      </c>
      <c r="G24" s="17"/>
      <c r="H24" s="10">
        <f>SUM(H22:H23)</f>
        <v>967000000</v>
      </c>
    </row>
    <row r="25" spans="1:8" ht="23.25" customHeight="1" thickTop="1"/>
  </sheetData>
  <mergeCells count="1">
    <mergeCell ref="F8:H8"/>
  </mergeCells>
  <pageMargins left="0.8" right="0.8" top="0.48" bottom="0.5" header="0.5" footer="0.5"/>
  <pageSetup paperSize="9" scale="76" firstPageNumber="10" fitToWidth="0" fitToHeight="0" orientation="portrait" useFirstPageNumber="1" r:id="rId1"/>
  <headerFooter>
    <oddFooter xml:space="preserve">&amp;L&amp;"Times New Roman,Regular"&amp;11The accompanying notes form an integral part of the financial statements.
&amp;C&amp;"Times New Roman,Regular"&amp;11&amp;P
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060"/>
  </sheetPr>
  <dimension ref="A1:H49"/>
  <sheetViews>
    <sheetView zoomScaleNormal="100" zoomScaleSheetLayoutView="100" workbookViewId="0">
      <selection activeCell="I5" sqref="I5"/>
    </sheetView>
  </sheetViews>
  <sheetFormatPr defaultColWidth="10.8984375" defaultRowHeight="21.75" customHeight="1"/>
  <cols>
    <col min="1" max="3" width="1.8984375" customWidth="1"/>
    <col min="4" max="4" width="61" customWidth="1"/>
    <col min="5" max="5" width="8" customWidth="1"/>
    <col min="6" max="6" width="21" bestFit="1" customWidth="1"/>
    <col min="7" max="7" width="2" customWidth="1"/>
    <col min="8" max="8" width="21" bestFit="1" customWidth="1"/>
  </cols>
  <sheetData>
    <row r="1" spans="1:8" s="14" customFormat="1" ht="23">
      <c r="A1" s="24" t="s">
        <v>67</v>
      </c>
      <c r="B1" s="25"/>
      <c r="C1" s="25"/>
      <c r="D1" s="25"/>
      <c r="E1" s="25"/>
      <c r="F1" s="25"/>
      <c r="G1" s="25"/>
      <c r="H1" s="25"/>
    </row>
    <row r="2" spans="1:8" s="14" customFormat="1" ht="23">
      <c r="A2" s="15" t="s">
        <v>57</v>
      </c>
      <c r="B2" s="25"/>
      <c r="C2" s="25"/>
      <c r="D2" s="25"/>
      <c r="E2" s="25"/>
      <c r="F2" s="26"/>
      <c r="G2" s="26"/>
      <c r="H2" s="26"/>
    </row>
    <row r="3" spans="1:8" s="28" customFormat="1" ht="14.15" customHeight="1">
      <c r="A3" s="27"/>
      <c r="B3" s="27"/>
      <c r="C3" s="27"/>
      <c r="D3" s="27"/>
      <c r="E3" s="27"/>
      <c r="F3"/>
      <c r="G3"/>
      <c r="H3"/>
    </row>
    <row r="4" spans="1:8" s="28" customFormat="1" ht="21" customHeight="1">
      <c r="A4" s="27"/>
      <c r="B4" s="27"/>
      <c r="C4" s="27"/>
      <c r="D4" s="27"/>
      <c r="E4" s="27"/>
      <c r="F4" s="13"/>
      <c r="G4" s="13"/>
      <c r="H4" s="13" t="s">
        <v>126</v>
      </c>
    </row>
    <row r="5" spans="1:8" s="29" customFormat="1" ht="21.65" customHeight="1">
      <c r="A5" s="16"/>
      <c r="B5" s="16"/>
      <c r="C5" s="16"/>
      <c r="D5" s="16"/>
      <c r="E5" s="16"/>
      <c r="F5" s="13"/>
      <c r="G5" s="78"/>
      <c r="H5" s="78" t="s">
        <v>127</v>
      </c>
    </row>
    <row r="6" spans="1:8" s="29" customFormat="1" ht="21.65" customHeight="1">
      <c r="A6" s="16"/>
      <c r="B6" s="16"/>
      <c r="C6" s="16"/>
      <c r="D6" s="16"/>
      <c r="E6" s="16"/>
      <c r="F6" s="78" t="s">
        <v>112</v>
      </c>
      <c r="G6" s="13"/>
      <c r="H6" s="13" t="s">
        <v>63</v>
      </c>
    </row>
    <row r="7" spans="1:8" s="12" customFormat="1" ht="21.65" customHeight="1">
      <c r="A7" s="17"/>
      <c r="B7" s="17"/>
      <c r="C7" s="17"/>
      <c r="D7" s="17"/>
      <c r="E7" s="19" t="s">
        <v>1</v>
      </c>
      <c r="F7" s="78" t="s">
        <v>111</v>
      </c>
      <c r="G7" s="13"/>
      <c r="H7" s="13" t="s">
        <v>62</v>
      </c>
    </row>
    <row r="8" spans="1:8" s="12" customFormat="1" ht="17.149999999999999" customHeight="1">
      <c r="A8" s="17"/>
      <c r="B8" s="17"/>
      <c r="C8" s="17"/>
      <c r="D8" s="17"/>
      <c r="E8" s="17"/>
      <c r="F8" s="108" t="s">
        <v>58</v>
      </c>
      <c r="G8" s="108"/>
      <c r="H8" s="108"/>
    </row>
    <row r="9" spans="1:8" s="12" customFormat="1" ht="20.149999999999999" customHeight="1">
      <c r="A9" s="20" t="s">
        <v>48</v>
      </c>
      <c r="B9" s="17"/>
      <c r="C9" s="17"/>
      <c r="D9" s="17"/>
      <c r="E9" s="17"/>
      <c r="F9" s="30"/>
      <c r="G9" s="30"/>
      <c r="H9" s="30"/>
    </row>
    <row r="10" spans="1:8" s="12" customFormat="1" ht="20.149999999999999" customHeight="1">
      <c r="A10" s="17" t="s">
        <v>60</v>
      </c>
      <c r="B10" s="17"/>
      <c r="C10" s="17"/>
      <c r="D10" s="17"/>
      <c r="E10" s="17"/>
      <c r="F10" s="5">
        <v>353271170</v>
      </c>
      <c r="G10" s="5"/>
      <c r="H10" s="5">
        <v>64220868</v>
      </c>
    </row>
    <row r="11" spans="1:8" s="12" customFormat="1" ht="20.149999999999999" customHeight="1">
      <c r="A11" s="21" t="s">
        <v>49</v>
      </c>
      <c r="B11" s="17"/>
      <c r="C11" s="17"/>
      <c r="D11" s="17"/>
      <c r="E11" s="17"/>
      <c r="F11" s="5"/>
      <c r="G11" s="5"/>
      <c r="H11" s="5"/>
    </row>
    <row r="12" spans="1:8" s="12" customFormat="1" ht="20.149999999999999" customHeight="1">
      <c r="A12" s="31" t="s">
        <v>50</v>
      </c>
      <c r="B12" s="17"/>
      <c r="C12" s="17"/>
      <c r="D12" s="17"/>
      <c r="E12" s="17"/>
      <c r="F12" s="6"/>
      <c r="G12" s="6"/>
      <c r="H12" s="6"/>
    </row>
    <row r="13" spans="1:8" s="12" customFormat="1" ht="20">
      <c r="A13" s="17" t="s">
        <v>136</v>
      </c>
      <c r="B13" s="17"/>
      <c r="C13" s="17"/>
      <c r="D13" s="17"/>
    </row>
    <row r="14" spans="1:8" s="12" customFormat="1" ht="20">
      <c r="A14" s="17" t="s">
        <v>137</v>
      </c>
      <c r="B14" s="17"/>
      <c r="C14" s="17"/>
      <c r="D14" s="17"/>
      <c r="E14" s="19" t="s">
        <v>121</v>
      </c>
      <c r="F14" s="5">
        <v>419118693</v>
      </c>
      <c r="G14" s="5"/>
      <c r="H14" s="5">
        <v>20470000</v>
      </c>
    </row>
    <row r="15" spans="1:8" s="12" customFormat="1" ht="20">
      <c r="A15" s="17" t="s">
        <v>59</v>
      </c>
      <c r="B15" s="17"/>
      <c r="C15" s="17"/>
      <c r="D15" s="17"/>
      <c r="E15" s="19">
        <v>6</v>
      </c>
      <c r="F15" s="5">
        <v>-74718693</v>
      </c>
      <c r="G15" s="5"/>
      <c r="H15" s="5">
        <v>-270000</v>
      </c>
    </row>
    <row r="16" spans="1:8" s="12" customFormat="1" ht="20">
      <c r="A16" s="17" t="s">
        <v>51</v>
      </c>
      <c r="B16" s="17"/>
      <c r="C16" s="17"/>
      <c r="D16" s="17"/>
      <c r="E16" s="19">
        <v>5</v>
      </c>
      <c r="F16" s="5">
        <v>-290631827</v>
      </c>
      <c r="G16" s="5"/>
      <c r="H16" s="5">
        <v>-550000000</v>
      </c>
    </row>
    <row r="17" spans="1:8" s="12" customFormat="1" ht="20">
      <c r="A17" s="17" t="s">
        <v>130</v>
      </c>
      <c r="B17" s="17"/>
      <c r="C17" s="17"/>
      <c r="D17" s="17"/>
      <c r="E17" s="19"/>
      <c r="F17" s="5">
        <v>26536641</v>
      </c>
      <c r="G17" s="5"/>
      <c r="H17" s="5">
        <v>-52230311</v>
      </c>
    </row>
    <row r="18" spans="1:8" s="12" customFormat="1" ht="20">
      <c r="A18" s="17" t="s">
        <v>106</v>
      </c>
      <c r="B18" s="17"/>
      <c r="C18" s="17"/>
      <c r="D18" s="17"/>
      <c r="E18" s="19"/>
      <c r="F18" s="5">
        <v>240972055</v>
      </c>
      <c r="G18" s="5"/>
      <c r="H18" s="5">
        <v>692229957</v>
      </c>
    </row>
    <row r="19" spans="1:8" s="12" customFormat="1" ht="21.5">
      <c r="A19" s="17" t="s">
        <v>125</v>
      </c>
      <c r="B19" s="17"/>
      <c r="C19" s="17"/>
      <c r="D19" s="17"/>
      <c r="E19" s="19"/>
      <c r="F19" s="5">
        <v>-570704</v>
      </c>
      <c r="G19" s="5"/>
      <c r="H19" s="100">
        <v>0</v>
      </c>
    </row>
    <row r="20" spans="1:8" s="12" customFormat="1" ht="20">
      <c r="A20" s="17" t="s">
        <v>129</v>
      </c>
      <c r="B20" s="17"/>
      <c r="C20" s="17"/>
      <c r="D20" s="17"/>
      <c r="E20" s="19"/>
      <c r="F20" s="5">
        <v>-2631820</v>
      </c>
      <c r="G20" s="5"/>
      <c r="H20" s="5">
        <v>342564</v>
      </c>
    </row>
    <row r="21" spans="1:8" s="12" customFormat="1" ht="20.149999999999999" customHeight="1">
      <c r="A21" s="17" t="s">
        <v>93</v>
      </c>
      <c r="B21" s="17"/>
      <c r="C21" s="17"/>
      <c r="D21" s="17"/>
      <c r="E21" s="19"/>
      <c r="F21" s="5">
        <v>1163811</v>
      </c>
      <c r="G21" s="5"/>
      <c r="H21" s="5">
        <v>-17011584</v>
      </c>
    </row>
    <row r="22" spans="1:8" s="12" customFormat="1" ht="20.149999999999999" customHeight="1">
      <c r="A22" s="17" t="s">
        <v>73</v>
      </c>
      <c r="B22" s="17"/>
      <c r="C22" s="17"/>
      <c r="D22" s="17"/>
      <c r="E22" s="17"/>
      <c r="F22" s="5">
        <v>30412478</v>
      </c>
      <c r="G22" s="5"/>
      <c r="H22" s="5">
        <v>33821902</v>
      </c>
    </row>
    <row r="23" spans="1:8" s="12" customFormat="1" ht="20.149999999999999" customHeight="1">
      <c r="A23" s="17" t="s">
        <v>74</v>
      </c>
      <c r="B23" s="17"/>
      <c r="C23" s="17"/>
      <c r="D23" s="17"/>
      <c r="E23" s="17"/>
      <c r="F23" s="5">
        <v>10668204</v>
      </c>
      <c r="G23" s="5"/>
      <c r="H23" s="5">
        <v>7477690</v>
      </c>
    </row>
    <row r="24" spans="1:8" s="12" customFormat="1" ht="20.149999999999999" customHeight="1">
      <c r="A24" s="17" t="s">
        <v>131</v>
      </c>
      <c r="B24" s="17"/>
      <c r="C24" s="17"/>
      <c r="D24" s="17"/>
      <c r="E24" s="17"/>
      <c r="F24" s="5">
        <v>3875115</v>
      </c>
      <c r="G24" s="5"/>
      <c r="H24" s="5">
        <v>-5729149</v>
      </c>
    </row>
    <row r="25" spans="1:8" s="12" customFormat="1" ht="20">
      <c r="A25" s="17" t="s">
        <v>75</v>
      </c>
      <c r="B25" s="17"/>
      <c r="C25" s="17"/>
      <c r="D25" s="17"/>
      <c r="E25" s="17"/>
      <c r="F25" s="5">
        <v>-1207587</v>
      </c>
      <c r="G25" s="5"/>
      <c r="H25" s="5">
        <v>-212268</v>
      </c>
    </row>
    <row r="26" spans="1:8" s="12" customFormat="1" ht="20">
      <c r="A26" s="17" t="s">
        <v>97</v>
      </c>
      <c r="B26" s="17"/>
      <c r="C26" s="17"/>
      <c r="D26" s="17"/>
      <c r="E26" s="17"/>
      <c r="F26" s="5">
        <v>6757803</v>
      </c>
      <c r="G26" s="5"/>
      <c r="H26" s="5">
        <v>2413728</v>
      </c>
    </row>
    <row r="27" spans="1:8" s="12" customFormat="1" ht="20">
      <c r="A27" s="16" t="s">
        <v>52</v>
      </c>
      <c r="B27" s="16"/>
      <c r="C27" s="17"/>
      <c r="D27" s="17"/>
      <c r="E27" s="17"/>
      <c r="F27" s="3">
        <f>SUM(F10:F26)</f>
        <v>723015339</v>
      </c>
      <c r="G27" s="5"/>
      <c r="H27" s="3">
        <f>SUM(H10:H26)</f>
        <v>195523397</v>
      </c>
    </row>
    <row r="28" spans="1:8" s="12" customFormat="1" ht="20.149999999999999" customHeight="1">
      <c r="A28" s="17"/>
      <c r="B28" s="17"/>
      <c r="C28" s="17"/>
      <c r="D28" s="17"/>
      <c r="E28" s="17"/>
      <c r="F28" s="19"/>
      <c r="G28" s="5"/>
      <c r="H28" s="19"/>
    </row>
    <row r="29" spans="1:8" s="12" customFormat="1" ht="20.149999999999999" customHeight="1">
      <c r="A29" s="24" t="s">
        <v>67</v>
      </c>
      <c r="B29" s="25"/>
      <c r="C29" s="25"/>
      <c r="D29" s="25"/>
      <c r="E29" s="25"/>
      <c r="F29" s="25"/>
      <c r="G29" s="25"/>
      <c r="H29" s="25"/>
    </row>
    <row r="30" spans="1:8" s="12" customFormat="1" ht="20.149999999999999" customHeight="1">
      <c r="A30" s="15" t="s">
        <v>57</v>
      </c>
      <c r="B30" s="25"/>
      <c r="C30" s="25"/>
      <c r="D30" s="25"/>
      <c r="E30" s="25"/>
      <c r="F30" s="26"/>
      <c r="G30" s="26"/>
      <c r="H30" s="26"/>
    </row>
    <row r="31" spans="1:8" s="12" customFormat="1" ht="20.149999999999999" customHeight="1">
      <c r="A31" s="27"/>
      <c r="B31" s="27"/>
      <c r="C31" s="27"/>
      <c r="D31" s="27"/>
      <c r="E31" s="27"/>
      <c r="F31"/>
      <c r="G31"/>
      <c r="H31"/>
    </row>
    <row r="32" spans="1:8" s="12" customFormat="1" ht="20.149999999999999" customHeight="1">
      <c r="A32" s="27"/>
      <c r="B32" s="27"/>
      <c r="C32" s="27"/>
      <c r="D32" s="27"/>
      <c r="E32" s="27"/>
      <c r="F32" s="13"/>
      <c r="G32" s="13"/>
      <c r="H32" s="13" t="s">
        <v>126</v>
      </c>
    </row>
    <row r="33" spans="1:8" s="12" customFormat="1" ht="20.149999999999999" customHeight="1">
      <c r="A33" s="16"/>
      <c r="B33" s="16"/>
      <c r="C33" s="16"/>
      <c r="D33" s="16"/>
      <c r="E33" s="16"/>
      <c r="F33" s="13"/>
      <c r="G33" s="78"/>
      <c r="H33" s="78" t="s">
        <v>127</v>
      </c>
    </row>
    <row r="34" spans="1:8" s="12" customFormat="1" ht="20.149999999999999" customHeight="1">
      <c r="A34" s="16"/>
      <c r="B34" s="16"/>
      <c r="C34" s="16"/>
      <c r="D34" s="16"/>
      <c r="E34" s="16"/>
      <c r="F34" s="78" t="s">
        <v>112</v>
      </c>
      <c r="G34" s="13"/>
      <c r="H34" s="13" t="s">
        <v>63</v>
      </c>
    </row>
    <row r="35" spans="1:8" s="12" customFormat="1" ht="20.149999999999999" customHeight="1">
      <c r="A35" s="17"/>
      <c r="B35" s="17"/>
      <c r="C35" s="17"/>
      <c r="D35" s="17"/>
      <c r="E35" s="19" t="s">
        <v>1</v>
      </c>
      <c r="F35" s="78" t="s">
        <v>111</v>
      </c>
      <c r="G35" s="13"/>
      <c r="H35" s="13" t="s">
        <v>62</v>
      </c>
    </row>
    <row r="36" spans="1:8" s="12" customFormat="1" ht="20.149999999999999" customHeight="1">
      <c r="A36" s="17"/>
      <c r="B36" s="17"/>
      <c r="C36" s="17"/>
      <c r="D36" s="17"/>
      <c r="E36" s="17"/>
      <c r="F36" s="108" t="s">
        <v>58</v>
      </c>
      <c r="G36" s="108"/>
      <c r="H36" s="108"/>
    </row>
    <row r="37" spans="1:8" s="12" customFormat="1" ht="20">
      <c r="A37" s="20" t="s">
        <v>53</v>
      </c>
      <c r="B37" s="17"/>
      <c r="C37" s="17"/>
      <c r="D37" s="17"/>
      <c r="E37" s="17"/>
      <c r="F37" s="6"/>
      <c r="G37" s="6"/>
      <c r="H37" s="6"/>
    </row>
    <row r="38" spans="1:8" s="12" customFormat="1" ht="21.5">
      <c r="A38" s="17" t="s">
        <v>123</v>
      </c>
      <c r="B38" s="17"/>
      <c r="C38" s="17"/>
      <c r="D38" s="17"/>
      <c r="E38" s="79">
        <v>9</v>
      </c>
      <c r="F38" s="6">
        <v>-360884400</v>
      </c>
      <c r="G38" s="6"/>
      <c r="H38" s="100">
        <v>0</v>
      </c>
    </row>
    <row r="39" spans="1:8" s="12" customFormat="1" ht="21.5">
      <c r="A39" s="17" t="s">
        <v>124</v>
      </c>
      <c r="B39" s="17"/>
      <c r="C39" s="17"/>
      <c r="D39" s="17"/>
      <c r="E39" s="79" t="s">
        <v>122</v>
      </c>
      <c r="F39" s="6">
        <v>-287576267</v>
      </c>
      <c r="G39" s="5"/>
      <c r="H39" s="100">
        <v>0</v>
      </c>
    </row>
    <row r="40" spans="1:8" s="12" customFormat="1" ht="20">
      <c r="A40" s="17" t="s">
        <v>76</v>
      </c>
      <c r="B40" s="17"/>
      <c r="C40" s="17"/>
      <c r="D40" s="17"/>
      <c r="E40" s="19"/>
      <c r="G40" s="5"/>
      <c r="H40" s="96"/>
    </row>
    <row r="41" spans="1:8" s="12" customFormat="1" ht="21.5">
      <c r="A41" s="17" t="s">
        <v>77</v>
      </c>
      <c r="B41" s="17"/>
      <c r="C41" s="17"/>
      <c r="D41" s="17"/>
      <c r="E41" s="79"/>
      <c r="F41" s="101">
        <v>0</v>
      </c>
      <c r="G41" s="5"/>
      <c r="H41" s="5">
        <v>70820</v>
      </c>
    </row>
    <row r="42" spans="1:8" s="12" customFormat="1" ht="20">
      <c r="A42" s="16" t="s">
        <v>138</v>
      </c>
      <c r="B42" s="17"/>
      <c r="C42" s="17"/>
      <c r="D42" s="17"/>
      <c r="E42" s="17"/>
      <c r="F42" s="3">
        <f>SUM(F38:F41)</f>
        <v>-648460667</v>
      </c>
      <c r="G42" s="5"/>
      <c r="H42" s="3">
        <f>SUM(H38:H41)</f>
        <v>70820</v>
      </c>
    </row>
    <row r="43" spans="1:8" s="32" customFormat="1" ht="20.149999999999999" customHeight="1">
      <c r="A43" s="17"/>
      <c r="B43" s="17"/>
      <c r="C43" s="17"/>
      <c r="D43" s="17"/>
      <c r="E43" s="17"/>
      <c r="F43" s="5"/>
      <c r="G43" s="5"/>
      <c r="H43" s="5"/>
    </row>
    <row r="44" spans="1:8" s="12" customFormat="1" ht="20.149999999999999" customHeight="1">
      <c r="A44" s="16" t="s">
        <v>92</v>
      </c>
      <c r="B44" s="17"/>
      <c r="C44" s="17"/>
      <c r="D44" s="17"/>
      <c r="E44" s="21"/>
      <c r="F44" s="7">
        <v>74554672</v>
      </c>
      <c r="G44" s="5"/>
      <c r="H44" s="7">
        <f>SUM(H27,H42)</f>
        <v>195594217</v>
      </c>
    </row>
    <row r="45" spans="1:8" s="12" customFormat="1" ht="20.149999999999999" customHeight="1">
      <c r="A45" s="17" t="s">
        <v>139</v>
      </c>
      <c r="B45" s="17"/>
      <c r="C45" s="17"/>
      <c r="D45" s="17"/>
      <c r="E45" s="21"/>
      <c r="F45" s="5">
        <v>195594217</v>
      </c>
      <c r="G45" s="5"/>
      <c r="H45" s="101">
        <v>0</v>
      </c>
    </row>
    <row r="46" spans="1:8" s="12" customFormat="1" ht="20.149999999999999" customHeight="1" thickBot="1">
      <c r="A46" s="16" t="s">
        <v>65</v>
      </c>
      <c r="B46" s="17"/>
      <c r="C46" s="17"/>
      <c r="D46"/>
      <c r="E46" s="79">
        <v>8</v>
      </c>
      <c r="F46" s="1">
        <f>SUM(F44:F45)</f>
        <v>270148889</v>
      </c>
      <c r="G46" s="5"/>
      <c r="H46" s="1">
        <f>SUM(H44:H45)</f>
        <v>195594217</v>
      </c>
    </row>
    <row r="47" spans="1:8" ht="21.75" customHeight="1" thickTop="1">
      <c r="E47" s="23"/>
      <c r="G47" s="5"/>
    </row>
    <row r="49" spans="6:8" ht="21.75" customHeight="1">
      <c r="F49" s="98"/>
      <c r="H49" s="98"/>
    </row>
  </sheetData>
  <mergeCells count="2">
    <mergeCell ref="F8:H8"/>
    <mergeCell ref="F36:H36"/>
  </mergeCells>
  <phoneticPr fontId="0" type="noConversion"/>
  <pageMargins left="0.8" right="0.8" top="0.48" bottom="0.5" header="0.5" footer="0.5"/>
  <pageSetup paperSize="9" scale="80" firstPageNumber="11" fitToWidth="0" fitToHeight="0" orientation="portrait" useFirstPageNumber="1" r:id="rId1"/>
  <headerFooter>
    <oddFooter xml:space="preserve">&amp;L&amp;"Times New Roman,Regular"&amp;11The accompanying notes form an integral part of the financial statements.
&amp;C&amp;"Times New Roman,Regular"&amp;11&amp;P
</oddFooter>
  </headerFooter>
  <rowBreaks count="1" manualBreakCount="1">
    <brk id="28" max="16383" man="1"/>
  </rowBreaks>
  <customProperties>
    <customPr name="OrphanNamesChecked" r:id="rId2"/>
  </customProperties>
  <ignoredErrors>
    <ignoredError sqref="E43:E45 E47 H43:H44 H47" numberStoredAsText="1"/>
  </ignoredError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Details of investment</vt:lpstr>
      <vt:lpstr>PL</vt:lpstr>
      <vt:lpstr>changes</vt:lpstr>
      <vt:lpstr>cash flow</vt:lpstr>
      <vt:lpstr>BS!Print_Area</vt:lpstr>
      <vt:lpstr>'cash flow'!Print_Area</vt:lpstr>
      <vt:lpstr>changes!Print_Area</vt:lpstr>
      <vt:lpstr>'Details of investment'!Print_Area</vt:lpstr>
      <vt:lpstr>PL!Print_Area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2024-05-15T08:02:28Z</dcterms:created>
  <dcterms:modified xsi:type="dcterms:W3CDTF">2026-02-13T10:07:16Z</dcterms:modified>
  <cp:category/>
  <cp:contentStatus/>
</cp:coreProperties>
</file>