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wcapac-my.sharepoint.com/personal/supitcha_thammagongul_pwc_com/Documents/Desktop/02 BVG/FS/YE25/Blue Venture Group_Dec 2025 (YE)/Blue Venture Group_Dec 2025 (YE)/"/>
    </mc:Choice>
  </mc:AlternateContent>
  <xr:revisionPtr revIDLastSave="2" documentId="13_ncr:1_{AE375F79-0BED-45C2-A332-482A3CED249C}" xr6:coauthVersionLast="47" xr6:coauthVersionMax="47" xr10:uidLastSave="{BFC15FB6-E100-49EE-913C-FA5BAC2EBBF4}"/>
  <bookViews>
    <workbookView xWindow="-108" yWindow="-108" windowWidth="23256" windowHeight="13896" activeTab="2" xr2:uid="{23E71DF0-3836-4C92-AB79-71970F8B9DC8}"/>
  </bookViews>
  <sheets>
    <sheet name="5-6" sheetId="1" r:id="rId1"/>
    <sheet name="7" sheetId="8" r:id="rId2"/>
    <sheet name="8" sheetId="4" r:id="rId3"/>
    <sheet name="9" sheetId="7" r:id="rId4"/>
    <sheet name="10" sheetId="6" r:id="rId5"/>
  </sheets>
  <definedNames>
    <definedName name="_xlnm.Print_Area" localSheetId="0">'5-6'!$A$1:$J$105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7" l="1"/>
  <c r="L28" i="7"/>
  <c r="J28" i="7"/>
  <c r="H28" i="7"/>
  <c r="F28" i="7"/>
  <c r="D28" i="7"/>
  <c r="P26" i="7"/>
  <c r="P24" i="7"/>
  <c r="P23" i="7"/>
  <c r="P28" i="4"/>
  <c r="N28" i="4"/>
  <c r="L28" i="4"/>
  <c r="J28" i="4"/>
  <c r="H28" i="4"/>
  <c r="F28" i="4"/>
  <c r="D28" i="4"/>
  <c r="R26" i="4"/>
  <c r="R25" i="4"/>
  <c r="R24" i="4"/>
  <c r="R23" i="4"/>
  <c r="K60" i="6"/>
  <c r="K54" i="6"/>
  <c r="K27" i="6"/>
  <c r="K37" i="6" s="1"/>
  <c r="K43" i="6" s="1"/>
  <c r="K66" i="6" s="1"/>
  <c r="G60" i="6"/>
  <c r="G54" i="6"/>
  <c r="G27" i="6"/>
  <c r="G37" i="6" s="1"/>
  <c r="G43" i="6" s="1"/>
  <c r="J58" i="8"/>
  <c r="J48" i="8"/>
  <c r="J28" i="8"/>
  <c r="J19" i="8"/>
  <c r="F58" i="8"/>
  <c r="F48" i="8"/>
  <c r="F60" i="8" s="1"/>
  <c r="F28" i="8"/>
  <c r="F19" i="8"/>
  <c r="J101" i="1"/>
  <c r="J78" i="1"/>
  <c r="J70" i="1"/>
  <c r="J37" i="1"/>
  <c r="J22" i="1"/>
  <c r="J39" i="1" s="1"/>
  <c r="F101" i="1"/>
  <c r="F78" i="1"/>
  <c r="F70" i="1"/>
  <c r="F37" i="1"/>
  <c r="F22" i="1"/>
  <c r="H37" i="1"/>
  <c r="D58" i="8"/>
  <c r="J60" i="8" l="1"/>
  <c r="F30" i="8"/>
  <c r="F35" i="8" s="1"/>
  <c r="F38" i="8" s="1"/>
  <c r="F62" i="8" s="1"/>
  <c r="J30" i="8"/>
  <c r="J35" i="8" s="1"/>
  <c r="J38" i="8" s="1"/>
  <c r="J62" i="8" s="1"/>
  <c r="J80" i="1"/>
  <c r="J103" i="1" s="1"/>
  <c r="F39" i="1"/>
  <c r="F80" i="1"/>
  <c r="F103" i="1" s="1"/>
  <c r="R28" i="4"/>
  <c r="G66" i="6"/>
  <c r="P28" i="7"/>
  <c r="I54" i="6"/>
  <c r="E54" i="6"/>
  <c r="P20" i="4" l="1"/>
  <c r="R17" i="4"/>
  <c r="H58" i="8"/>
  <c r="H48" i="8"/>
  <c r="D48" i="8"/>
  <c r="H19" i="8"/>
  <c r="D19" i="8"/>
  <c r="H28" i="8"/>
  <c r="D28" i="8"/>
  <c r="H101" i="1"/>
  <c r="D101" i="1"/>
  <c r="H78" i="1"/>
  <c r="D78" i="1"/>
  <c r="H70" i="1"/>
  <c r="D70" i="1"/>
  <c r="D37" i="1"/>
  <c r="H22" i="1"/>
  <c r="H39" i="1" s="1"/>
  <c r="D22" i="1"/>
  <c r="H60" i="8" l="1"/>
  <c r="D60" i="8"/>
  <c r="D39" i="1"/>
  <c r="P15" i="7"/>
  <c r="R15" i="4"/>
  <c r="E27" i="6" l="1"/>
  <c r="E37" i="6" l="1"/>
  <c r="E43" i="6" s="1"/>
  <c r="E60" i="6"/>
  <c r="I27" i="6"/>
  <c r="I37" i="6" s="1"/>
  <c r="J20" i="7"/>
  <c r="H20" i="7"/>
  <c r="F20" i="7"/>
  <c r="D20" i="7"/>
  <c r="P18" i="7"/>
  <c r="N20" i="7"/>
  <c r="L20" i="7" l="1"/>
  <c r="P16" i="7"/>
  <c r="P20" i="7" s="1"/>
  <c r="A3" i="4" l="1"/>
  <c r="A3" i="7" s="1"/>
  <c r="H30" i="8"/>
  <c r="H35" i="8" l="1"/>
  <c r="H38" i="8" s="1"/>
  <c r="D30" i="8"/>
  <c r="H62" i="8" l="1"/>
  <c r="D35" i="8"/>
  <c r="D38" i="8" s="1"/>
  <c r="R18" i="4"/>
  <c r="D62" i="8" l="1"/>
  <c r="R16" i="4"/>
  <c r="R20" i="4" s="1"/>
  <c r="L20" i="4" l="1"/>
  <c r="I60" i="6" l="1"/>
  <c r="E66" i="6" l="1"/>
  <c r="I43" i="6"/>
  <c r="N20" i="4"/>
  <c r="J20" i="4"/>
  <c r="H20" i="4"/>
  <c r="F20" i="4"/>
  <c r="D20" i="4"/>
  <c r="I66" i="6" l="1"/>
  <c r="H80" i="1"/>
  <c r="H103" i="1" s="1"/>
  <c r="D80" i="1"/>
  <c r="D103" i="1" s="1"/>
</calcChain>
</file>

<file path=xl/sharedStrings.xml><?xml version="1.0" encoding="utf-8"?>
<sst xmlns="http://schemas.openxmlformats.org/spreadsheetml/2006/main" count="332" uniqueCount="183">
  <si>
    <t>Statement of Financial Position</t>
  </si>
  <si>
    <t>Consolidated</t>
  </si>
  <si>
    <t>Separate</t>
  </si>
  <si>
    <t>31 December</t>
  </si>
  <si>
    <t>Notes</t>
  </si>
  <si>
    <t>Assets</t>
  </si>
  <si>
    <t>Current assets</t>
  </si>
  <si>
    <t>Cash and cash equivalents</t>
  </si>
  <si>
    <t>Total current assets</t>
  </si>
  <si>
    <t>Non-current assets</t>
  </si>
  <si>
    <t>Deferred tax assets</t>
  </si>
  <si>
    <t>Other non-current assets</t>
  </si>
  <si>
    <t>Total non-current assets</t>
  </si>
  <si>
    <t>Total assets</t>
  </si>
  <si>
    <t>Liabilities and equity</t>
  </si>
  <si>
    <t>Current liabilities</t>
  </si>
  <si>
    <t>Current portion of lease liabilities</t>
  </si>
  <si>
    <t>Total current liabilities</t>
  </si>
  <si>
    <t>Non-current liabilities</t>
  </si>
  <si>
    <t>Lease liabilities</t>
  </si>
  <si>
    <t>Employee benefit obligations</t>
  </si>
  <si>
    <t>Total non-current liabilities</t>
  </si>
  <si>
    <t>Total liabilities</t>
  </si>
  <si>
    <t>Equity</t>
  </si>
  <si>
    <t>Share capital</t>
  </si>
  <si>
    <t xml:space="preserve">   Authorised share capital</t>
  </si>
  <si>
    <t xml:space="preserve">   Issued and paid-up share capital</t>
  </si>
  <si>
    <t>Share premium</t>
  </si>
  <si>
    <t>Retained earnings</t>
  </si>
  <si>
    <t xml:space="preserve">   Appropriated - Legal reserve</t>
  </si>
  <si>
    <t xml:space="preserve">   Unappropriated</t>
  </si>
  <si>
    <t>Other components of equity</t>
  </si>
  <si>
    <t>Total equity</t>
  </si>
  <si>
    <t>Total liabilities and equity</t>
  </si>
  <si>
    <t>Statement of Comprehensive Income</t>
  </si>
  <si>
    <t>Revenues</t>
  </si>
  <si>
    <t>Other income</t>
  </si>
  <si>
    <t>Total revenues</t>
  </si>
  <si>
    <t>Expenses</t>
  </si>
  <si>
    <t>Administrative expenses</t>
  </si>
  <si>
    <t>Total expenses</t>
  </si>
  <si>
    <t>Profit before income tax</t>
  </si>
  <si>
    <t>Earnings per share</t>
  </si>
  <si>
    <t>Basic earnings per share (Baht per share)</t>
  </si>
  <si>
    <t>Items that will be reclassified subsequently to profit or loss</t>
  </si>
  <si>
    <t>Items that will not be reclassified subsequently to profit or loss</t>
  </si>
  <si>
    <t>Statement of Changes in Equity</t>
  </si>
  <si>
    <t>Share</t>
  </si>
  <si>
    <t>Issued and</t>
  </si>
  <si>
    <t>Appropriated</t>
  </si>
  <si>
    <t>Currency</t>
  </si>
  <si>
    <t>paid-up</t>
  </si>
  <si>
    <t>fair value through other</t>
  </si>
  <si>
    <t>transaction</t>
  </si>
  <si>
    <t>share capital</t>
  </si>
  <si>
    <t>premium</t>
  </si>
  <si>
    <t>Unappropriated</t>
  </si>
  <si>
    <t>comprehensive income</t>
  </si>
  <si>
    <t>differences</t>
  </si>
  <si>
    <t>Statement of Cash Flows</t>
  </si>
  <si>
    <t>Cash flows from operating activities</t>
  </si>
  <si>
    <t>Depreciation and amortisation</t>
  </si>
  <si>
    <t xml:space="preserve">Changes in working capital </t>
  </si>
  <si>
    <t>Cash used in operating activities</t>
  </si>
  <si>
    <t>Cash flows from investing activities</t>
  </si>
  <si>
    <t>Cash flows from financing activities</t>
  </si>
  <si>
    <t>2024</t>
  </si>
  <si>
    <t>Baht</t>
  </si>
  <si>
    <t>Investment in subsidiaries</t>
  </si>
  <si>
    <t xml:space="preserve">          at par value of Baht 0.5 each</t>
  </si>
  <si>
    <t>Revenue from contracts with customers</t>
  </si>
  <si>
    <t>Costs of services</t>
  </si>
  <si>
    <t>Finance costs</t>
  </si>
  <si>
    <t>Opening balance as at 1 January 2024</t>
  </si>
  <si>
    <t>Financial costs</t>
  </si>
  <si>
    <t>(Increase) decrease in allowance for expected credit loss</t>
  </si>
  <si>
    <t xml:space="preserve">     Ordinary shares, 450,000,000 shares</t>
  </si>
  <si>
    <t xml:space="preserve">          paid-up at Baht 0.5 each</t>
  </si>
  <si>
    <t>Interest income</t>
  </si>
  <si>
    <t>common control</t>
  </si>
  <si>
    <t xml:space="preserve">combination under </t>
  </si>
  <si>
    <t>Other comprehensive income (expense)</t>
  </si>
  <si>
    <t>Profits from operating activities before changes in working capital</t>
  </si>
  <si>
    <t>Net cash from operating activities</t>
  </si>
  <si>
    <t>Net cash from investing activities</t>
  </si>
  <si>
    <t>Net cash from financing activities</t>
  </si>
  <si>
    <t>Non-cash items</t>
  </si>
  <si>
    <t>Other current assets</t>
  </si>
  <si>
    <t>Trade and other current payables</t>
  </si>
  <si>
    <t>Other current liabilities</t>
  </si>
  <si>
    <t xml:space="preserve">BlueVenture Group Public Company Limited </t>
  </si>
  <si>
    <t>BlueVenture Group Public Company Limited</t>
  </si>
  <si>
    <t>Corporate income tax payable</t>
  </si>
  <si>
    <t>Operating profit</t>
  </si>
  <si>
    <t xml:space="preserve">   accounted for using the equity method</t>
  </si>
  <si>
    <t xml:space="preserve">Income tax </t>
  </si>
  <si>
    <t xml:space="preserve">  Remeasurements of post-employment benefit obligations</t>
  </si>
  <si>
    <t xml:space="preserve">  subsequently to profit or loss</t>
  </si>
  <si>
    <t xml:space="preserve">    subsequently to profit or loss</t>
  </si>
  <si>
    <t xml:space="preserve">Measurement of </t>
  </si>
  <si>
    <t>debt instruments at</t>
  </si>
  <si>
    <t>- Legal reserve</t>
  </si>
  <si>
    <t>(deficits) on business</t>
  </si>
  <si>
    <r>
      <t xml:space="preserve">Statement of Changes in Equity </t>
    </r>
    <r>
      <rPr>
        <sz val="9"/>
        <rFont val="Arial"/>
        <family val="2"/>
      </rPr>
      <t>(Cont'd)</t>
    </r>
  </si>
  <si>
    <t>Acquisition of right-of-use assets</t>
  </si>
  <si>
    <t>Cash paid for principal elements of lease payments</t>
  </si>
  <si>
    <t>Cash paid for purchase of equipment</t>
  </si>
  <si>
    <t>Cash paid for purchase and development of intangible assets</t>
  </si>
  <si>
    <t>Adjustments for</t>
  </si>
  <si>
    <t>Trade and other current receivables</t>
  </si>
  <si>
    <t>Other comprehensive (expense) for the period, net of tax</t>
  </si>
  <si>
    <t>Dividend income</t>
  </si>
  <si>
    <t>Cash received from disposal of equipment</t>
  </si>
  <si>
    <t>Dividend received</t>
  </si>
  <si>
    <t>Dividend paid</t>
  </si>
  <si>
    <t>(Reversal) Expected credit losses</t>
  </si>
  <si>
    <t>Net increase (decrease) in cash and cash equivalents</t>
  </si>
  <si>
    <t>Cash paid for employee benefit</t>
  </si>
  <si>
    <t>Contract assets</t>
  </si>
  <si>
    <t>Closing balance as at 31 December 2024</t>
  </si>
  <si>
    <t>Net profit for the year</t>
  </si>
  <si>
    <t>Total comprehensive income for the year</t>
  </si>
  <si>
    <t>Cash and cash equivalents at the beginning of the year</t>
  </si>
  <si>
    <t>Cash and cash equivalents at the end of the year</t>
  </si>
  <si>
    <t>Expected credit losses (reversal)</t>
  </si>
  <si>
    <t>Purchase of financial instruments</t>
  </si>
  <si>
    <t>Proceeds from sales of financial instruments</t>
  </si>
  <si>
    <t xml:space="preserve">   Income tax on items that will be reclassified </t>
  </si>
  <si>
    <t xml:space="preserve">       subsequently to profit or loss</t>
  </si>
  <si>
    <t>(Reversal) Losses on impairment of assets</t>
  </si>
  <si>
    <t>Gain from changes in lease agreements</t>
  </si>
  <si>
    <t>Interest received</t>
  </si>
  <si>
    <t>Finance cost paid</t>
  </si>
  <si>
    <t>Income tax refund received</t>
  </si>
  <si>
    <t>Income tax paid</t>
  </si>
  <si>
    <t>14</t>
  </si>
  <si>
    <t>Inventory</t>
  </si>
  <si>
    <t xml:space="preserve">  Currency translation differences</t>
  </si>
  <si>
    <t>Other non-current receivables</t>
  </si>
  <si>
    <t>Other (gains) losses - net</t>
  </si>
  <si>
    <t>Dividends payment</t>
  </si>
  <si>
    <t>Increase in other financial assets that held as collateral</t>
  </si>
  <si>
    <t>Consolidated financial statement</t>
  </si>
  <si>
    <t>Separate financial statement</t>
  </si>
  <si>
    <t xml:space="preserve"> financial statement</t>
  </si>
  <si>
    <t>Total</t>
  </si>
  <si>
    <t>Other current financial assets</t>
  </si>
  <si>
    <t>Right-of-use assets</t>
  </si>
  <si>
    <t>Intangible assets</t>
  </si>
  <si>
    <t>Other non-current liabilities</t>
  </si>
  <si>
    <t xml:space="preserve">   Remeasurements of post-employment benefit obligations</t>
  </si>
  <si>
    <t xml:space="preserve">Total items that will be reclassified </t>
  </si>
  <si>
    <t xml:space="preserve">  Income tax on items that will be reclassified </t>
  </si>
  <si>
    <t xml:space="preserve">  Changes in fair value of debt instruments at fair value</t>
  </si>
  <si>
    <t xml:space="preserve">     through other comprehensive income</t>
  </si>
  <si>
    <t>Appropiated to legal reserve</t>
  </si>
  <si>
    <t xml:space="preserve">Share premium (deficits) on business </t>
  </si>
  <si>
    <t xml:space="preserve">   combination under common control</t>
  </si>
  <si>
    <t xml:space="preserve">Other non-current financial assets </t>
  </si>
  <si>
    <t xml:space="preserve">   that held as collateral</t>
  </si>
  <si>
    <t>The notes to the consolidated and separate financial statements are an integral part of the financial statements.</t>
  </si>
  <si>
    <t>Financial derivatives</t>
  </si>
  <si>
    <t xml:space="preserve">Loss on building improvement, equipment </t>
  </si>
  <si>
    <t xml:space="preserve">   and intangible assets disposal and written-off</t>
  </si>
  <si>
    <t>As at 31 December 2025</t>
  </si>
  <si>
    <t>2025</t>
  </si>
  <si>
    <t>Opening balance as at 1 January 2025</t>
  </si>
  <si>
    <t>Closing balance as at 31 December 2025</t>
  </si>
  <si>
    <t>For the year ended 31 December 2025</t>
  </si>
  <si>
    <t>23</t>
  </si>
  <si>
    <t>13</t>
  </si>
  <si>
    <t>20</t>
  </si>
  <si>
    <t>-</t>
  </si>
  <si>
    <t>Investment in associates and joint venture</t>
  </si>
  <si>
    <t>Lease modifications and reassessments</t>
  </si>
  <si>
    <t>Investment in associates payable</t>
  </si>
  <si>
    <t>12</t>
  </si>
  <si>
    <t>(Gain) loss from changes in fair value of other financial assets</t>
  </si>
  <si>
    <t>Trade and other receivables</t>
  </si>
  <si>
    <t>Property, plant and equipment</t>
  </si>
  <si>
    <t>Share of (loss) of associate and joint venture</t>
  </si>
  <si>
    <t>Share of loss of associate and joint venture</t>
  </si>
  <si>
    <r>
      <t>Statement of Financial Position</t>
    </r>
    <r>
      <rPr>
        <sz val="9"/>
        <color theme="1"/>
        <rFont val="Arial"/>
        <family val="2"/>
      </rPr>
      <t xml:space="preserve"> (Cont’d)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</si>
</sst>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;\(#,##0\);\-"/>
    <numFmt numFmtId="168" formatCode="_-* #,##0.00_-;\-* #,##0.00_-;_-* \-??_-;_-@_-"/>
    <numFmt numFmtId="169" formatCode="#,##0.00;\(#,##0.00\);\-"/>
    <numFmt numFmtId="170" formatCode="_(* #,##0_);_(* \(#,##0\);_(* &quot;-&quot;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pFont"/>
    </font>
    <font>
      <sz val="9"/>
      <color theme="1"/>
      <name val="Arial"/>
      <family val="2"/>
    </font>
    <font>
      <sz val="12"/>
      <name val="CordiaUPC"/>
      <family val="2"/>
      <charset val="222"/>
    </font>
    <font>
      <sz val="8"/>
      <color theme="1"/>
      <name val="Arial"/>
      <family val="2"/>
    </font>
    <font>
      <sz val="16"/>
      <name val="AngsanaUPC"/>
      <family val="1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/>
    <xf numFmtId="164" fontId="2" fillId="0" borderId="0" applyFont="0" applyFill="0" applyBorder="0" applyAlignment="0" applyProtection="0"/>
    <xf numFmtId="0" fontId="8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" fontId="10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164" fontId="13" fillId="0" borderId="0" applyFont="0" applyFill="0" applyBorder="0" applyAlignment="0" applyProtection="0"/>
  </cellStyleXfs>
  <cellXfs count="178">
    <xf numFmtId="0" fontId="0" fillId="0" borderId="0" xfId="0"/>
    <xf numFmtId="165" fontId="4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165" fontId="4" fillId="0" borderId="1" xfId="2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7" applyFont="1" applyAlignment="1">
      <alignment vertical="center"/>
    </xf>
    <xf numFmtId="0" fontId="6" fillId="0" borderId="0" xfId="2" applyFont="1" applyAlignment="1">
      <alignment horizontal="left" vertical="center"/>
    </xf>
    <xf numFmtId="0" fontId="6" fillId="0" borderId="0" xfId="14" applyFont="1" applyAlignment="1">
      <alignment horizontal="left" vertical="center"/>
    </xf>
    <xf numFmtId="167" fontId="7" fillId="0" borderId="0" xfId="15" applyNumberFormat="1" applyFont="1" applyFill="1" applyAlignment="1">
      <alignment horizontal="right" vertical="center"/>
    </xf>
    <xf numFmtId="0" fontId="4" fillId="0" borderId="1" xfId="14" quotePrefix="1" applyFont="1" applyBorder="1" applyAlignment="1">
      <alignment horizontal="left" vertical="center"/>
    </xf>
    <xf numFmtId="165" fontId="7" fillId="0" borderId="0" xfId="2" applyNumberFormat="1" applyFont="1" applyAlignment="1">
      <alignment horizontal="center" vertical="center"/>
    </xf>
    <xf numFmtId="0" fontId="9" fillId="0" borderId="0" xfId="0" applyFont="1"/>
    <xf numFmtId="0" fontId="7" fillId="0" borderId="0" xfId="14" applyFont="1" applyAlignment="1">
      <alignment horizontal="center" vertical="center"/>
    </xf>
    <xf numFmtId="165" fontId="6" fillId="0" borderId="1" xfId="15" applyNumberFormat="1" applyFont="1" applyFill="1" applyBorder="1" applyAlignment="1">
      <alignment horizontal="center" vertical="center"/>
    </xf>
    <xf numFmtId="0" fontId="6" fillId="0" borderId="0" xfId="14" applyFont="1" applyAlignment="1">
      <alignment horizontal="center" vertical="center"/>
    </xf>
    <xf numFmtId="165" fontId="6" fillId="0" borderId="0" xfId="15" applyNumberFormat="1" applyFont="1" applyFill="1" applyAlignment="1">
      <alignment horizontal="center" vertical="center"/>
    </xf>
    <xf numFmtId="167" fontId="6" fillId="0" borderId="1" xfId="15" applyNumberFormat="1" applyFont="1" applyFill="1" applyBorder="1" applyAlignment="1">
      <alignment horizontal="right" vertical="center"/>
    </xf>
    <xf numFmtId="167" fontId="6" fillId="0" borderId="0" xfId="15" applyNumberFormat="1" applyFont="1" applyFill="1" applyAlignment="1">
      <alignment horizontal="right" vertical="center"/>
    </xf>
    <xf numFmtId="167" fontId="7" fillId="0" borderId="0" xfId="15" applyNumberFormat="1" applyFont="1" applyFill="1" applyBorder="1" applyAlignment="1">
      <alignment horizontal="right" vertical="center"/>
    </xf>
    <xf numFmtId="0" fontId="7" fillId="0" borderId="0" xfId="14" applyFont="1" applyAlignment="1">
      <alignment horizontal="left" vertical="center"/>
    </xf>
    <xf numFmtId="167" fontId="7" fillId="0" borderId="1" xfId="15" applyNumberFormat="1" applyFont="1" applyFill="1" applyBorder="1" applyAlignment="1">
      <alignment horizontal="right" vertical="center"/>
    </xf>
    <xf numFmtId="167" fontId="7" fillId="0" borderId="2" xfId="15" applyNumberFormat="1" applyFont="1" applyFill="1" applyBorder="1" applyAlignment="1">
      <alignment horizontal="right" vertical="center"/>
    </xf>
    <xf numFmtId="165" fontId="7" fillId="0" borderId="0" xfId="17" applyNumberFormat="1" applyFont="1" applyFill="1" applyBorder="1" applyAlignment="1">
      <alignment horizontal="right" vertical="center"/>
    </xf>
    <xf numFmtId="167" fontId="7" fillId="0" borderId="0" xfId="17" applyNumberFormat="1" applyFont="1" applyFill="1" applyBorder="1" applyAlignment="1">
      <alignment horizontal="right" vertical="center"/>
    </xf>
    <xf numFmtId="0" fontId="3" fillId="0" borderId="0" xfId="14" applyFont="1" applyAlignment="1">
      <alignment horizontal="left" vertical="center"/>
    </xf>
    <xf numFmtId="167" fontId="4" fillId="0" borderId="0" xfId="15" applyNumberFormat="1" applyFont="1" applyFill="1" applyAlignment="1">
      <alignment horizontal="right" vertical="center"/>
    </xf>
    <xf numFmtId="0" fontId="4" fillId="0" borderId="0" xfId="14" applyFont="1" applyAlignment="1">
      <alignment horizontal="center" vertical="center"/>
    </xf>
    <xf numFmtId="0" fontId="4" fillId="0" borderId="0" xfId="14" applyFont="1" applyAlignment="1">
      <alignment vertical="top"/>
    </xf>
    <xf numFmtId="0" fontId="4" fillId="0" borderId="1" xfId="14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14" applyFont="1" applyAlignment="1">
      <alignment vertical="center"/>
    </xf>
    <xf numFmtId="0" fontId="7" fillId="0" borderId="0" xfId="2" applyFont="1" applyAlignment="1">
      <alignment vertical="center"/>
    </xf>
    <xf numFmtId="167" fontId="4" fillId="0" borderId="0" xfId="2" applyNumberFormat="1" applyFont="1" applyAlignment="1">
      <alignment vertical="center"/>
    </xf>
    <xf numFmtId="167" fontId="4" fillId="0" borderId="0" xfId="2" applyNumberFormat="1" applyFont="1" applyAlignment="1">
      <alignment horizontal="right" vertical="center"/>
    </xf>
    <xf numFmtId="167" fontId="4" fillId="0" borderId="1" xfId="2" applyNumberFormat="1" applyFont="1" applyBorder="1" applyAlignment="1">
      <alignment horizontal="right" vertical="center"/>
    </xf>
    <xf numFmtId="167" fontId="4" fillId="0" borderId="1" xfId="2" applyNumberFormat="1" applyFont="1" applyBorder="1" applyAlignment="1">
      <alignment vertical="center"/>
    </xf>
    <xf numFmtId="167" fontId="6" fillId="0" borderId="0" xfId="14" applyNumberFormat="1" applyFont="1" applyAlignment="1">
      <alignment vertical="center"/>
    </xf>
    <xf numFmtId="0" fontId="11" fillId="0" borderId="0" xfId="0" applyFont="1"/>
    <xf numFmtId="167" fontId="6" fillId="0" borderId="4" xfId="14" applyNumberFormat="1" applyFont="1" applyBorder="1" applyAlignment="1">
      <alignment horizontal="center" vertical="center" wrapText="1"/>
    </xf>
    <xf numFmtId="167" fontId="6" fillId="0" borderId="0" xfId="14" applyNumberFormat="1" applyFont="1" applyAlignment="1">
      <alignment horizontal="right" vertical="center"/>
    </xf>
    <xf numFmtId="167" fontId="6" fillId="0" borderId="4" xfId="14" applyNumberFormat="1" applyFont="1" applyBorder="1" applyAlignment="1">
      <alignment horizontal="center" vertical="center"/>
    </xf>
    <xf numFmtId="167" fontId="6" fillId="0" borderId="0" xfId="14" applyNumberFormat="1" applyFont="1" applyAlignment="1">
      <alignment horizontal="center" vertical="center" wrapText="1"/>
    </xf>
    <xf numFmtId="167" fontId="6" fillId="0" borderId="0" xfId="14" applyNumberFormat="1" applyFont="1" applyAlignment="1">
      <alignment horizontal="center" vertical="center"/>
    </xf>
    <xf numFmtId="167" fontId="6" fillId="0" borderId="0" xfId="14" applyNumberFormat="1" applyFont="1" applyAlignment="1">
      <alignment horizontal="center" vertical="top"/>
    </xf>
    <xf numFmtId="167" fontId="6" fillId="0" borderId="0" xfId="2" applyNumberFormat="1" applyFont="1" applyAlignment="1">
      <alignment horizontal="right" vertical="center"/>
    </xf>
    <xf numFmtId="167" fontId="6" fillId="0" borderId="0" xfId="14" quotePrefix="1" applyNumberFormat="1" applyFont="1" applyAlignment="1">
      <alignment horizontal="right" vertical="center"/>
    </xf>
    <xf numFmtId="167" fontId="7" fillId="0" borderId="0" xfId="2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167" fontId="7" fillId="0" borderId="1" xfId="17" applyNumberFormat="1" applyFont="1" applyFill="1" applyBorder="1" applyAlignment="1">
      <alignment horizontal="right" vertical="center"/>
    </xf>
    <xf numFmtId="167" fontId="4" fillId="0" borderId="1" xfId="15" applyNumberFormat="1" applyFont="1" applyFill="1" applyBorder="1" applyAlignment="1">
      <alignment horizontal="right" vertical="center"/>
    </xf>
    <xf numFmtId="167" fontId="7" fillId="0" borderId="0" xfId="2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7" fontId="7" fillId="0" borderId="0" xfId="17" applyNumberFormat="1" applyFont="1" applyFill="1" applyAlignment="1">
      <alignment horizontal="right" vertical="center"/>
    </xf>
    <xf numFmtId="167" fontId="7" fillId="0" borderId="2" xfId="17" applyNumberFormat="1" applyFont="1" applyFill="1" applyBorder="1" applyAlignment="1">
      <alignment horizontal="right" vertical="center"/>
    </xf>
    <xf numFmtId="167" fontId="4" fillId="0" borderId="0" xfId="14" applyNumberFormat="1" applyFont="1" applyAlignment="1">
      <alignment horizontal="right" vertical="center"/>
    </xf>
    <xf numFmtId="165" fontId="7" fillId="0" borderId="0" xfId="22" applyNumberFormat="1" applyFont="1" applyAlignment="1">
      <alignment horizontal="right" vertical="center"/>
    </xf>
    <xf numFmtId="165" fontId="7" fillId="0" borderId="1" xfId="17" applyNumberFormat="1" applyFont="1" applyFill="1" applyBorder="1" applyAlignment="1">
      <alignment horizontal="right" vertical="center"/>
    </xf>
    <xf numFmtId="167" fontId="7" fillId="0" borderId="0" xfId="22" applyNumberFormat="1" applyFont="1" applyAlignment="1">
      <alignment horizontal="right" vertical="center"/>
    </xf>
    <xf numFmtId="170" fontId="9" fillId="0" borderId="0" xfId="24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170" fontId="9" fillId="0" borderId="0" xfId="20" applyNumberFormat="1" applyFont="1" applyAlignment="1">
      <alignment horizontal="right" vertical="center"/>
    </xf>
    <xf numFmtId="0" fontId="7" fillId="0" borderId="0" xfId="14" applyFont="1" applyAlignment="1">
      <alignment vertical="center"/>
    </xf>
    <xf numFmtId="0" fontId="14" fillId="0" borderId="0" xfId="7" applyFont="1" applyAlignment="1">
      <alignment vertical="center"/>
    </xf>
    <xf numFmtId="165" fontId="9" fillId="0" borderId="0" xfId="2" applyNumberFormat="1" applyFont="1" applyAlignment="1">
      <alignment horizontal="right" vertical="center"/>
    </xf>
    <xf numFmtId="0" fontId="9" fillId="0" borderId="0" xfId="2" applyFont="1" applyAlignment="1">
      <alignment vertical="center"/>
    </xf>
    <xf numFmtId="167" fontId="9" fillId="0" borderId="0" xfId="2" applyNumberFormat="1" applyFont="1" applyAlignment="1">
      <alignment horizontal="right" vertical="center"/>
    </xf>
    <xf numFmtId="167" fontId="9" fillId="0" borderId="0" xfId="2" applyNumberFormat="1" applyFont="1" applyAlignment="1">
      <alignment vertical="center"/>
    </xf>
    <xf numFmtId="0" fontId="14" fillId="0" borderId="0" xfId="2" applyFont="1" applyAlignment="1">
      <alignment horizontal="left" vertical="center"/>
    </xf>
    <xf numFmtId="49" fontId="14" fillId="0" borderId="0" xfId="2" applyNumberFormat="1" applyFont="1" applyAlignment="1">
      <alignment horizontal="left" vertical="center"/>
    </xf>
    <xf numFmtId="0" fontId="14" fillId="0" borderId="1" xfId="2" applyFont="1" applyBorder="1" applyAlignment="1">
      <alignment horizontal="left" vertical="center"/>
    </xf>
    <xf numFmtId="49" fontId="14" fillId="0" borderId="1" xfId="2" applyNumberFormat="1" applyFont="1" applyBorder="1" applyAlignment="1">
      <alignment horizontal="left" vertical="center"/>
    </xf>
    <xf numFmtId="165" fontId="9" fillId="0" borderId="1" xfId="2" applyNumberFormat="1" applyFont="1" applyBorder="1" applyAlignment="1">
      <alignment horizontal="right" vertical="center"/>
    </xf>
    <xf numFmtId="0" fontId="9" fillId="0" borderId="1" xfId="2" applyFont="1" applyBorder="1" applyAlignment="1">
      <alignment vertical="center"/>
    </xf>
    <xf numFmtId="167" fontId="9" fillId="0" borderId="1" xfId="2" applyNumberFormat="1" applyFont="1" applyBorder="1" applyAlignment="1">
      <alignment horizontal="right" vertical="center"/>
    </xf>
    <xf numFmtId="167" fontId="9" fillId="0" borderId="1" xfId="2" applyNumberFormat="1" applyFont="1" applyBorder="1" applyAlignment="1">
      <alignment vertical="center"/>
    </xf>
    <xf numFmtId="167" fontId="14" fillId="0" borderId="0" xfId="2" applyNumberFormat="1" applyFont="1" applyAlignment="1">
      <alignment horizontal="center" vertical="center"/>
    </xf>
    <xf numFmtId="167" fontId="14" fillId="0" borderId="0" xfId="2" applyNumberFormat="1" applyFont="1" applyAlignment="1">
      <alignment horizontal="right" vertical="center"/>
    </xf>
    <xf numFmtId="167" fontId="14" fillId="0" borderId="0" xfId="2" quotePrefix="1" applyNumberFormat="1" applyFont="1" applyAlignment="1">
      <alignment horizontal="right" vertical="center"/>
    </xf>
    <xf numFmtId="49" fontId="14" fillId="0" borderId="0" xfId="2" applyNumberFormat="1" applyFont="1" applyAlignment="1">
      <alignment horizontal="right" vertical="center"/>
    </xf>
    <xf numFmtId="0" fontId="14" fillId="0" borderId="0" xfId="16" applyFont="1" applyAlignment="1">
      <alignment vertical="center"/>
    </xf>
    <xf numFmtId="165" fontId="14" fillId="0" borderId="1" xfId="15" applyNumberFormat="1" applyFont="1" applyFill="1" applyBorder="1" applyAlignment="1">
      <alignment horizontal="center" vertical="center"/>
    </xf>
    <xf numFmtId="0" fontId="14" fillId="0" borderId="0" xfId="16" applyFont="1" applyAlignment="1">
      <alignment horizontal="center" vertical="center"/>
    </xf>
    <xf numFmtId="167" fontId="14" fillId="0" borderId="1" xfId="17" applyNumberFormat="1" applyFont="1" applyFill="1" applyBorder="1" applyAlignment="1">
      <alignment horizontal="right" vertical="center"/>
    </xf>
    <xf numFmtId="167" fontId="14" fillId="0" borderId="0" xfId="16" applyNumberFormat="1" applyFont="1" applyAlignment="1">
      <alignment horizontal="center" vertical="center"/>
    </xf>
    <xf numFmtId="0" fontId="14" fillId="0" borderId="0" xfId="2" applyFont="1" applyAlignment="1">
      <alignment vertical="center"/>
    </xf>
    <xf numFmtId="49" fontId="9" fillId="0" borderId="0" xfId="2" applyNumberFormat="1" applyFont="1" applyAlignment="1">
      <alignment vertical="center"/>
    </xf>
    <xf numFmtId="167" fontId="9" fillId="0" borderId="0" xfId="18" applyNumberFormat="1" applyFont="1" applyAlignment="1">
      <alignment horizontal="right" vertical="center"/>
    </xf>
    <xf numFmtId="49" fontId="14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center" vertical="center"/>
    </xf>
    <xf numFmtId="167" fontId="9" fillId="0" borderId="0" xfId="13" quotePrefix="1" applyNumberFormat="1" applyFont="1" applyFill="1" applyAlignment="1">
      <alignment horizontal="right" vertical="center"/>
    </xf>
    <xf numFmtId="167" fontId="9" fillId="0" borderId="1" xfId="18" applyNumberFormat="1" applyFont="1" applyBorder="1" applyAlignment="1">
      <alignment horizontal="right" vertical="center"/>
    </xf>
    <xf numFmtId="165" fontId="9" fillId="0" borderId="0" xfId="2" applyNumberFormat="1" applyFont="1" applyAlignment="1">
      <alignment horizontal="center" vertical="center"/>
    </xf>
    <xf numFmtId="165" fontId="9" fillId="0" borderId="0" xfId="13" applyNumberFormat="1" applyFont="1" applyFill="1" applyAlignment="1">
      <alignment horizontal="center" vertical="top"/>
    </xf>
    <xf numFmtId="165" fontId="9" fillId="0" borderId="0" xfId="18" applyNumberFormat="1" applyFont="1" applyAlignment="1">
      <alignment horizontal="right" vertical="center"/>
    </xf>
    <xf numFmtId="165" fontId="9" fillId="0" borderId="0" xfId="19" quotePrefix="1" applyNumberFormat="1" applyFont="1" applyFill="1" applyAlignment="1">
      <alignment horizontal="right" vertical="center"/>
    </xf>
    <xf numFmtId="167" fontId="9" fillId="0" borderId="0" xfId="13" applyNumberFormat="1" applyFont="1" applyFill="1" applyAlignment="1">
      <alignment horizontal="right" vertical="center"/>
    </xf>
    <xf numFmtId="165" fontId="9" fillId="0" borderId="0" xfId="19" quotePrefix="1" applyNumberFormat="1" applyFont="1" applyFill="1" applyAlignment="1">
      <alignment horizontal="center" vertical="center"/>
    </xf>
    <xf numFmtId="167" fontId="9" fillId="0" borderId="0" xfId="13" applyNumberFormat="1" applyFont="1" applyFill="1" applyBorder="1" applyAlignment="1">
      <alignment horizontal="right" vertical="center"/>
    </xf>
    <xf numFmtId="167" fontId="9" fillId="0" borderId="0" xfId="13" quotePrefix="1" applyNumberFormat="1" applyFont="1" applyFill="1" applyBorder="1" applyAlignment="1">
      <alignment horizontal="right" vertical="center"/>
    </xf>
    <xf numFmtId="167" fontId="9" fillId="0" borderId="1" xfId="13" applyNumberFormat="1" applyFont="1" applyFill="1" applyBorder="1" applyAlignment="1">
      <alignment horizontal="right" vertical="center"/>
    </xf>
    <xf numFmtId="167" fontId="9" fillId="0" borderId="1" xfId="13" quotePrefix="1" applyNumberFormat="1" applyFont="1" applyFill="1" applyBorder="1" applyAlignment="1">
      <alignment horizontal="right" vertical="center"/>
    </xf>
    <xf numFmtId="167" fontId="9" fillId="0" borderId="0" xfId="19" applyNumberFormat="1" applyFont="1" applyFill="1" applyAlignment="1">
      <alignment horizontal="right" vertical="center"/>
    </xf>
    <xf numFmtId="167" fontId="9" fillId="0" borderId="0" xfId="19" quotePrefix="1" applyNumberFormat="1" applyFont="1" applyFill="1" applyAlignment="1">
      <alignment horizontal="right" vertical="center"/>
    </xf>
    <xf numFmtId="0" fontId="9" fillId="0" borderId="0" xfId="18" applyFont="1" applyAlignment="1">
      <alignment horizontal="right" vertical="center"/>
    </xf>
    <xf numFmtId="167" fontId="9" fillId="0" borderId="1" xfId="19" applyNumberFormat="1" applyFont="1" applyFill="1" applyBorder="1" applyAlignment="1">
      <alignment horizontal="right" vertical="center"/>
    </xf>
    <xf numFmtId="167" fontId="9" fillId="0" borderId="1" xfId="19" quotePrefix="1" applyNumberFormat="1" applyFont="1" applyFill="1" applyBorder="1" applyAlignment="1">
      <alignment horizontal="right" vertical="center"/>
    </xf>
    <xf numFmtId="165" fontId="9" fillId="0" borderId="1" xfId="18" applyNumberFormat="1" applyFont="1" applyBorder="1" applyAlignment="1">
      <alignment horizontal="right" vertical="center"/>
    </xf>
    <xf numFmtId="49" fontId="9" fillId="0" borderId="0" xfId="18" applyNumberFormat="1" applyFont="1" applyAlignment="1">
      <alignment vertical="center"/>
    </xf>
    <xf numFmtId="0" fontId="9" fillId="0" borderId="0" xfId="20" applyFont="1" applyAlignment="1">
      <alignment vertical="center"/>
    </xf>
    <xf numFmtId="0" fontId="9" fillId="0" borderId="0" xfId="2" applyFont="1" applyAlignment="1">
      <alignment horizontal="center" vertical="center"/>
    </xf>
    <xf numFmtId="49" fontId="9" fillId="0" borderId="0" xfId="21" quotePrefix="1" applyNumberFormat="1" applyFont="1" applyFill="1" applyBorder="1" applyAlignment="1">
      <alignment horizontal="left" vertical="center"/>
    </xf>
    <xf numFmtId="167" fontId="9" fillId="0" borderId="0" xfId="18" applyNumberFormat="1" applyFont="1" applyAlignment="1">
      <alignment vertical="center"/>
    </xf>
    <xf numFmtId="167" fontId="9" fillId="0" borderId="2" xfId="2" applyNumberFormat="1" applyFont="1" applyBorder="1" applyAlignment="1">
      <alignment horizontal="right" vertical="center"/>
    </xf>
    <xf numFmtId="0" fontId="14" fillId="0" borderId="0" xfId="1" applyFont="1" applyAlignment="1">
      <alignment vertical="center"/>
    </xf>
    <xf numFmtId="165" fontId="9" fillId="0" borderId="0" xfId="2" applyNumberFormat="1" applyFont="1" applyAlignment="1">
      <alignment vertical="center"/>
    </xf>
    <xf numFmtId="0" fontId="9" fillId="0" borderId="1" xfId="2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vertical="center"/>
    </xf>
    <xf numFmtId="165" fontId="14" fillId="0" borderId="0" xfId="2" applyNumberFormat="1" applyFont="1" applyAlignment="1">
      <alignment horizontal="center" vertical="center"/>
    </xf>
    <xf numFmtId="165" fontId="14" fillId="0" borderId="0" xfId="2" quotePrefix="1" applyNumberFormat="1" applyFont="1" applyAlignment="1">
      <alignment horizontal="right" vertical="center"/>
    </xf>
    <xf numFmtId="165" fontId="14" fillId="0" borderId="0" xfId="2" applyNumberFormat="1" applyFont="1" applyAlignment="1">
      <alignment horizontal="right" vertical="center"/>
    </xf>
    <xf numFmtId="0" fontId="14" fillId="0" borderId="0" xfId="2" applyFont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165" fontId="14" fillId="0" borderId="1" xfId="2" applyNumberFormat="1" applyFont="1" applyBorder="1" applyAlignment="1">
      <alignment horizontal="right" vertical="center"/>
    </xf>
    <xf numFmtId="37" fontId="9" fillId="0" borderId="0" xfId="2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37" fontId="9" fillId="0" borderId="0" xfId="0" applyNumberFormat="1" applyFont="1" applyAlignment="1">
      <alignment vertical="center"/>
    </xf>
    <xf numFmtId="166" fontId="9" fillId="0" borderId="0" xfId="2" applyNumberFormat="1" applyFont="1" applyAlignment="1">
      <alignment horizontal="center" vertical="center"/>
    </xf>
    <xf numFmtId="165" fontId="9" fillId="0" borderId="2" xfId="2" applyNumberFormat="1" applyFont="1" applyBorder="1" applyAlignment="1">
      <alignment horizontal="right" vertical="center"/>
    </xf>
    <xf numFmtId="0" fontId="14" fillId="0" borderId="0" xfId="2" quotePrefix="1" applyFont="1" applyAlignment="1">
      <alignment horizontal="left" vertical="center"/>
    </xf>
    <xf numFmtId="37" fontId="9" fillId="0" borderId="0" xfId="0" applyNumberFormat="1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165" fontId="9" fillId="0" borderId="0" xfId="4" applyNumberFormat="1" applyFont="1" applyAlignment="1">
      <alignment horizontal="right" vertical="center"/>
    </xf>
    <xf numFmtId="37" fontId="9" fillId="0" borderId="0" xfId="20" applyNumberFormat="1" applyFont="1" applyAlignment="1">
      <alignment horizontal="left" vertical="center"/>
    </xf>
    <xf numFmtId="167" fontId="9" fillId="0" borderId="0" xfId="2" applyNumberFormat="1" applyFont="1" applyAlignment="1">
      <alignment horizontal="center" vertical="center"/>
    </xf>
    <xf numFmtId="167" fontId="9" fillId="0" borderId="0" xfId="8" applyNumberFormat="1" applyFont="1" applyFill="1" applyAlignment="1">
      <alignment horizontal="center" vertical="center"/>
    </xf>
    <xf numFmtId="0" fontId="14" fillId="0" borderId="1" xfId="2" applyFont="1" applyBorder="1" applyAlignment="1">
      <alignment vertical="center"/>
    </xf>
    <xf numFmtId="167" fontId="9" fillId="0" borderId="1" xfId="2" applyNumberFormat="1" applyFont="1" applyBorder="1" applyAlignment="1">
      <alignment horizontal="center" vertical="center"/>
    </xf>
    <xf numFmtId="167" fontId="9" fillId="0" borderId="1" xfId="8" applyNumberFormat="1" applyFont="1" applyFill="1" applyBorder="1" applyAlignment="1">
      <alignment horizontal="center" vertical="center"/>
    </xf>
    <xf numFmtId="167" fontId="14" fillId="0" borderId="1" xfId="2" applyNumberFormat="1" applyFont="1" applyBorder="1" applyAlignment="1">
      <alignment horizontal="right" vertical="center"/>
    </xf>
    <xf numFmtId="38" fontId="9" fillId="0" borderId="0" xfId="2" applyNumberFormat="1" applyFont="1" applyAlignment="1">
      <alignment horizontal="left" vertical="center"/>
    </xf>
    <xf numFmtId="165" fontId="9" fillId="0" borderId="0" xfId="10" applyNumberFormat="1" applyFont="1" applyAlignment="1">
      <alignment horizontal="right" vertical="center"/>
    </xf>
    <xf numFmtId="165" fontId="9" fillId="0" borderId="0" xfId="27" applyNumberFormat="1" applyFont="1" applyFill="1" applyAlignment="1">
      <alignment horizontal="right" vertical="center"/>
    </xf>
    <xf numFmtId="165" fontId="9" fillId="0" borderId="0" xfId="3" applyNumberFormat="1" applyFont="1" applyAlignment="1">
      <alignment horizontal="right" vertical="center"/>
    </xf>
    <xf numFmtId="165" fontId="9" fillId="0" borderId="1" xfId="10" applyNumberFormat="1" applyFont="1" applyBorder="1" applyAlignment="1">
      <alignment horizontal="right" vertical="center"/>
    </xf>
    <xf numFmtId="165" fontId="9" fillId="0" borderId="1" xfId="27" applyNumberFormat="1" applyFont="1" applyFill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167" fontId="9" fillId="0" borderId="3" xfId="2" applyNumberFormat="1" applyFont="1" applyBorder="1" applyAlignment="1">
      <alignment horizontal="right" vertical="center"/>
    </xf>
    <xf numFmtId="165" fontId="9" fillId="0" borderId="0" xfId="27" applyNumberFormat="1" applyFont="1" applyFill="1" applyBorder="1" applyAlignment="1">
      <alignment horizontal="right" vertical="center"/>
    </xf>
    <xf numFmtId="165" fontId="15" fillId="0" borderId="0" xfId="27" applyNumberFormat="1" applyFont="1" applyFill="1" applyBorder="1" applyAlignment="1">
      <alignment horizontal="right" vertical="center"/>
    </xf>
    <xf numFmtId="165" fontId="16" fillId="0" borderId="0" xfId="27" applyNumberFormat="1" applyFont="1" applyFill="1" applyAlignment="1">
      <alignment horizontal="right" vertical="center"/>
    </xf>
    <xf numFmtId="0" fontId="15" fillId="0" borderId="0" xfId="2" applyFont="1" applyAlignment="1">
      <alignment vertical="center"/>
    </xf>
    <xf numFmtId="165" fontId="9" fillId="0" borderId="0" xfId="26" applyNumberFormat="1" applyFont="1" applyAlignment="1">
      <alignment horizontal="right" vertical="center"/>
    </xf>
    <xf numFmtId="165" fontId="9" fillId="0" borderId="1" xfId="26" applyNumberFormat="1" applyFont="1" applyBorder="1" applyAlignment="1">
      <alignment horizontal="right" vertical="center"/>
    </xf>
    <xf numFmtId="167" fontId="9" fillId="0" borderId="0" xfId="4" applyNumberFormat="1" applyFont="1" applyAlignment="1">
      <alignment horizontal="right" vertical="center"/>
    </xf>
    <xf numFmtId="167" fontId="9" fillId="0" borderId="1" xfId="4" applyNumberFormat="1" applyFont="1" applyBorder="1" applyAlignment="1">
      <alignment horizontal="right" vertical="center"/>
    </xf>
    <xf numFmtId="167" fontId="9" fillId="0" borderId="2" xfId="11" applyNumberFormat="1" applyFont="1" applyFill="1" applyBorder="1" applyAlignment="1">
      <alignment horizontal="right" vertical="center"/>
    </xf>
    <xf numFmtId="167" fontId="9" fillId="0" borderId="0" xfId="11" applyNumberFormat="1" applyFont="1" applyFill="1" applyBorder="1" applyAlignment="1">
      <alignment horizontal="right" vertical="center"/>
    </xf>
    <xf numFmtId="38" fontId="9" fillId="0" borderId="0" xfId="12" applyNumberFormat="1" applyFont="1" applyAlignment="1">
      <alignment horizontal="center" vertical="center"/>
    </xf>
    <xf numFmtId="38" fontId="9" fillId="0" borderId="0" xfId="12" applyNumberFormat="1" applyFont="1" applyAlignment="1">
      <alignment vertical="center"/>
    </xf>
    <xf numFmtId="38" fontId="9" fillId="0" borderId="0" xfId="2" applyNumberFormat="1" applyFont="1" applyAlignment="1">
      <alignment vertical="center"/>
    </xf>
    <xf numFmtId="0" fontId="9" fillId="0" borderId="0" xfId="2" applyFont="1" applyAlignment="1">
      <alignment horizontal="left" vertical="center" wrapText="1"/>
    </xf>
    <xf numFmtId="38" fontId="15" fillId="0" borderId="0" xfId="12" applyNumberFormat="1" applyFont="1" applyAlignment="1">
      <alignment horizontal="center" vertical="center"/>
    </xf>
    <xf numFmtId="169" fontId="9" fillId="0" borderId="2" xfId="11" applyNumberFormat="1" applyFont="1" applyFill="1" applyBorder="1" applyAlignment="1">
      <alignment horizontal="right" vertical="center"/>
    </xf>
    <xf numFmtId="169" fontId="9" fillId="0" borderId="0" xfId="12" applyNumberFormat="1" applyFont="1" applyAlignment="1">
      <alignment horizontal="right" vertical="center"/>
    </xf>
    <xf numFmtId="167" fontId="9" fillId="0" borderId="0" xfId="11" applyNumberFormat="1" applyFont="1" applyFill="1" applyAlignment="1">
      <alignment horizontal="right" vertical="center"/>
    </xf>
    <xf numFmtId="167" fontId="9" fillId="0" borderId="0" xfId="12" applyNumberFormat="1" applyFont="1" applyAlignment="1">
      <alignment horizontal="right" vertical="center"/>
    </xf>
    <xf numFmtId="165" fontId="14" fillId="0" borderId="1" xfId="2" applyNumberFormat="1" applyFont="1" applyBorder="1" applyAlignment="1">
      <alignment horizontal="center" vertical="center"/>
    </xf>
    <xf numFmtId="165" fontId="14" fillId="0" borderId="0" xfId="2" applyNumberFormat="1" applyFont="1" applyAlignment="1">
      <alignment horizontal="center" vertical="center"/>
    </xf>
    <xf numFmtId="0" fontId="9" fillId="0" borderId="1" xfId="2" applyFont="1" applyBorder="1" applyAlignment="1">
      <alignment horizontal="left" vertical="center"/>
    </xf>
    <xf numFmtId="167" fontId="6" fillId="0" borderId="1" xfId="14" applyNumberFormat="1" applyFont="1" applyBorder="1" applyAlignment="1">
      <alignment horizontal="center" vertical="center"/>
    </xf>
    <xf numFmtId="167" fontId="6" fillId="0" borderId="4" xfId="14" applyNumberFormat="1" applyFont="1" applyBorder="1" applyAlignment="1">
      <alignment horizontal="center" vertical="center" wrapText="1"/>
    </xf>
    <xf numFmtId="167" fontId="6" fillId="0" borderId="4" xfId="14" applyNumberFormat="1" applyFont="1" applyBorder="1" applyAlignment="1">
      <alignment horizontal="center" vertical="center"/>
    </xf>
    <xf numFmtId="167" fontId="14" fillId="0" borderId="0" xfId="2" applyNumberFormat="1" applyFont="1" applyAlignment="1">
      <alignment horizontal="center" vertical="center"/>
    </xf>
    <xf numFmtId="167" fontId="14" fillId="0" borderId="1" xfId="2" applyNumberFormat="1" applyFont="1" applyBorder="1" applyAlignment="1">
      <alignment horizontal="center" vertical="center"/>
    </xf>
    <xf numFmtId="38" fontId="9" fillId="0" borderId="1" xfId="2" applyNumberFormat="1" applyFont="1" applyBorder="1" applyAlignment="1">
      <alignment horizontal="left" vertical="center"/>
    </xf>
  </cellXfs>
  <cellStyles count="28">
    <cellStyle name="Comma 2" xfId="27" xr:uid="{BE6EA5AF-6CC2-4C81-9AB6-30A8BF9E1960}"/>
    <cellStyle name="Comma 2 2" xfId="24" xr:uid="{629382A4-E333-4F77-97A8-1D5EEE3AEE8D}"/>
    <cellStyle name="Comma 3 2 2 2" xfId="8" xr:uid="{A96DD9B1-39F2-4069-9BE6-F240B8D95BAA}"/>
    <cellStyle name="Comma 3 7" xfId="19" xr:uid="{30D76793-24C8-404F-8525-B25F2D2D8977}"/>
    <cellStyle name="Comma 3 7 2" xfId="25" xr:uid="{DA3CE6D6-66AE-4E60-9114-8D7722CDB5C8}"/>
    <cellStyle name="Comma 4 2 2 3" xfId="6" xr:uid="{9AE2B43A-EC06-4516-9403-4452B5678224}"/>
    <cellStyle name="Comma 4 2 3" xfId="9" xr:uid="{42FD6FFD-AF08-4E64-9E6E-E803B8948E29}"/>
    <cellStyle name="Comma 62 2" xfId="13" xr:uid="{725216A5-6475-4CA9-9F50-8421C2CE55D5}"/>
    <cellStyle name="Comma 62 3 2" xfId="11" xr:uid="{9215AAD9-05E2-46BB-97E8-7D978F21A0F9}"/>
    <cellStyle name="Comma_CE-Thai 2" xfId="15" xr:uid="{1D14178A-61F6-4A4E-891B-13E2B20147BD}"/>
    <cellStyle name="Comma_CE-Thai 2 2" xfId="17" xr:uid="{C6B4C0AD-00D7-440C-B000-3BF41E2F9EEB}"/>
    <cellStyle name="Excel Built-in Comma" xfId="10" xr:uid="{D2F24ED2-9153-49E4-84EC-912FBCD762C6}"/>
    <cellStyle name="Index Number" xfId="21" xr:uid="{B20A6864-A259-433C-B4A0-D8F531116686}"/>
    <cellStyle name="Normal" xfId="0" builtinId="0"/>
    <cellStyle name="Normal 10" xfId="22" xr:uid="{5A6A8903-F540-461B-9E76-71B1144751F1}"/>
    <cellStyle name="Normal 11 2" xfId="23" xr:uid="{BC692E69-C46C-4399-BFFB-747965F08D1F}"/>
    <cellStyle name="Normal 2" xfId="26" xr:uid="{6F6C8B10-1D1E-4731-93AB-C00D48D02456}"/>
    <cellStyle name="Normal 2 10 4" xfId="2" xr:uid="{10622346-94F2-4360-83C5-0CDD1700C6BA}"/>
    <cellStyle name="Normal 2 2 15" xfId="3" xr:uid="{E5A8577C-4590-49A8-A4DE-5676972121C6}"/>
    <cellStyle name="Normal 2 2 2 11" xfId="5" xr:uid="{77CA02D3-5129-482E-8B02-35F970F49636}"/>
    <cellStyle name="Normal 2 2 3" xfId="4" xr:uid="{E5522E99-2ACE-4603-AE94-BF497B1AC9AC}"/>
    <cellStyle name="Normal 3" xfId="20" xr:uid="{743B2F61-A59A-45F8-BF0E-50CE41CDEA9E}"/>
    <cellStyle name="Normal 59 2 2" xfId="18" xr:uid="{DA0E8198-6680-4B5A-A5F5-600843CB119A}"/>
    <cellStyle name="Normal 64" xfId="1" xr:uid="{FDF0453E-913E-4420-B8CF-B4B1F7E4D128}"/>
    <cellStyle name="Normal 64 2" xfId="7" xr:uid="{3D40B5B6-2D99-4B69-951B-99FF9A478BD1}"/>
    <cellStyle name="Normal_B185-Bs&amp;plT-Ye12'2006" xfId="12" xr:uid="{E36DCB66-BD71-42E1-B5F1-3D223A75A71B}"/>
    <cellStyle name="Normal_California Wow 310308_1" xfId="16" xr:uid="{0952E2D5-D4C8-49ED-AE96-D3C6171B26C0}"/>
    <cellStyle name="Normal_CE-Thai" xfId="14" xr:uid="{74A275E9-283A-4E98-9724-64772C97859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0EC38-AA23-4EE1-9D73-9180545B8F2F}">
  <dimension ref="A1:J105"/>
  <sheetViews>
    <sheetView topLeftCell="A83" zoomScale="115" zoomScaleNormal="115" zoomScaleSheetLayoutView="100" workbookViewId="0">
      <selection activeCell="M101" sqref="M101"/>
    </sheetView>
  </sheetViews>
  <sheetFormatPr defaultColWidth="9.33203125" defaultRowHeight="16.2" customHeight="1"/>
  <cols>
    <col min="1" max="1" width="33.44140625" style="31" customWidth="1"/>
    <col min="2" max="2" width="6.44140625" style="31" customWidth="1"/>
    <col min="3" max="3" width="0.6640625" style="31" customWidth="1"/>
    <col min="4" max="4" width="11.6640625" style="31" customWidth="1"/>
    <col min="5" max="5" width="0.6640625" style="31" customWidth="1"/>
    <col min="6" max="6" width="11.6640625" style="31" customWidth="1"/>
    <col min="7" max="7" width="0.6640625" style="31" customWidth="1"/>
    <col min="8" max="8" width="11.6640625" style="31" customWidth="1"/>
    <col min="9" max="9" width="0.6640625" style="31" customWidth="1"/>
    <col min="10" max="10" width="11.6640625" style="31" customWidth="1"/>
    <col min="11" max="16384" width="9.33203125" style="31"/>
  </cols>
  <sheetData>
    <row r="1" spans="1:10" ht="16.2" customHeight="1">
      <c r="A1" s="115" t="s">
        <v>90</v>
      </c>
      <c r="B1" s="111"/>
      <c r="C1" s="111"/>
      <c r="D1" s="93"/>
      <c r="E1" s="93"/>
      <c r="F1" s="93"/>
      <c r="G1" s="65"/>
      <c r="H1" s="116"/>
      <c r="I1" s="116"/>
      <c r="J1" s="116"/>
    </row>
    <row r="2" spans="1:10" ht="16.2" customHeight="1">
      <c r="A2" s="69" t="s">
        <v>0</v>
      </c>
      <c r="B2" s="111"/>
      <c r="C2" s="111"/>
      <c r="D2" s="93"/>
      <c r="E2" s="93"/>
      <c r="F2" s="93"/>
      <c r="G2" s="65"/>
      <c r="H2" s="116"/>
      <c r="I2" s="116"/>
      <c r="J2" s="116"/>
    </row>
    <row r="3" spans="1:10" ht="16.2" customHeight="1">
      <c r="A3" s="71" t="s">
        <v>164</v>
      </c>
      <c r="B3" s="117"/>
      <c r="C3" s="117"/>
      <c r="D3" s="118"/>
      <c r="E3" s="118"/>
      <c r="F3" s="118"/>
      <c r="G3" s="73"/>
      <c r="H3" s="119"/>
      <c r="I3" s="119"/>
      <c r="J3" s="119"/>
    </row>
    <row r="4" spans="1:10" ht="16.2" customHeight="1">
      <c r="A4" s="69"/>
      <c r="B4" s="111"/>
      <c r="C4" s="111"/>
      <c r="D4" s="93"/>
      <c r="E4" s="93"/>
      <c r="F4" s="93"/>
      <c r="G4" s="65"/>
      <c r="H4" s="116"/>
      <c r="I4" s="116"/>
      <c r="J4" s="116"/>
    </row>
    <row r="5" spans="1:10" ht="16.2" customHeight="1">
      <c r="A5" s="69"/>
      <c r="B5" s="111"/>
      <c r="C5" s="111"/>
      <c r="D5" s="93"/>
      <c r="E5" s="93"/>
      <c r="F5" s="93"/>
      <c r="G5" s="65"/>
      <c r="H5" s="116"/>
      <c r="I5" s="116"/>
      <c r="J5" s="116"/>
    </row>
    <row r="6" spans="1:10" ht="16.2" customHeight="1">
      <c r="A6" s="66"/>
      <c r="B6" s="111"/>
      <c r="C6" s="111"/>
      <c r="D6" s="170" t="s">
        <v>1</v>
      </c>
      <c r="E6" s="170"/>
      <c r="F6" s="170"/>
      <c r="G6" s="65"/>
      <c r="H6" s="170" t="s">
        <v>2</v>
      </c>
      <c r="I6" s="170"/>
      <c r="J6" s="170"/>
    </row>
    <row r="7" spans="1:10" ht="16.2" customHeight="1">
      <c r="A7" s="66"/>
      <c r="B7" s="111"/>
      <c r="C7" s="111"/>
      <c r="D7" s="169" t="s">
        <v>144</v>
      </c>
      <c r="E7" s="169"/>
      <c r="F7" s="169"/>
      <c r="G7" s="120"/>
      <c r="H7" s="169" t="s">
        <v>144</v>
      </c>
      <c r="I7" s="169"/>
      <c r="J7" s="169"/>
    </row>
    <row r="8" spans="1:10" ht="16.2" customHeight="1">
      <c r="A8" s="66"/>
      <c r="B8" s="111"/>
      <c r="C8" s="111"/>
      <c r="D8" s="121" t="s">
        <v>3</v>
      </c>
      <c r="E8" s="122"/>
      <c r="F8" s="121" t="s">
        <v>3</v>
      </c>
      <c r="G8" s="122"/>
      <c r="H8" s="121" t="s">
        <v>3</v>
      </c>
      <c r="I8" s="122"/>
      <c r="J8" s="121" t="s">
        <v>3</v>
      </c>
    </row>
    <row r="9" spans="1:10" ht="16.2" customHeight="1">
      <c r="A9" s="86"/>
      <c r="B9" s="123"/>
      <c r="C9" s="123"/>
      <c r="D9" s="80" t="s">
        <v>165</v>
      </c>
      <c r="E9" s="122"/>
      <c r="F9" s="80" t="s">
        <v>66</v>
      </c>
      <c r="G9" s="66"/>
      <c r="H9" s="80" t="s">
        <v>165</v>
      </c>
      <c r="I9" s="122"/>
      <c r="J9" s="80" t="s">
        <v>66</v>
      </c>
    </row>
    <row r="10" spans="1:10" ht="16.2" customHeight="1">
      <c r="A10" s="86"/>
      <c r="B10" s="124" t="s">
        <v>4</v>
      </c>
      <c r="C10" s="123"/>
      <c r="D10" s="125" t="s">
        <v>67</v>
      </c>
      <c r="E10" s="120"/>
      <c r="F10" s="125" t="s">
        <v>67</v>
      </c>
      <c r="G10" s="122"/>
      <c r="H10" s="125" t="s">
        <v>67</v>
      </c>
      <c r="I10" s="116"/>
      <c r="J10" s="125" t="s">
        <v>67</v>
      </c>
    </row>
    <row r="11" spans="1:10" ht="16.2" customHeight="1">
      <c r="A11" s="86" t="s">
        <v>5</v>
      </c>
      <c r="B11" s="123"/>
      <c r="C11" s="123"/>
      <c r="D11" s="122"/>
      <c r="E11" s="120"/>
      <c r="F11" s="122"/>
      <c r="G11" s="122"/>
      <c r="H11" s="122"/>
      <c r="I11" s="116"/>
      <c r="J11" s="122"/>
    </row>
    <row r="12" spans="1:10" ht="16.2" customHeight="1">
      <c r="A12" s="86"/>
      <c r="B12" s="123"/>
      <c r="C12" s="123"/>
      <c r="D12" s="122"/>
      <c r="E12" s="120"/>
      <c r="F12" s="122"/>
      <c r="G12" s="122"/>
      <c r="H12" s="122"/>
      <c r="I12" s="116"/>
      <c r="J12" s="122"/>
    </row>
    <row r="13" spans="1:10" ht="16.2" customHeight="1">
      <c r="A13" s="86" t="s">
        <v>6</v>
      </c>
      <c r="B13" s="123"/>
      <c r="C13" s="123"/>
      <c r="D13" s="122"/>
      <c r="E13" s="120"/>
      <c r="F13" s="122"/>
      <c r="G13" s="120"/>
      <c r="H13" s="122"/>
      <c r="I13" s="120"/>
      <c r="J13" s="122"/>
    </row>
    <row r="14" spans="1:10" ht="16.2" customHeight="1">
      <c r="A14" s="86"/>
      <c r="B14" s="123"/>
      <c r="C14" s="123"/>
      <c r="D14" s="122"/>
      <c r="E14" s="120"/>
      <c r="F14" s="122"/>
      <c r="G14" s="120"/>
      <c r="H14" s="122"/>
      <c r="I14" s="120"/>
      <c r="J14" s="122"/>
    </row>
    <row r="15" spans="1:10" ht="16.2" customHeight="1">
      <c r="A15" s="126" t="s">
        <v>7</v>
      </c>
      <c r="B15" s="127">
        <v>9</v>
      </c>
      <c r="C15" s="111"/>
      <c r="D15" s="65">
        <v>115090094</v>
      </c>
      <c r="E15" s="65"/>
      <c r="F15" s="65">
        <v>116493699</v>
      </c>
      <c r="G15" s="65"/>
      <c r="H15" s="65">
        <v>22674034</v>
      </c>
      <c r="I15" s="65"/>
      <c r="J15" s="65">
        <v>39118404</v>
      </c>
    </row>
    <row r="16" spans="1:10" ht="16.2" customHeight="1">
      <c r="A16" s="126" t="s">
        <v>109</v>
      </c>
      <c r="B16" s="127">
        <v>10</v>
      </c>
      <c r="C16" s="111"/>
      <c r="D16" s="65">
        <v>102499882</v>
      </c>
      <c r="E16" s="65"/>
      <c r="F16" s="65">
        <v>115385884</v>
      </c>
      <c r="G16" s="65"/>
      <c r="H16" s="65">
        <v>46574868</v>
      </c>
      <c r="I16" s="65"/>
      <c r="J16" s="65">
        <v>38963051</v>
      </c>
    </row>
    <row r="17" spans="1:10" ht="16.2" customHeight="1">
      <c r="A17" s="126" t="s">
        <v>118</v>
      </c>
      <c r="B17" s="127">
        <v>11</v>
      </c>
      <c r="C17" s="111"/>
      <c r="D17" s="65">
        <v>33866069</v>
      </c>
      <c r="E17" s="65"/>
      <c r="F17" s="65">
        <v>16381242</v>
      </c>
      <c r="G17" s="65"/>
      <c r="H17" s="65">
        <v>153164</v>
      </c>
      <c r="I17" s="65"/>
      <c r="J17" s="65">
        <v>4398670</v>
      </c>
    </row>
    <row r="18" spans="1:10" ht="16.2" customHeight="1">
      <c r="A18" s="126" t="s">
        <v>146</v>
      </c>
      <c r="B18" s="127">
        <v>12</v>
      </c>
      <c r="C18" s="111"/>
      <c r="D18" s="65">
        <v>387745705</v>
      </c>
      <c r="E18" s="65"/>
      <c r="F18" s="65">
        <v>346985551</v>
      </c>
      <c r="G18" s="65"/>
      <c r="H18" s="65">
        <v>365768867</v>
      </c>
      <c r="I18" s="65"/>
      <c r="J18" s="65">
        <v>339996580</v>
      </c>
    </row>
    <row r="19" spans="1:10" ht="16.2" customHeight="1">
      <c r="A19" s="128" t="s">
        <v>136</v>
      </c>
      <c r="B19" s="111">
        <v>18</v>
      </c>
      <c r="C19" s="111"/>
      <c r="D19" s="65" t="s">
        <v>172</v>
      </c>
      <c r="E19" s="65"/>
      <c r="F19" s="65">
        <v>9990000</v>
      </c>
      <c r="G19" s="65"/>
      <c r="H19" s="65" t="s">
        <v>172</v>
      </c>
      <c r="I19" s="65"/>
      <c r="J19" s="65">
        <v>0</v>
      </c>
    </row>
    <row r="20" spans="1:10" ht="16.2" customHeight="1">
      <c r="A20" s="126" t="s">
        <v>87</v>
      </c>
      <c r="B20" s="111"/>
      <c r="C20" s="111"/>
      <c r="D20" s="73">
        <v>410631</v>
      </c>
      <c r="E20" s="65"/>
      <c r="F20" s="73">
        <v>116280</v>
      </c>
      <c r="G20" s="65"/>
      <c r="H20" s="73" t="s">
        <v>172</v>
      </c>
      <c r="I20" s="65"/>
      <c r="J20" s="73">
        <v>0</v>
      </c>
    </row>
    <row r="21" spans="1:10" ht="16.2" customHeight="1">
      <c r="A21" s="86"/>
      <c r="B21" s="123"/>
      <c r="C21" s="123"/>
      <c r="D21" s="122"/>
      <c r="E21" s="122"/>
      <c r="F21" s="122"/>
      <c r="G21" s="122"/>
      <c r="H21" s="122"/>
      <c r="I21" s="122"/>
      <c r="J21" s="122"/>
    </row>
    <row r="22" spans="1:10" ht="16.2" customHeight="1">
      <c r="A22" s="86" t="s">
        <v>8</v>
      </c>
      <c r="B22" s="111"/>
      <c r="C22" s="111"/>
      <c r="D22" s="73">
        <f>SUM(D15:D20)</f>
        <v>639612381</v>
      </c>
      <c r="E22" s="65"/>
      <c r="F22" s="73">
        <f>SUM(F15:F20)</f>
        <v>605352656</v>
      </c>
      <c r="G22" s="65"/>
      <c r="H22" s="73">
        <f>SUM(H15:H20)</f>
        <v>435170933</v>
      </c>
      <c r="I22" s="65"/>
      <c r="J22" s="73">
        <f>SUM(J15:J20)</f>
        <v>422476705</v>
      </c>
    </row>
    <row r="23" spans="1:10" ht="16.2" customHeight="1">
      <c r="A23" s="86"/>
      <c r="B23" s="111"/>
      <c r="C23" s="111"/>
      <c r="D23" s="65"/>
      <c r="E23" s="65"/>
      <c r="F23" s="65"/>
      <c r="G23" s="65"/>
      <c r="H23" s="65"/>
      <c r="I23" s="65"/>
      <c r="J23" s="65"/>
    </row>
    <row r="24" spans="1:10" ht="16.2" customHeight="1">
      <c r="A24" s="86" t="s">
        <v>9</v>
      </c>
      <c r="B24" s="111"/>
      <c r="C24" s="111"/>
      <c r="D24" s="65"/>
      <c r="E24" s="65"/>
      <c r="F24" s="65"/>
      <c r="G24" s="65"/>
      <c r="H24" s="65"/>
      <c r="I24" s="65"/>
      <c r="J24" s="65"/>
    </row>
    <row r="25" spans="1:10" ht="16.2" customHeight="1">
      <c r="A25" s="86"/>
      <c r="B25" s="123"/>
      <c r="C25" s="123"/>
      <c r="D25" s="122"/>
      <c r="E25" s="122"/>
      <c r="F25" s="122"/>
      <c r="G25" s="122"/>
      <c r="H25" s="122"/>
      <c r="I25" s="122"/>
      <c r="J25" s="122"/>
    </row>
    <row r="26" spans="1:10" ht="16.2" customHeight="1">
      <c r="A26" s="66" t="s">
        <v>138</v>
      </c>
      <c r="B26" s="127">
        <v>10</v>
      </c>
      <c r="C26" s="111"/>
      <c r="D26" s="65">
        <v>0</v>
      </c>
      <c r="E26" s="65"/>
      <c r="F26" s="65">
        <v>0</v>
      </c>
      <c r="G26" s="65"/>
      <c r="H26" s="65">
        <v>500754</v>
      </c>
      <c r="I26" s="65"/>
      <c r="J26" s="65">
        <v>2299612</v>
      </c>
    </row>
    <row r="27" spans="1:10" ht="16.2" customHeight="1">
      <c r="A27" s="66" t="s">
        <v>158</v>
      </c>
      <c r="B27" s="127"/>
      <c r="C27" s="111"/>
      <c r="D27" s="65"/>
      <c r="E27" s="65"/>
      <c r="F27" s="65"/>
      <c r="G27" s="65"/>
      <c r="H27" s="65"/>
      <c r="I27" s="65"/>
      <c r="J27" s="65"/>
    </row>
    <row r="28" spans="1:10" ht="16.2" customHeight="1">
      <c r="A28" s="31" t="s">
        <v>159</v>
      </c>
      <c r="B28" s="127">
        <v>12</v>
      </c>
      <c r="C28" s="111"/>
      <c r="D28" s="65">
        <v>2087852</v>
      </c>
      <c r="E28" s="65"/>
      <c r="F28" s="65">
        <v>1910222</v>
      </c>
      <c r="G28" s="65"/>
      <c r="H28" s="65">
        <v>0</v>
      </c>
      <c r="I28" s="65"/>
      <c r="J28" s="65">
        <v>0</v>
      </c>
    </row>
    <row r="29" spans="1:10" ht="16.2" customHeight="1">
      <c r="A29" s="66" t="s">
        <v>68</v>
      </c>
      <c r="B29" s="127">
        <v>13</v>
      </c>
      <c r="C29" s="111"/>
      <c r="D29" s="65">
        <v>0</v>
      </c>
      <c r="E29" s="65"/>
      <c r="F29" s="65">
        <v>0</v>
      </c>
      <c r="G29" s="65"/>
      <c r="H29" s="65">
        <v>148999420</v>
      </c>
      <c r="I29" s="65"/>
      <c r="J29" s="65">
        <v>148999420</v>
      </c>
    </row>
    <row r="30" spans="1:10" ht="16.2" customHeight="1">
      <c r="A30" s="66" t="s">
        <v>173</v>
      </c>
      <c r="B30" s="127">
        <v>13</v>
      </c>
      <c r="C30" s="111"/>
      <c r="D30" s="65">
        <v>81649</v>
      </c>
      <c r="E30" s="65"/>
      <c r="F30" s="65">
        <v>4037087</v>
      </c>
      <c r="G30" s="65"/>
      <c r="H30" s="65">
        <v>8735975</v>
      </c>
      <c r="I30" s="65"/>
      <c r="J30" s="65">
        <v>8648500</v>
      </c>
    </row>
    <row r="31" spans="1:10" ht="16.2" customHeight="1">
      <c r="A31" s="66" t="s">
        <v>179</v>
      </c>
      <c r="B31" s="127">
        <v>14</v>
      </c>
      <c r="C31" s="111"/>
      <c r="D31" s="65">
        <v>123253821</v>
      </c>
      <c r="E31" s="65"/>
      <c r="F31" s="65">
        <v>136657423</v>
      </c>
      <c r="G31" s="65"/>
      <c r="H31" s="65">
        <v>31571408</v>
      </c>
      <c r="I31" s="65"/>
      <c r="J31" s="65">
        <v>38014886</v>
      </c>
    </row>
    <row r="32" spans="1:10" ht="16.2" customHeight="1">
      <c r="A32" s="66" t="s">
        <v>147</v>
      </c>
      <c r="B32" s="127">
        <v>15</v>
      </c>
      <c r="C32" s="111"/>
      <c r="D32" s="65">
        <v>7882760</v>
      </c>
      <c r="E32" s="65"/>
      <c r="F32" s="65">
        <v>9194075</v>
      </c>
      <c r="G32" s="65"/>
      <c r="H32" s="65">
        <v>6442217</v>
      </c>
      <c r="I32" s="65"/>
      <c r="J32" s="65">
        <v>5399271</v>
      </c>
    </row>
    <row r="33" spans="1:10" ht="16.2" customHeight="1">
      <c r="A33" s="66" t="s">
        <v>148</v>
      </c>
      <c r="B33" s="127">
        <v>16</v>
      </c>
      <c r="C33" s="111"/>
      <c r="D33" s="65">
        <v>169435116</v>
      </c>
      <c r="E33" s="65"/>
      <c r="F33" s="65">
        <v>156835240</v>
      </c>
      <c r="G33" s="65"/>
      <c r="H33" s="65">
        <v>109707650</v>
      </c>
      <c r="I33" s="65"/>
      <c r="J33" s="65">
        <v>99974992</v>
      </c>
    </row>
    <row r="34" spans="1:10" ht="16.2" customHeight="1">
      <c r="A34" s="66" t="s">
        <v>10</v>
      </c>
      <c r="B34" s="127">
        <v>17</v>
      </c>
      <c r="C34" s="111"/>
      <c r="D34" s="65">
        <v>13174253</v>
      </c>
      <c r="E34" s="65"/>
      <c r="F34" s="65">
        <v>11963444</v>
      </c>
      <c r="G34" s="65"/>
      <c r="H34" s="65">
        <v>6586656</v>
      </c>
      <c r="I34" s="65"/>
      <c r="J34" s="65">
        <v>6785917</v>
      </c>
    </row>
    <row r="35" spans="1:10" ht="16.2" customHeight="1">
      <c r="A35" s="66" t="s">
        <v>11</v>
      </c>
      <c r="B35" s="111"/>
      <c r="C35" s="111"/>
      <c r="D35" s="73" t="s">
        <v>172</v>
      </c>
      <c r="E35" s="65"/>
      <c r="F35" s="73">
        <v>7522249</v>
      </c>
      <c r="G35" s="65"/>
      <c r="H35" s="73" t="s">
        <v>172</v>
      </c>
      <c r="I35" s="65"/>
      <c r="J35" s="73">
        <v>0</v>
      </c>
    </row>
    <row r="36" spans="1:10" ht="16.2" customHeight="1">
      <c r="A36" s="66"/>
      <c r="B36" s="123"/>
      <c r="C36" s="123"/>
      <c r="D36" s="122"/>
      <c r="E36" s="122"/>
      <c r="F36" s="122"/>
      <c r="G36" s="122"/>
      <c r="H36" s="122"/>
      <c r="I36" s="122"/>
      <c r="J36" s="122"/>
    </row>
    <row r="37" spans="1:10" ht="16.2" customHeight="1">
      <c r="A37" s="86" t="s">
        <v>12</v>
      </c>
      <c r="B37" s="111"/>
      <c r="C37" s="111"/>
      <c r="D37" s="73">
        <f>SUM(D26:D35)</f>
        <v>315915451</v>
      </c>
      <c r="E37" s="65"/>
      <c r="F37" s="73">
        <f>SUM(F26:F35)</f>
        <v>328119740</v>
      </c>
      <c r="G37" s="65"/>
      <c r="H37" s="73">
        <f>SUM(H26:H35)</f>
        <v>312544080</v>
      </c>
      <c r="I37" s="65"/>
      <c r="J37" s="73">
        <f>SUM(J26:J35)</f>
        <v>310122598</v>
      </c>
    </row>
    <row r="38" spans="1:10" ht="16.2" customHeight="1">
      <c r="A38" s="86"/>
      <c r="B38" s="123"/>
      <c r="C38" s="123"/>
      <c r="D38" s="122"/>
      <c r="E38" s="122"/>
      <c r="F38" s="122"/>
      <c r="G38" s="122"/>
      <c r="H38" s="122"/>
      <c r="I38" s="122"/>
      <c r="J38" s="122"/>
    </row>
    <row r="39" spans="1:10" ht="16.2" customHeight="1" thickBot="1">
      <c r="A39" s="86" t="s">
        <v>13</v>
      </c>
      <c r="B39" s="129"/>
      <c r="C39" s="129"/>
      <c r="D39" s="130">
        <f>SUM(D22+D37)</f>
        <v>955527832</v>
      </c>
      <c r="E39" s="65"/>
      <c r="F39" s="130">
        <f>SUM(F22+F37)</f>
        <v>933472396</v>
      </c>
      <c r="G39" s="65"/>
      <c r="H39" s="130">
        <f>SUM(H22+H37)</f>
        <v>747715013</v>
      </c>
      <c r="I39" s="65"/>
      <c r="J39" s="130">
        <f>SUM(J22+J37)</f>
        <v>732599303</v>
      </c>
    </row>
    <row r="40" spans="1:10" ht="16.2" customHeight="1" thickTop="1">
      <c r="A40" s="86"/>
      <c r="B40" s="129"/>
      <c r="C40" s="129"/>
      <c r="D40" s="65"/>
      <c r="E40" s="65"/>
      <c r="F40" s="65"/>
      <c r="G40" s="65"/>
      <c r="H40" s="65"/>
      <c r="I40" s="93"/>
      <c r="J40" s="65"/>
    </row>
    <row r="41" spans="1:10" ht="16.2" customHeight="1">
      <c r="A41" s="86"/>
      <c r="B41" s="129"/>
      <c r="C41" s="129"/>
      <c r="D41" s="65"/>
      <c r="E41" s="65"/>
      <c r="F41" s="65"/>
      <c r="G41" s="65"/>
      <c r="H41" s="65"/>
      <c r="I41" s="93"/>
      <c r="J41" s="65"/>
    </row>
    <row r="42" spans="1:10" ht="16.2" customHeight="1">
      <c r="A42" s="86"/>
      <c r="B42" s="129"/>
      <c r="C42" s="129"/>
      <c r="D42" s="65"/>
      <c r="E42" s="65"/>
      <c r="F42" s="65"/>
      <c r="G42" s="65"/>
      <c r="H42" s="65"/>
      <c r="I42" s="93"/>
      <c r="J42" s="65"/>
    </row>
    <row r="43" spans="1:10" ht="16.2" customHeight="1">
      <c r="A43" s="86"/>
      <c r="B43" s="129"/>
      <c r="C43" s="129"/>
      <c r="D43" s="65"/>
      <c r="E43" s="65"/>
      <c r="F43" s="65"/>
      <c r="G43" s="65"/>
      <c r="H43" s="65"/>
      <c r="I43" s="93"/>
      <c r="J43" s="65"/>
    </row>
    <row r="44" spans="1:10" ht="16.2" customHeight="1">
      <c r="A44" s="86"/>
      <c r="B44" s="129"/>
      <c r="C44" s="129"/>
      <c r="D44" s="65"/>
      <c r="E44" s="65"/>
      <c r="F44" s="65"/>
      <c r="G44" s="65"/>
      <c r="H44" s="65"/>
      <c r="I44" s="93"/>
      <c r="J44" s="65"/>
    </row>
    <row r="45" spans="1:10" ht="16.2" customHeight="1">
      <c r="A45" s="86"/>
      <c r="B45" s="129"/>
      <c r="C45" s="129"/>
      <c r="D45" s="65"/>
      <c r="E45" s="65"/>
      <c r="F45" s="65"/>
      <c r="G45" s="65"/>
      <c r="H45" s="65"/>
      <c r="I45" s="93"/>
      <c r="J45" s="65"/>
    </row>
    <row r="46" spans="1:10" ht="16.2" customHeight="1">
      <c r="A46" s="86"/>
      <c r="B46" s="129"/>
      <c r="C46" s="129"/>
      <c r="D46" s="65"/>
      <c r="E46" s="65"/>
      <c r="F46" s="65"/>
      <c r="G46" s="65"/>
      <c r="H46" s="65"/>
      <c r="I46" s="93"/>
      <c r="J46" s="65"/>
    </row>
    <row r="47" spans="1:10" ht="16.2" customHeight="1">
      <c r="A47" s="86"/>
      <c r="B47" s="129"/>
      <c r="C47" s="129"/>
      <c r="D47" s="65"/>
      <c r="E47" s="65"/>
      <c r="F47" s="65"/>
      <c r="G47" s="65"/>
      <c r="H47" s="65"/>
      <c r="I47" s="93"/>
      <c r="J47" s="65"/>
    </row>
    <row r="48" spans="1:10" ht="14.25" customHeight="1">
      <c r="A48" s="86"/>
      <c r="B48" s="129"/>
      <c r="C48" s="129"/>
      <c r="D48" s="65"/>
      <c r="E48" s="65"/>
      <c r="F48" s="65"/>
      <c r="G48" s="65"/>
      <c r="H48" s="65"/>
      <c r="I48" s="93"/>
      <c r="J48" s="65"/>
    </row>
    <row r="49" spans="1:10" ht="22.35" customHeight="1">
      <c r="A49" s="74" t="s">
        <v>160</v>
      </c>
      <c r="B49" s="74"/>
      <c r="C49" s="74"/>
      <c r="D49" s="119"/>
      <c r="E49" s="119"/>
      <c r="F49" s="119"/>
      <c r="G49" s="119"/>
      <c r="H49" s="119"/>
      <c r="I49" s="119"/>
      <c r="J49" s="119"/>
    </row>
    <row r="50" spans="1:10" ht="16.2" customHeight="1">
      <c r="A50" s="131" t="s">
        <v>90</v>
      </c>
      <c r="B50" s="111"/>
      <c r="C50" s="111"/>
      <c r="D50" s="93"/>
      <c r="E50" s="93"/>
      <c r="F50" s="93"/>
      <c r="G50" s="65"/>
      <c r="H50" s="116"/>
      <c r="I50" s="116"/>
      <c r="J50" s="116"/>
    </row>
    <row r="51" spans="1:10" ht="16.2" customHeight="1">
      <c r="A51" s="69" t="s">
        <v>182</v>
      </c>
      <c r="B51" s="111"/>
      <c r="C51" s="111"/>
      <c r="D51" s="93"/>
      <c r="E51" s="93"/>
      <c r="F51" s="93"/>
      <c r="G51" s="65"/>
      <c r="H51" s="116"/>
      <c r="I51" s="116"/>
      <c r="J51" s="116"/>
    </row>
    <row r="52" spans="1:10" ht="16.2" customHeight="1">
      <c r="A52" s="71" t="s">
        <v>164</v>
      </c>
      <c r="B52" s="117"/>
      <c r="C52" s="117"/>
      <c r="D52" s="118"/>
      <c r="E52" s="118"/>
      <c r="F52" s="118"/>
      <c r="G52" s="73"/>
      <c r="H52" s="119"/>
      <c r="I52" s="119"/>
      <c r="J52" s="119"/>
    </row>
    <row r="53" spans="1:10" ht="16.2" customHeight="1">
      <c r="A53" s="66"/>
      <c r="B53" s="111"/>
      <c r="C53" s="111"/>
      <c r="D53" s="93"/>
      <c r="E53" s="93"/>
      <c r="F53" s="93"/>
      <c r="G53" s="65"/>
      <c r="H53" s="116"/>
      <c r="I53" s="116"/>
      <c r="J53" s="116"/>
    </row>
    <row r="54" spans="1:10" ht="16.2" customHeight="1">
      <c r="B54" s="111"/>
      <c r="C54" s="111"/>
      <c r="D54" s="93"/>
      <c r="E54" s="93"/>
      <c r="F54" s="93"/>
      <c r="G54" s="65"/>
      <c r="H54" s="116"/>
      <c r="I54" s="116"/>
      <c r="J54" s="116"/>
    </row>
    <row r="55" spans="1:10" ht="16.2" customHeight="1">
      <c r="A55" s="66"/>
      <c r="B55" s="111"/>
      <c r="C55" s="111"/>
      <c r="D55" s="170" t="s">
        <v>1</v>
      </c>
      <c r="E55" s="170"/>
      <c r="F55" s="170"/>
      <c r="G55" s="65"/>
      <c r="H55" s="170" t="s">
        <v>2</v>
      </c>
      <c r="I55" s="170"/>
      <c r="J55" s="170"/>
    </row>
    <row r="56" spans="1:10" ht="16.2" customHeight="1">
      <c r="A56" s="66"/>
      <c r="B56" s="111"/>
      <c r="C56" s="111"/>
      <c r="D56" s="169" t="s">
        <v>144</v>
      </c>
      <c r="E56" s="169"/>
      <c r="F56" s="169"/>
      <c r="G56" s="120"/>
      <c r="H56" s="169" t="s">
        <v>144</v>
      </c>
      <c r="I56" s="169"/>
      <c r="J56" s="169"/>
    </row>
    <row r="57" spans="1:10" ht="16.2" customHeight="1">
      <c r="A57" s="66"/>
      <c r="B57" s="111"/>
      <c r="C57" s="111"/>
      <c r="D57" s="121" t="s">
        <v>3</v>
      </c>
      <c r="E57" s="122"/>
      <c r="F57" s="121" t="s">
        <v>3</v>
      </c>
      <c r="G57" s="122"/>
      <c r="H57" s="121" t="s">
        <v>3</v>
      </c>
      <c r="I57" s="122"/>
      <c r="J57" s="121" t="s">
        <v>3</v>
      </c>
    </row>
    <row r="58" spans="1:10" ht="16.2" customHeight="1">
      <c r="A58" s="86"/>
      <c r="B58" s="123"/>
      <c r="C58" s="123"/>
      <c r="D58" s="80" t="s">
        <v>165</v>
      </c>
      <c r="E58" s="122"/>
      <c r="F58" s="80" t="s">
        <v>66</v>
      </c>
      <c r="G58" s="66"/>
      <c r="H58" s="80" t="s">
        <v>165</v>
      </c>
      <c r="I58" s="122"/>
      <c r="J58" s="80" t="s">
        <v>66</v>
      </c>
    </row>
    <row r="59" spans="1:10" ht="16.2" customHeight="1">
      <c r="A59" s="86"/>
      <c r="B59" s="124" t="s">
        <v>4</v>
      </c>
      <c r="C59" s="123"/>
      <c r="D59" s="125" t="s">
        <v>67</v>
      </c>
      <c r="E59" s="120"/>
      <c r="F59" s="125" t="s">
        <v>67</v>
      </c>
      <c r="G59" s="122"/>
      <c r="H59" s="125" t="s">
        <v>67</v>
      </c>
      <c r="I59" s="116"/>
      <c r="J59" s="125" t="s">
        <v>67</v>
      </c>
    </row>
    <row r="60" spans="1:10" ht="16.2" customHeight="1">
      <c r="A60" s="86" t="s">
        <v>14</v>
      </c>
      <c r="B60" s="123"/>
      <c r="C60" s="123"/>
      <c r="D60" s="65"/>
      <c r="E60" s="93"/>
      <c r="F60" s="65"/>
      <c r="G60" s="93"/>
      <c r="H60" s="65"/>
      <c r="I60" s="116"/>
      <c r="J60" s="65"/>
    </row>
    <row r="61" spans="1:10" ht="4.2" customHeight="1">
      <c r="A61" s="86"/>
      <c r="B61" s="123"/>
      <c r="C61" s="123"/>
      <c r="D61" s="65"/>
      <c r="E61" s="93"/>
      <c r="F61" s="65"/>
      <c r="G61" s="93"/>
      <c r="H61" s="65"/>
      <c r="I61" s="116"/>
      <c r="J61" s="65"/>
    </row>
    <row r="62" spans="1:10" ht="16.2" customHeight="1">
      <c r="A62" s="86" t="s">
        <v>15</v>
      </c>
      <c r="B62" s="111"/>
      <c r="C62" s="111"/>
      <c r="D62" s="65"/>
      <c r="E62" s="93"/>
      <c r="F62" s="65"/>
      <c r="G62" s="93"/>
      <c r="H62" s="65"/>
      <c r="I62" s="93"/>
      <c r="J62" s="65"/>
    </row>
    <row r="63" spans="1:10" ht="4.2" customHeight="1">
      <c r="A63" s="86"/>
      <c r="B63" s="111"/>
      <c r="C63" s="111"/>
      <c r="D63" s="65"/>
      <c r="E63" s="93"/>
      <c r="F63" s="65"/>
      <c r="G63" s="93"/>
      <c r="H63" s="65"/>
      <c r="I63" s="93"/>
      <c r="J63" s="65"/>
    </row>
    <row r="64" spans="1:10" ht="16.2" customHeight="1">
      <c r="A64" s="126" t="s">
        <v>88</v>
      </c>
      <c r="B64" s="132">
        <v>18</v>
      </c>
      <c r="C64" s="111"/>
      <c r="D64" s="65">
        <v>105063252</v>
      </c>
      <c r="E64" s="65"/>
      <c r="F64" s="65">
        <v>101834334</v>
      </c>
      <c r="G64" s="65"/>
      <c r="H64" s="65">
        <v>24349002</v>
      </c>
      <c r="I64" s="65"/>
      <c r="J64" s="65">
        <v>16614834</v>
      </c>
    </row>
    <row r="65" spans="1:10" ht="16.2" customHeight="1">
      <c r="A65" s="126" t="s">
        <v>16</v>
      </c>
      <c r="B65" s="111"/>
      <c r="C65" s="111"/>
      <c r="D65" s="65">
        <v>4279065</v>
      </c>
      <c r="E65" s="65"/>
      <c r="F65" s="65">
        <v>4036582</v>
      </c>
      <c r="G65" s="65"/>
      <c r="H65" s="65">
        <v>4279065</v>
      </c>
      <c r="I65" s="65"/>
      <c r="J65" s="65">
        <v>4036582</v>
      </c>
    </row>
    <row r="66" spans="1:10" ht="16.2" customHeight="1">
      <c r="A66" s="126" t="s">
        <v>92</v>
      </c>
      <c r="B66" s="66"/>
      <c r="C66" s="111"/>
      <c r="D66" s="65">
        <v>3506420</v>
      </c>
      <c r="E66" s="65"/>
      <c r="F66" s="65">
        <v>4893514</v>
      </c>
      <c r="G66" s="65"/>
      <c r="H66" s="65">
        <v>2359911</v>
      </c>
      <c r="I66" s="65"/>
      <c r="J66" s="65">
        <v>4893514</v>
      </c>
    </row>
    <row r="67" spans="1:10" ht="16.2" customHeight="1">
      <c r="A67" s="126" t="s">
        <v>161</v>
      </c>
      <c r="B67" s="111">
        <v>19</v>
      </c>
      <c r="C67" s="111"/>
      <c r="D67" s="65">
        <v>232490</v>
      </c>
      <c r="E67" s="65"/>
      <c r="F67" s="65">
        <v>59711</v>
      </c>
      <c r="G67" s="65"/>
      <c r="H67" s="65">
        <v>232490</v>
      </c>
      <c r="I67" s="65"/>
      <c r="J67" s="65">
        <v>59711</v>
      </c>
    </row>
    <row r="68" spans="1:10" ht="16.2" customHeight="1">
      <c r="A68" s="126" t="s">
        <v>89</v>
      </c>
      <c r="B68" s="111"/>
      <c r="C68" s="111"/>
      <c r="D68" s="73">
        <v>8376443</v>
      </c>
      <c r="E68" s="65"/>
      <c r="F68" s="73">
        <v>19697365</v>
      </c>
      <c r="G68" s="65"/>
      <c r="H68" s="73">
        <v>2082655</v>
      </c>
      <c r="I68" s="65"/>
      <c r="J68" s="73">
        <v>13872906</v>
      </c>
    </row>
    <row r="69" spans="1:10" ht="4.2" customHeight="1">
      <c r="A69" s="86"/>
      <c r="B69" s="123"/>
      <c r="C69" s="123"/>
      <c r="D69" s="122"/>
      <c r="E69" s="122"/>
      <c r="F69" s="122"/>
      <c r="G69" s="122"/>
      <c r="H69" s="122"/>
      <c r="I69" s="122"/>
      <c r="J69" s="122"/>
    </row>
    <row r="70" spans="1:10" ht="16.2" customHeight="1">
      <c r="A70" s="86" t="s">
        <v>17</v>
      </c>
      <c r="B70" s="111"/>
      <c r="C70" s="111"/>
      <c r="D70" s="73">
        <f>SUM(D64:D69)</f>
        <v>121457670</v>
      </c>
      <c r="E70" s="65"/>
      <c r="F70" s="73">
        <f>SUM(F64:F69)</f>
        <v>130521506</v>
      </c>
      <c r="G70" s="65"/>
      <c r="H70" s="73">
        <f>SUM(H64:H69)</f>
        <v>33303123</v>
      </c>
      <c r="I70" s="65"/>
      <c r="J70" s="73">
        <f>SUM(J64:J69)</f>
        <v>39477547</v>
      </c>
    </row>
    <row r="71" spans="1:10" ht="16.2" customHeight="1">
      <c r="A71" s="86"/>
      <c r="B71" s="123"/>
      <c r="C71" s="123"/>
      <c r="D71" s="122"/>
      <c r="E71" s="122"/>
      <c r="F71" s="122"/>
      <c r="G71" s="122"/>
      <c r="H71" s="122"/>
      <c r="I71" s="122"/>
      <c r="J71" s="122"/>
    </row>
    <row r="72" spans="1:10" ht="16.2" customHeight="1">
      <c r="A72" s="86" t="s">
        <v>18</v>
      </c>
      <c r="B72" s="111"/>
      <c r="C72" s="111"/>
      <c r="D72" s="65"/>
      <c r="E72" s="65"/>
      <c r="F72" s="65"/>
      <c r="G72" s="65"/>
      <c r="H72" s="65"/>
      <c r="I72" s="65"/>
      <c r="J72" s="65"/>
    </row>
    <row r="73" spans="1:10" ht="4.2" customHeight="1">
      <c r="A73" s="86"/>
      <c r="B73" s="123"/>
      <c r="C73" s="123"/>
      <c r="D73" s="122"/>
      <c r="E73" s="122"/>
      <c r="F73" s="122"/>
      <c r="G73" s="122"/>
      <c r="H73" s="122"/>
      <c r="I73" s="122"/>
      <c r="J73" s="122"/>
    </row>
    <row r="74" spans="1:10" ht="16.2" customHeight="1">
      <c r="A74" s="66" t="s">
        <v>19</v>
      </c>
      <c r="B74" s="111"/>
      <c r="C74" s="66"/>
      <c r="D74" s="65">
        <v>3972029</v>
      </c>
      <c r="E74" s="65"/>
      <c r="F74" s="65">
        <v>5432121</v>
      </c>
      <c r="G74" s="65"/>
      <c r="H74" s="65">
        <v>3972029</v>
      </c>
      <c r="I74" s="65"/>
      <c r="J74" s="65">
        <v>5432121</v>
      </c>
    </row>
    <row r="75" spans="1:10" ht="16.2" customHeight="1">
      <c r="A75" s="66" t="s">
        <v>20</v>
      </c>
      <c r="B75" s="111">
        <v>20</v>
      </c>
      <c r="C75" s="111"/>
      <c r="D75" s="65">
        <v>53347396</v>
      </c>
      <c r="E75" s="65"/>
      <c r="F75" s="65">
        <v>45080085</v>
      </c>
      <c r="G75" s="65"/>
      <c r="H75" s="65">
        <v>31454476</v>
      </c>
      <c r="I75" s="65"/>
      <c r="J75" s="65">
        <v>25189954</v>
      </c>
    </row>
    <row r="76" spans="1:10" ht="16.2" customHeight="1">
      <c r="A76" s="66" t="s">
        <v>149</v>
      </c>
      <c r="B76" s="111"/>
      <c r="C76" s="111"/>
      <c r="D76" s="73">
        <v>741114</v>
      </c>
      <c r="E76" s="65"/>
      <c r="F76" s="73">
        <v>741114</v>
      </c>
      <c r="G76" s="65"/>
      <c r="H76" s="73">
        <v>741114</v>
      </c>
      <c r="I76" s="65"/>
      <c r="J76" s="73">
        <v>741114</v>
      </c>
    </row>
    <row r="77" spans="1:10" ht="4.2" customHeight="1">
      <c r="A77" s="86"/>
      <c r="B77" s="123"/>
      <c r="C77" s="123"/>
      <c r="D77" s="122"/>
      <c r="E77" s="122"/>
      <c r="F77" s="122"/>
      <c r="G77" s="122"/>
      <c r="H77" s="122"/>
      <c r="I77" s="122"/>
      <c r="J77" s="122"/>
    </row>
    <row r="78" spans="1:10" ht="16.2" customHeight="1">
      <c r="A78" s="86" t="s">
        <v>21</v>
      </c>
      <c r="B78" s="111"/>
      <c r="C78" s="111"/>
      <c r="D78" s="73">
        <f>SUM(D74:D77)</f>
        <v>58060539</v>
      </c>
      <c r="E78" s="65"/>
      <c r="F78" s="73">
        <f>SUM(F74:F77)</f>
        <v>51253320</v>
      </c>
      <c r="G78" s="65"/>
      <c r="H78" s="73">
        <f>SUM(H74:H77)</f>
        <v>36167619</v>
      </c>
      <c r="I78" s="65"/>
      <c r="J78" s="73">
        <f>SUM(J74:J77)</f>
        <v>31363189</v>
      </c>
    </row>
    <row r="79" spans="1:10" ht="4.2" customHeight="1">
      <c r="A79" s="86"/>
      <c r="B79" s="123"/>
      <c r="C79" s="123"/>
      <c r="D79" s="122"/>
      <c r="E79" s="122"/>
      <c r="F79" s="122"/>
      <c r="G79" s="122"/>
      <c r="H79" s="122"/>
      <c r="I79" s="122"/>
      <c r="J79" s="122"/>
    </row>
    <row r="80" spans="1:10" ht="16.2" customHeight="1">
      <c r="A80" s="86" t="s">
        <v>22</v>
      </c>
      <c r="B80" s="111"/>
      <c r="C80" s="111"/>
      <c r="D80" s="73">
        <f>SUM(D70+D78)</f>
        <v>179518209</v>
      </c>
      <c r="E80" s="65"/>
      <c r="F80" s="73">
        <f>SUM(F70+F78)</f>
        <v>181774826</v>
      </c>
      <c r="G80" s="65"/>
      <c r="H80" s="73">
        <f>SUM(H70+H78)</f>
        <v>69470742</v>
      </c>
      <c r="I80" s="65"/>
      <c r="J80" s="73">
        <f>SUM(J70+J78)</f>
        <v>70840736</v>
      </c>
    </row>
    <row r="81" spans="1:10" ht="16.2" customHeight="1">
      <c r="A81" s="86"/>
      <c r="B81" s="111"/>
      <c r="C81" s="111"/>
      <c r="D81" s="65"/>
      <c r="E81" s="93"/>
      <c r="F81" s="65"/>
      <c r="G81" s="93"/>
      <c r="H81" s="65"/>
      <c r="I81" s="93"/>
      <c r="J81" s="65"/>
    </row>
    <row r="82" spans="1:10" ht="16.2" customHeight="1">
      <c r="A82" s="86"/>
      <c r="B82" s="111"/>
      <c r="C82" s="111"/>
      <c r="D82" s="65"/>
      <c r="E82" s="93"/>
      <c r="F82" s="65"/>
      <c r="G82" s="93"/>
      <c r="H82" s="65"/>
      <c r="I82" s="93"/>
      <c r="J82" s="65"/>
    </row>
    <row r="83" spans="1:10" ht="16.2" customHeight="1">
      <c r="A83" s="86" t="s">
        <v>23</v>
      </c>
      <c r="B83" s="123"/>
      <c r="C83" s="111"/>
      <c r="D83" s="65"/>
      <c r="E83" s="93"/>
      <c r="F83" s="65"/>
      <c r="G83" s="93"/>
      <c r="H83" s="65"/>
      <c r="I83" s="93"/>
      <c r="J83" s="65"/>
    </row>
    <row r="84" spans="1:10" ht="4.2" customHeight="1">
      <c r="A84" s="86"/>
      <c r="B84" s="123"/>
      <c r="C84" s="123"/>
      <c r="D84" s="122"/>
      <c r="E84" s="120"/>
      <c r="F84" s="122"/>
      <c r="G84" s="120"/>
      <c r="H84" s="122"/>
      <c r="I84" s="120"/>
      <c r="J84" s="122"/>
    </row>
    <row r="85" spans="1:10" ht="16.2" customHeight="1">
      <c r="A85" s="66" t="s">
        <v>24</v>
      </c>
      <c r="B85" s="111"/>
      <c r="C85" s="111"/>
      <c r="D85" s="65"/>
      <c r="E85" s="93"/>
      <c r="F85" s="65"/>
      <c r="G85" s="93"/>
      <c r="H85" s="65"/>
      <c r="I85" s="93"/>
      <c r="J85" s="65"/>
    </row>
    <row r="86" spans="1:10" ht="16.2" customHeight="1">
      <c r="A86" s="66" t="s">
        <v>25</v>
      </c>
      <c r="B86" s="111"/>
      <c r="C86" s="111"/>
      <c r="D86" s="65"/>
      <c r="E86" s="93"/>
      <c r="F86" s="65"/>
      <c r="G86" s="116"/>
      <c r="H86" s="65"/>
      <c r="I86" s="93"/>
      <c r="J86" s="65"/>
    </row>
    <row r="87" spans="1:10" ht="16.2" customHeight="1">
      <c r="A87" s="66" t="s">
        <v>76</v>
      </c>
      <c r="B87" s="133"/>
      <c r="C87" s="133"/>
      <c r="D87" s="134"/>
      <c r="E87" s="93"/>
      <c r="F87" s="134"/>
      <c r="G87" s="116"/>
      <c r="H87" s="65"/>
      <c r="I87" s="93"/>
      <c r="J87" s="65"/>
    </row>
    <row r="88" spans="1:10" ht="16.2" customHeight="1" thickBot="1">
      <c r="A88" s="66" t="s">
        <v>69</v>
      </c>
      <c r="B88" s="133">
        <v>21</v>
      </c>
      <c r="C88" s="133"/>
      <c r="D88" s="130">
        <v>225000000</v>
      </c>
      <c r="E88" s="134"/>
      <c r="F88" s="130">
        <v>225000000</v>
      </c>
      <c r="G88" s="134"/>
      <c r="H88" s="130">
        <v>225000000</v>
      </c>
      <c r="I88" s="134"/>
      <c r="J88" s="130">
        <v>225000000</v>
      </c>
    </row>
    <row r="89" spans="1:10" ht="6" customHeight="1" thickTop="1">
      <c r="A89" s="66"/>
      <c r="B89" s="111"/>
      <c r="C89" s="123"/>
      <c r="D89" s="122"/>
      <c r="E89" s="122"/>
      <c r="F89" s="122"/>
      <c r="G89" s="122"/>
      <c r="H89" s="122"/>
      <c r="I89" s="122"/>
      <c r="J89" s="122"/>
    </row>
    <row r="90" spans="1:10" ht="16.2" customHeight="1">
      <c r="A90" s="66" t="s">
        <v>26</v>
      </c>
      <c r="B90" s="111"/>
      <c r="C90" s="111"/>
      <c r="D90" s="65"/>
      <c r="E90" s="65"/>
      <c r="F90" s="65"/>
      <c r="G90" s="65"/>
      <c r="H90" s="65"/>
      <c r="I90" s="65"/>
      <c r="J90" s="65"/>
    </row>
    <row r="91" spans="1:10" ht="16.2" customHeight="1">
      <c r="A91" s="66" t="s">
        <v>76</v>
      </c>
      <c r="B91" s="111"/>
      <c r="C91" s="111"/>
      <c r="D91" s="65"/>
      <c r="E91" s="65"/>
      <c r="F91" s="65"/>
      <c r="G91" s="65"/>
      <c r="H91" s="65"/>
      <c r="I91" s="65"/>
      <c r="J91" s="65"/>
    </row>
    <row r="92" spans="1:10" ht="16.2" customHeight="1">
      <c r="A92" s="66" t="s">
        <v>77</v>
      </c>
      <c r="B92" s="133">
        <v>21</v>
      </c>
      <c r="C92" s="111"/>
      <c r="D92" s="65">
        <v>225000000</v>
      </c>
      <c r="E92" s="65"/>
      <c r="F92" s="65">
        <v>225000000</v>
      </c>
      <c r="G92" s="65"/>
      <c r="H92" s="65">
        <v>225000000</v>
      </c>
      <c r="I92" s="65"/>
      <c r="J92" s="65">
        <v>225000000</v>
      </c>
    </row>
    <row r="93" spans="1:10" ht="16.2" customHeight="1">
      <c r="A93" s="66" t="s">
        <v>27</v>
      </c>
      <c r="B93" s="133">
        <v>21</v>
      </c>
      <c r="C93" s="111"/>
      <c r="D93" s="65">
        <v>293184000</v>
      </c>
      <c r="E93" s="65"/>
      <c r="F93" s="65">
        <v>293184000</v>
      </c>
      <c r="G93" s="65"/>
      <c r="H93" s="65">
        <v>293184000</v>
      </c>
      <c r="I93" s="65"/>
      <c r="J93" s="65">
        <v>293184000</v>
      </c>
    </row>
    <row r="94" spans="1:10" ht="16.2" customHeight="1">
      <c r="A94" s="135" t="s">
        <v>156</v>
      </c>
      <c r="B94" s="111"/>
      <c r="C94" s="111"/>
      <c r="D94" s="65"/>
      <c r="E94" s="65"/>
      <c r="F94" s="65"/>
      <c r="G94" s="65"/>
      <c r="H94" s="65"/>
      <c r="I94" s="65"/>
      <c r="J94" s="65"/>
    </row>
    <row r="95" spans="1:10" ht="16.2" customHeight="1">
      <c r="A95" s="135" t="s">
        <v>157</v>
      </c>
      <c r="B95" s="111"/>
      <c r="C95" s="111"/>
      <c r="D95" s="65">
        <v>88669082</v>
      </c>
      <c r="E95" s="65"/>
      <c r="F95" s="65">
        <v>88669082</v>
      </c>
      <c r="G95" s="65"/>
      <c r="H95" s="65">
        <v>-10000000</v>
      </c>
      <c r="I95" s="65"/>
      <c r="J95" s="65">
        <v>-10000000</v>
      </c>
    </row>
    <row r="96" spans="1:10" ht="16.2" customHeight="1">
      <c r="A96" s="66" t="s">
        <v>28</v>
      </c>
      <c r="B96" s="111"/>
      <c r="C96" s="111"/>
      <c r="D96" s="65"/>
      <c r="E96" s="65"/>
      <c r="F96" s="65"/>
      <c r="G96" s="65"/>
      <c r="H96" s="65"/>
      <c r="I96" s="65"/>
      <c r="J96" s="65"/>
    </row>
    <row r="97" spans="1:10" ht="16.2" customHeight="1">
      <c r="A97" s="66" t="s">
        <v>29</v>
      </c>
      <c r="B97" s="111">
        <v>22</v>
      </c>
      <c r="C97" s="111"/>
      <c r="D97" s="65">
        <v>20000000</v>
      </c>
      <c r="E97" s="65"/>
      <c r="F97" s="65">
        <v>17000000</v>
      </c>
      <c r="G97" s="65"/>
      <c r="H97" s="65">
        <v>20000000</v>
      </c>
      <c r="I97" s="65"/>
      <c r="J97" s="65">
        <v>17000000</v>
      </c>
    </row>
    <row r="98" spans="1:10" ht="16.2" customHeight="1">
      <c r="A98" s="66" t="s">
        <v>30</v>
      </c>
      <c r="B98" s="111"/>
      <c r="C98" s="111"/>
      <c r="D98" s="65">
        <v>149071641</v>
      </c>
      <c r="E98" s="65"/>
      <c r="F98" s="65">
        <v>127782268</v>
      </c>
      <c r="G98" s="65"/>
      <c r="H98" s="65">
        <v>149814530</v>
      </c>
      <c r="I98" s="65"/>
      <c r="J98" s="65">
        <v>136353534</v>
      </c>
    </row>
    <row r="99" spans="1:10" ht="16.2" customHeight="1">
      <c r="A99" s="66" t="s">
        <v>31</v>
      </c>
      <c r="B99" s="111"/>
      <c r="C99" s="66"/>
      <c r="D99" s="73">
        <v>84900</v>
      </c>
      <c r="E99" s="65"/>
      <c r="F99" s="73">
        <v>62220</v>
      </c>
      <c r="G99" s="65"/>
      <c r="H99" s="73">
        <v>245741</v>
      </c>
      <c r="I99" s="65"/>
      <c r="J99" s="73">
        <v>221033</v>
      </c>
    </row>
    <row r="100" spans="1:10" ht="4.2" customHeight="1">
      <c r="A100" s="86"/>
      <c r="B100" s="123"/>
      <c r="C100" s="123"/>
      <c r="D100" s="122"/>
      <c r="E100" s="122"/>
      <c r="F100" s="122"/>
      <c r="G100" s="122"/>
      <c r="H100" s="122"/>
      <c r="I100" s="122"/>
      <c r="J100" s="122"/>
    </row>
    <row r="101" spans="1:10" ht="16.2" customHeight="1">
      <c r="A101" s="86" t="s">
        <v>32</v>
      </c>
      <c r="B101" s="111"/>
      <c r="C101" s="111"/>
      <c r="D101" s="73">
        <f>SUM(D92:D99)</f>
        <v>776009623</v>
      </c>
      <c r="E101" s="65"/>
      <c r="F101" s="73">
        <f>SUM(F92:F99)</f>
        <v>751697570</v>
      </c>
      <c r="G101" s="65"/>
      <c r="H101" s="73">
        <f>SUM(H92:H99)</f>
        <v>678244271</v>
      </c>
      <c r="I101" s="65"/>
      <c r="J101" s="73">
        <f>SUM(J92:J99)</f>
        <v>661758567</v>
      </c>
    </row>
    <row r="102" spans="1:10" ht="4.2" customHeight="1">
      <c r="A102" s="86"/>
      <c r="B102" s="123"/>
      <c r="C102" s="123"/>
      <c r="D102" s="122"/>
      <c r="E102" s="122"/>
      <c r="F102" s="122"/>
      <c r="G102" s="122"/>
      <c r="H102" s="122"/>
      <c r="I102" s="122"/>
      <c r="J102" s="122"/>
    </row>
    <row r="103" spans="1:10" ht="16.2" customHeight="1" thickBot="1">
      <c r="A103" s="86" t="s">
        <v>33</v>
      </c>
      <c r="B103" s="111"/>
      <c r="C103" s="111"/>
      <c r="D103" s="130">
        <f>+D80+D101</f>
        <v>955527832</v>
      </c>
      <c r="E103" s="65"/>
      <c r="F103" s="130">
        <f>+F80+F101</f>
        <v>933472396</v>
      </c>
      <c r="G103" s="65"/>
      <c r="H103" s="130">
        <f>+H80+H101</f>
        <v>747715013</v>
      </c>
      <c r="I103" s="65"/>
      <c r="J103" s="130">
        <f>+J80+J101</f>
        <v>732599303</v>
      </c>
    </row>
    <row r="104" spans="1:10" ht="21" customHeight="1" thickTop="1">
      <c r="A104" s="86"/>
      <c r="B104" s="111"/>
      <c r="C104" s="111"/>
      <c r="D104" s="65"/>
      <c r="E104" s="93"/>
      <c r="F104" s="65"/>
      <c r="G104" s="116"/>
      <c r="H104" s="65"/>
      <c r="I104" s="93"/>
      <c r="J104" s="65"/>
    </row>
    <row r="105" spans="1:10" ht="22.2" customHeight="1">
      <c r="A105" s="74" t="s">
        <v>160</v>
      </c>
      <c r="B105" s="117"/>
      <c r="C105" s="117"/>
      <c r="D105" s="73"/>
      <c r="E105" s="118"/>
      <c r="F105" s="73"/>
      <c r="G105" s="119"/>
      <c r="H105" s="73"/>
      <c r="I105" s="118"/>
      <c r="J105" s="73"/>
    </row>
  </sheetData>
  <mergeCells count="8">
    <mergeCell ref="D56:F56"/>
    <mergeCell ref="H56:J56"/>
    <mergeCell ref="D6:F6"/>
    <mergeCell ref="H6:J6"/>
    <mergeCell ref="D7:F7"/>
    <mergeCell ref="H7:J7"/>
    <mergeCell ref="D55:F55"/>
    <mergeCell ref="H55:J5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D12FB-D5FD-4DFD-B5D8-378DD8212066}">
  <dimension ref="A1:J73"/>
  <sheetViews>
    <sheetView topLeftCell="A23" zoomScale="115" zoomScaleNormal="115" zoomScaleSheetLayoutView="70" workbookViewId="0">
      <selection activeCell="D48" activeCellId="1" sqref="D38 D48"/>
    </sheetView>
  </sheetViews>
  <sheetFormatPr defaultColWidth="9.33203125" defaultRowHeight="16.2" customHeight="1"/>
  <cols>
    <col min="1" max="1" width="55" style="13" customWidth="1"/>
    <col min="2" max="2" width="6.33203125" style="13" customWidth="1"/>
    <col min="3" max="3" width="1" style="13" customWidth="1"/>
    <col min="4" max="4" width="11.6640625" style="13" customWidth="1"/>
    <col min="5" max="5" width="1" style="13" customWidth="1"/>
    <col min="6" max="6" width="11.6640625" style="13" customWidth="1"/>
    <col min="7" max="7" width="1" style="13" customWidth="1"/>
    <col min="8" max="8" width="11.6640625" style="13" customWidth="1"/>
    <col min="9" max="9" width="1" style="13" customWidth="1"/>
    <col min="10" max="10" width="11.6640625" style="13" customWidth="1"/>
    <col min="11" max="16384" width="9.33203125" style="13"/>
  </cols>
  <sheetData>
    <row r="1" spans="1:10" ht="16.2" customHeight="1">
      <c r="A1" s="64" t="s">
        <v>90</v>
      </c>
      <c r="B1" s="111"/>
      <c r="C1" s="111"/>
      <c r="D1" s="136"/>
      <c r="E1" s="136"/>
      <c r="F1" s="136"/>
      <c r="G1" s="136"/>
      <c r="H1" s="137"/>
      <c r="I1" s="136"/>
      <c r="J1" s="137"/>
    </row>
    <row r="2" spans="1:10" ht="16.2" customHeight="1">
      <c r="A2" s="86" t="s">
        <v>34</v>
      </c>
      <c r="B2" s="111"/>
      <c r="C2" s="111"/>
      <c r="D2" s="136"/>
      <c r="E2" s="136"/>
      <c r="F2" s="136"/>
      <c r="G2" s="136"/>
      <c r="H2" s="137"/>
      <c r="I2" s="136"/>
      <c r="J2" s="137"/>
    </row>
    <row r="3" spans="1:10" ht="16.2" customHeight="1">
      <c r="A3" s="138" t="s">
        <v>168</v>
      </c>
      <c r="B3" s="117"/>
      <c r="C3" s="117"/>
      <c r="D3" s="139"/>
      <c r="E3" s="139"/>
      <c r="F3" s="139"/>
      <c r="G3" s="139"/>
      <c r="H3" s="140"/>
      <c r="I3" s="139"/>
      <c r="J3" s="140"/>
    </row>
    <row r="4" spans="1:10" ht="16.2" customHeight="1">
      <c r="A4" s="86"/>
      <c r="B4" s="111"/>
      <c r="C4" s="111"/>
      <c r="D4" s="136"/>
      <c r="E4" s="136"/>
      <c r="F4" s="136"/>
      <c r="G4" s="136"/>
      <c r="H4" s="137"/>
      <c r="I4" s="136"/>
      <c r="J4" s="137"/>
    </row>
    <row r="5" spans="1:10" ht="16.2" customHeight="1">
      <c r="A5" s="66"/>
      <c r="B5" s="111"/>
      <c r="C5" s="111"/>
      <c r="D5" s="136"/>
      <c r="E5" s="136"/>
      <c r="F5" s="136"/>
      <c r="G5" s="136"/>
      <c r="H5" s="137"/>
      <c r="I5" s="136"/>
      <c r="J5" s="137"/>
    </row>
    <row r="6" spans="1:10" ht="16.2" customHeight="1">
      <c r="A6" s="66"/>
      <c r="B6" s="111"/>
      <c r="C6" s="111"/>
      <c r="D6" s="170" t="s">
        <v>1</v>
      </c>
      <c r="E6" s="170"/>
      <c r="F6" s="170"/>
      <c r="G6" s="122"/>
      <c r="H6" s="170" t="s">
        <v>2</v>
      </c>
      <c r="I6" s="170"/>
      <c r="J6" s="170"/>
    </row>
    <row r="7" spans="1:10" ht="16.2" customHeight="1">
      <c r="A7" s="86"/>
      <c r="B7" s="111"/>
      <c r="C7" s="123"/>
      <c r="D7" s="169" t="s">
        <v>144</v>
      </c>
      <c r="E7" s="169"/>
      <c r="F7" s="169"/>
      <c r="G7" s="120"/>
      <c r="H7" s="169" t="s">
        <v>144</v>
      </c>
      <c r="I7" s="169"/>
      <c r="J7" s="169"/>
    </row>
    <row r="8" spans="1:10" ht="16.2" customHeight="1">
      <c r="A8" s="86"/>
      <c r="B8" s="111"/>
      <c r="C8" s="123"/>
      <c r="D8" s="121" t="s">
        <v>3</v>
      </c>
      <c r="E8" s="77"/>
      <c r="F8" s="121" t="s">
        <v>3</v>
      </c>
      <c r="G8" s="77"/>
      <c r="H8" s="121" t="s">
        <v>3</v>
      </c>
      <c r="I8" s="77"/>
      <c r="J8" s="121" t="s">
        <v>3</v>
      </c>
    </row>
    <row r="9" spans="1:10" ht="16.2" customHeight="1">
      <c r="A9" s="86"/>
      <c r="B9" s="123"/>
      <c r="C9" s="123"/>
      <c r="D9" s="80" t="s">
        <v>165</v>
      </c>
      <c r="E9" s="78"/>
      <c r="F9" s="80" t="s">
        <v>66</v>
      </c>
      <c r="G9" s="68"/>
      <c r="H9" s="80" t="s">
        <v>165</v>
      </c>
      <c r="I9" s="78"/>
      <c r="J9" s="80" t="s">
        <v>66</v>
      </c>
    </row>
    <row r="10" spans="1:10" ht="16.2" customHeight="1">
      <c r="A10" s="86"/>
      <c r="B10" s="124" t="s">
        <v>4</v>
      </c>
      <c r="C10" s="123"/>
      <c r="D10" s="141" t="s">
        <v>67</v>
      </c>
      <c r="E10" s="77"/>
      <c r="F10" s="141" t="s">
        <v>67</v>
      </c>
      <c r="G10" s="77"/>
      <c r="H10" s="141" t="s">
        <v>67</v>
      </c>
      <c r="I10" s="77"/>
      <c r="J10" s="141" t="s">
        <v>67</v>
      </c>
    </row>
    <row r="11" spans="1:10" ht="16.2" customHeight="1">
      <c r="A11" s="86"/>
      <c r="B11" s="123"/>
      <c r="C11" s="123"/>
      <c r="D11" s="78"/>
      <c r="E11" s="77"/>
      <c r="F11" s="78"/>
      <c r="G11" s="77"/>
      <c r="H11" s="78"/>
      <c r="I11" s="77"/>
      <c r="J11" s="78"/>
    </row>
    <row r="12" spans="1:10" ht="16.2" customHeight="1">
      <c r="A12" s="86" t="s">
        <v>35</v>
      </c>
      <c r="B12" s="123"/>
      <c r="C12" s="111"/>
      <c r="D12" s="136"/>
      <c r="E12" s="136"/>
      <c r="F12" s="136"/>
      <c r="G12" s="136"/>
      <c r="H12" s="137"/>
      <c r="I12" s="136"/>
      <c r="J12" s="137"/>
    </row>
    <row r="13" spans="1:10" ht="6" customHeight="1">
      <c r="A13" s="86"/>
      <c r="B13" s="123"/>
      <c r="C13" s="111"/>
      <c r="D13" s="136"/>
      <c r="E13" s="136"/>
      <c r="F13" s="136"/>
      <c r="G13" s="136"/>
      <c r="H13" s="137"/>
      <c r="I13" s="136"/>
      <c r="J13" s="137"/>
    </row>
    <row r="14" spans="1:10" ht="16.2" customHeight="1">
      <c r="A14" s="142" t="s">
        <v>70</v>
      </c>
      <c r="B14" s="123"/>
      <c r="C14" s="111"/>
      <c r="D14" s="143">
        <v>593856365</v>
      </c>
      <c r="E14" s="143"/>
      <c r="F14" s="143">
        <v>517551928</v>
      </c>
      <c r="G14" s="144"/>
      <c r="H14" s="143">
        <v>255381639</v>
      </c>
      <c r="I14" s="144"/>
      <c r="J14" s="144">
        <v>251549979</v>
      </c>
    </row>
    <row r="15" spans="1:10" ht="16.2" customHeight="1">
      <c r="A15" s="142" t="s">
        <v>78</v>
      </c>
      <c r="B15" s="123"/>
      <c r="C15" s="111"/>
      <c r="D15" s="143">
        <v>6855513</v>
      </c>
      <c r="E15" s="143"/>
      <c r="F15" s="143">
        <v>8155683</v>
      </c>
      <c r="G15" s="143"/>
      <c r="H15" s="143">
        <v>6619195</v>
      </c>
      <c r="I15" s="143"/>
      <c r="J15" s="143">
        <v>7248269</v>
      </c>
    </row>
    <row r="16" spans="1:10" ht="16.2" customHeight="1">
      <c r="A16" s="142" t="s">
        <v>111</v>
      </c>
      <c r="B16" s="123"/>
      <c r="C16" s="111"/>
      <c r="D16" s="143">
        <v>0</v>
      </c>
      <c r="E16" s="143"/>
      <c r="F16" s="143">
        <v>0</v>
      </c>
      <c r="G16" s="144"/>
      <c r="H16" s="143">
        <v>16169948</v>
      </c>
      <c r="I16" s="145"/>
      <c r="J16" s="144">
        <v>9429958</v>
      </c>
    </row>
    <row r="17" spans="1:10" ht="16.2" customHeight="1">
      <c r="A17" s="142" t="s">
        <v>36</v>
      </c>
      <c r="B17" s="111"/>
      <c r="C17" s="111"/>
      <c r="D17" s="146">
        <v>3606313</v>
      </c>
      <c r="E17" s="143"/>
      <c r="F17" s="146">
        <v>2705161</v>
      </c>
      <c r="G17" s="144"/>
      <c r="H17" s="146">
        <v>404302</v>
      </c>
      <c r="I17" s="144"/>
      <c r="J17" s="147">
        <v>636573</v>
      </c>
    </row>
    <row r="18" spans="1:10" ht="6" customHeight="1">
      <c r="A18" s="148"/>
      <c r="B18" s="111"/>
      <c r="C18" s="111"/>
      <c r="D18" s="67"/>
      <c r="E18" s="67"/>
      <c r="F18" s="67"/>
      <c r="G18" s="67"/>
      <c r="H18" s="67"/>
      <c r="I18" s="67"/>
      <c r="J18" s="67"/>
    </row>
    <row r="19" spans="1:10" ht="16.2" customHeight="1">
      <c r="A19" s="69" t="s">
        <v>37</v>
      </c>
      <c r="B19" s="111"/>
      <c r="C19" s="111"/>
      <c r="D19" s="149">
        <f>SUM(D14:D18)</f>
        <v>604318191</v>
      </c>
      <c r="E19" s="67"/>
      <c r="F19" s="149">
        <f>SUM(F14:F18)</f>
        <v>528412772</v>
      </c>
      <c r="G19" s="67"/>
      <c r="H19" s="149">
        <f>SUM(H14:H18)</f>
        <v>278575084</v>
      </c>
      <c r="I19" s="67"/>
      <c r="J19" s="149">
        <f>SUM(J14:J18)</f>
        <v>268864779</v>
      </c>
    </row>
    <row r="20" spans="1:10" ht="16.2" customHeight="1">
      <c r="A20" s="69"/>
      <c r="B20" s="111"/>
      <c r="C20" s="111"/>
      <c r="D20" s="67"/>
      <c r="E20" s="67"/>
      <c r="F20" s="67"/>
      <c r="G20" s="67"/>
      <c r="H20" s="67"/>
      <c r="I20" s="67"/>
      <c r="J20" s="67"/>
    </row>
    <row r="21" spans="1:10" ht="16.2" customHeight="1">
      <c r="A21" s="69" t="s">
        <v>38</v>
      </c>
      <c r="B21" s="111"/>
      <c r="C21" s="111"/>
      <c r="D21" s="67"/>
      <c r="E21" s="67"/>
      <c r="F21" s="67"/>
      <c r="G21" s="67"/>
      <c r="H21" s="67"/>
      <c r="I21" s="67"/>
      <c r="J21" s="67"/>
    </row>
    <row r="22" spans="1:10" ht="6" customHeight="1">
      <c r="A22" s="69"/>
      <c r="B22" s="111"/>
      <c r="C22" s="111"/>
      <c r="D22" s="67"/>
      <c r="E22" s="67"/>
      <c r="F22" s="67"/>
      <c r="G22" s="67"/>
      <c r="H22" s="67"/>
      <c r="I22" s="67"/>
      <c r="J22" s="67"/>
    </row>
    <row r="23" spans="1:10" ht="16.2" customHeight="1">
      <c r="A23" s="142" t="s">
        <v>71</v>
      </c>
      <c r="B23" s="111">
        <v>23</v>
      </c>
      <c r="C23" s="111"/>
      <c r="D23" s="143">
        <v>332122725</v>
      </c>
      <c r="E23" s="143"/>
      <c r="F23" s="143">
        <v>286067052</v>
      </c>
      <c r="G23" s="144"/>
      <c r="H23" s="143">
        <v>158595607</v>
      </c>
      <c r="I23" s="144"/>
      <c r="J23" s="144">
        <v>141979324</v>
      </c>
    </row>
    <row r="24" spans="1:10" ht="16.2" customHeight="1">
      <c r="A24" s="142" t="s">
        <v>39</v>
      </c>
      <c r="B24" s="111">
        <v>23</v>
      </c>
      <c r="C24" s="111"/>
      <c r="D24" s="143">
        <v>187150971</v>
      </c>
      <c r="E24" s="143"/>
      <c r="F24" s="143">
        <v>172130554</v>
      </c>
      <c r="G24" s="144"/>
      <c r="H24" s="143">
        <v>54362258</v>
      </c>
      <c r="I24" s="144"/>
      <c r="J24" s="144">
        <v>53177451</v>
      </c>
    </row>
    <row r="25" spans="1:10" ht="16.2" customHeight="1">
      <c r="A25" s="87" t="s">
        <v>115</v>
      </c>
      <c r="B25" s="111"/>
      <c r="C25" s="111"/>
      <c r="D25" s="143">
        <v>-165799</v>
      </c>
      <c r="E25" s="143"/>
      <c r="F25" s="143">
        <v>-504424</v>
      </c>
      <c r="G25" s="144"/>
      <c r="H25" s="143">
        <v>-327356</v>
      </c>
      <c r="I25" s="144"/>
      <c r="J25" s="144">
        <v>-26801</v>
      </c>
    </row>
    <row r="26" spans="1:10" ht="16.2" customHeight="1">
      <c r="A26" s="87" t="s">
        <v>139</v>
      </c>
      <c r="B26" s="111"/>
      <c r="C26" s="111"/>
      <c r="D26" s="146">
        <v>244082</v>
      </c>
      <c r="E26" s="143"/>
      <c r="F26" s="146">
        <v>-462963</v>
      </c>
      <c r="G26" s="144"/>
      <c r="H26" s="146">
        <v>-3407</v>
      </c>
      <c r="I26" s="144"/>
      <c r="J26" s="147">
        <v>1842326</v>
      </c>
    </row>
    <row r="27" spans="1:10" ht="6" customHeight="1">
      <c r="A27" s="86"/>
      <c r="B27" s="111"/>
      <c r="C27" s="111"/>
      <c r="D27" s="67"/>
      <c r="E27" s="67"/>
      <c r="F27" s="67"/>
      <c r="G27" s="67"/>
      <c r="H27" s="143"/>
      <c r="I27" s="67"/>
      <c r="J27" s="67"/>
    </row>
    <row r="28" spans="1:10" ht="16.2" customHeight="1">
      <c r="A28" s="86" t="s">
        <v>40</v>
      </c>
      <c r="B28" s="111"/>
      <c r="C28" s="111"/>
      <c r="D28" s="75">
        <f>SUM(D23:D27)</f>
        <v>519351979</v>
      </c>
      <c r="E28" s="67"/>
      <c r="F28" s="75">
        <f>SUM(F23:F27)</f>
        <v>457230219</v>
      </c>
      <c r="G28" s="67"/>
      <c r="H28" s="75">
        <f>SUM(H23:H27)</f>
        <v>212627102</v>
      </c>
      <c r="I28" s="67"/>
      <c r="J28" s="75">
        <f>SUM(J23:J27)</f>
        <v>196972300</v>
      </c>
    </row>
    <row r="29" spans="1:10" ht="16.2" customHeight="1">
      <c r="A29" s="86"/>
      <c r="B29" s="111"/>
      <c r="C29" s="111"/>
      <c r="D29" s="67"/>
      <c r="E29" s="67"/>
      <c r="F29" s="67"/>
      <c r="G29" s="67"/>
      <c r="H29" s="67"/>
      <c r="I29" s="67"/>
      <c r="J29" s="67"/>
    </row>
    <row r="30" spans="1:10" ht="16.2" customHeight="1">
      <c r="A30" s="86" t="s">
        <v>93</v>
      </c>
      <c r="B30" s="111"/>
      <c r="C30" s="111"/>
      <c r="D30" s="67">
        <f>D19-D28</f>
        <v>84966212</v>
      </c>
      <c r="E30" s="67"/>
      <c r="F30" s="67">
        <f>F19-F28</f>
        <v>71182553</v>
      </c>
      <c r="G30" s="67"/>
      <c r="H30" s="67">
        <f>H19-H28</f>
        <v>65947982</v>
      </c>
      <c r="I30" s="67"/>
      <c r="J30" s="67">
        <f>J19-J28</f>
        <v>71892479</v>
      </c>
    </row>
    <row r="31" spans="1:10" ht="16.2" customHeight="1">
      <c r="A31" s="66" t="s">
        <v>180</v>
      </c>
      <c r="B31" s="111"/>
      <c r="C31" s="111"/>
      <c r="D31" s="67"/>
      <c r="E31" s="67"/>
      <c r="F31" s="67"/>
      <c r="G31" s="67"/>
      <c r="H31" s="67"/>
      <c r="I31" s="67"/>
      <c r="J31" s="67"/>
    </row>
    <row r="32" spans="1:10" ht="16.2" customHeight="1">
      <c r="A32" s="66" t="s">
        <v>94</v>
      </c>
      <c r="B32" s="111">
        <v>13</v>
      </c>
      <c r="C32" s="111"/>
      <c r="D32" s="143">
        <v>-4042913</v>
      </c>
      <c r="E32" s="65"/>
      <c r="F32" s="143">
        <v>-4362854</v>
      </c>
      <c r="G32" s="144"/>
      <c r="H32" s="143">
        <v>0</v>
      </c>
      <c r="I32" s="145"/>
      <c r="J32" s="144">
        <v>0</v>
      </c>
    </row>
    <row r="33" spans="1:10" ht="16.2" customHeight="1">
      <c r="A33" s="87" t="s">
        <v>72</v>
      </c>
      <c r="B33" s="111"/>
      <c r="C33" s="111"/>
      <c r="D33" s="146">
        <v>-647324</v>
      </c>
      <c r="E33" s="65"/>
      <c r="F33" s="146">
        <v>-542342</v>
      </c>
      <c r="G33" s="150"/>
      <c r="H33" s="146">
        <v>-647324</v>
      </c>
      <c r="I33" s="151"/>
      <c r="J33" s="147">
        <v>-523476</v>
      </c>
    </row>
    <row r="34" spans="1:10" ht="6" customHeight="1">
      <c r="A34" s="86"/>
      <c r="B34" s="111"/>
      <c r="C34" s="111"/>
      <c r="D34" s="67"/>
      <c r="E34" s="67"/>
      <c r="F34" s="67"/>
      <c r="G34" s="67"/>
      <c r="H34" s="67"/>
      <c r="I34" s="67"/>
      <c r="J34" s="67"/>
    </row>
    <row r="35" spans="1:10" ht="16.2" customHeight="1">
      <c r="A35" s="86" t="s">
        <v>41</v>
      </c>
      <c r="B35" s="111"/>
      <c r="C35" s="111"/>
      <c r="D35" s="67">
        <f>SUM(D30:D33)</f>
        <v>80275975</v>
      </c>
      <c r="E35" s="67"/>
      <c r="F35" s="67">
        <f>SUM(F30:F33)</f>
        <v>66277357</v>
      </c>
      <c r="G35" s="67"/>
      <c r="H35" s="67">
        <f>SUM(H30:H33)</f>
        <v>65300658</v>
      </c>
      <c r="I35" s="67"/>
      <c r="J35" s="67">
        <f>SUM(J30:J33)</f>
        <v>71369003</v>
      </c>
    </row>
    <row r="36" spans="1:10" ht="16.2" customHeight="1">
      <c r="A36" s="66" t="s">
        <v>95</v>
      </c>
      <c r="B36" s="111">
        <v>24</v>
      </c>
      <c r="C36" s="111"/>
      <c r="D36" s="146">
        <v>-17583407</v>
      </c>
      <c r="E36" s="65"/>
      <c r="F36" s="146">
        <v>-14148197</v>
      </c>
      <c r="G36" s="144"/>
      <c r="H36" s="147">
        <v>-10321576</v>
      </c>
      <c r="I36" s="152"/>
      <c r="J36" s="147">
        <v>-12695823</v>
      </c>
    </row>
    <row r="37" spans="1:10" ht="6" customHeight="1">
      <c r="A37" s="66"/>
      <c r="B37" s="111"/>
      <c r="C37" s="111"/>
      <c r="D37" s="67"/>
      <c r="E37" s="67"/>
      <c r="F37" s="67"/>
      <c r="G37" s="67"/>
      <c r="H37" s="67"/>
      <c r="I37" s="67"/>
      <c r="J37" s="67"/>
    </row>
    <row r="38" spans="1:10" ht="16.2" customHeight="1" thickBot="1">
      <c r="A38" s="86" t="s">
        <v>120</v>
      </c>
      <c r="B38" s="111"/>
      <c r="C38" s="111"/>
      <c r="D38" s="114">
        <f>SUM(D35:D36)</f>
        <v>62692568</v>
      </c>
      <c r="E38" s="67"/>
      <c r="F38" s="114">
        <f>SUM(F35:F36)</f>
        <v>52129160</v>
      </c>
      <c r="G38" s="67"/>
      <c r="H38" s="114">
        <f>SUM(H35:H36)</f>
        <v>54979082</v>
      </c>
      <c r="I38" s="67"/>
      <c r="J38" s="114">
        <f>SUM(J35:J36)</f>
        <v>58673180</v>
      </c>
    </row>
    <row r="39" spans="1:10" ht="16.2" customHeight="1" thickTop="1">
      <c r="A39" s="86"/>
      <c r="B39" s="111"/>
      <c r="C39" s="111"/>
      <c r="D39" s="67"/>
      <c r="E39" s="67"/>
      <c r="F39" s="67"/>
      <c r="G39" s="67"/>
      <c r="H39" s="67"/>
      <c r="I39" s="67"/>
      <c r="J39" s="67"/>
    </row>
    <row r="40" spans="1:10" ht="16.2" customHeight="1">
      <c r="A40" s="86" t="s">
        <v>81</v>
      </c>
      <c r="B40" s="111"/>
      <c r="C40" s="111"/>
      <c r="D40" s="67"/>
      <c r="E40" s="67"/>
      <c r="F40" s="67"/>
      <c r="G40" s="67"/>
      <c r="H40" s="67"/>
      <c r="I40" s="67"/>
      <c r="J40" s="67"/>
    </row>
    <row r="41" spans="1:10" ht="6" customHeight="1">
      <c r="A41" s="86"/>
      <c r="B41" s="111"/>
      <c r="C41" s="111"/>
      <c r="D41" s="67"/>
      <c r="E41" s="67"/>
      <c r="F41" s="67"/>
      <c r="G41" s="67"/>
      <c r="H41" s="67"/>
      <c r="I41" s="67"/>
      <c r="J41" s="67"/>
    </row>
    <row r="42" spans="1:10" ht="16.2" customHeight="1">
      <c r="A42" s="153" t="s">
        <v>45</v>
      </c>
      <c r="B42" s="111"/>
      <c r="C42" s="111"/>
      <c r="D42" s="67"/>
      <c r="E42" s="67"/>
      <c r="F42" s="67"/>
      <c r="G42" s="67"/>
      <c r="H42" s="67"/>
      <c r="I42" s="67"/>
      <c r="J42" s="67"/>
    </row>
    <row r="43" spans="1:10" ht="16.2" customHeight="1">
      <c r="A43" s="66" t="s">
        <v>150</v>
      </c>
      <c r="B43" s="111">
        <v>20</v>
      </c>
      <c r="C43" s="111"/>
      <c r="D43" s="143">
        <v>-2442123</v>
      </c>
      <c r="E43" s="134"/>
      <c r="F43" s="143">
        <v>-4896489</v>
      </c>
      <c r="G43" s="144"/>
      <c r="H43" s="144">
        <v>-2585737</v>
      </c>
      <c r="I43" s="144"/>
      <c r="J43" s="144">
        <v>-3508422</v>
      </c>
    </row>
    <row r="44" spans="1:10" ht="16.2" customHeight="1">
      <c r="A44" s="66" t="s">
        <v>127</v>
      </c>
      <c r="B44" s="111"/>
      <c r="C44" s="111"/>
      <c r="D44" s="134"/>
      <c r="E44" s="134"/>
      <c r="F44" s="134"/>
      <c r="G44" s="134"/>
      <c r="H44" s="134"/>
      <c r="I44" s="134"/>
      <c r="J44" s="134"/>
    </row>
    <row r="45" spans="1:10" ht="16.2" customHeight="1">
      <c r="A45" s="66" t="s">
        <v>128</v>
      </c>
      <c r="B45" s="111"/>
      <c r="C45" s="66"/>
      <c r="D45" s="146">
        <v>488424</v>
      </c>
      <c r="E45" s="134"/>
      <c r="F45" s="146">
        <v>979298</v>
      </c>
      <c r="G45" s="150"/>
      <c r="H45" s="147">
        <v>517147</v>
      </c>
      <c r="I45" s="144"/>
      <c r="J45" s="147">
        <v>701684</v>
      </c>
    </row>
    <row r="46" spans="1:10" ht="6" customHeight="1">
      <c r="A46" s="66"/>
      <c r="B46" s="111"/>
      <c r="C46" s="66"/>
      <c r="D46" s="143"/>
      <c r="E46" s="134"/>
      <c r="F46" s="143"/>
      <c r="G46" s="150"/>
      <c r="H46" s="150"/>
      <c r="I46" s="144"/>
      <c r="J46" s="150"/>
    </row>
    <row r="47" spans="1:10" ht="16.2" customHeight="1">
      <c r="A47" s="153" t="s">
        <v>45</v>
      </c>
      <c r="B47" s="111"/>
      <c r="C47" s="111"/>
      <c r="D47" s="67"/>
      <c r="E47" s="67"/>
      <c r="F47" s="67"/>
      <c r="G47" s="67"/>
      <c r="H47" s="67"/>
      <c r="I47" s="67"/>
      <c r="J47" s="67"/>
    </row>
    <row r="48" spans="1:10" ht="16.2" customHeight="1">
      <c r="A48" s="66" t="s">
        <v>96</v>
      </c>
      <c r="B48" s="111"/>
      <c r="C48" s="111"/>
      <c r="D48" s="75">
        <f>SUM(D43:D45)</f>
        <v>-1953699</v>
      </c>
      <c r="E48" s="67"/>
      <c r="F48" s="75">
        <f>SUM(F43:F45)</f>
        <v>-3917191</v>
      </c>
      <c r="G48" s="67"/>
      <c r="H48" s="75">
        <f>SUM(H43:H45)</f>
        <v>-2068590</v>
      </c>
      <c r="I48" s="67"/>
      <c r="J48" s="75">
        <f>SUM(J43:J45)</f>
        <v>-2806738</v>
      </c>
    </row>
    <row r="49" spans="1:10" ht="6" customHeight="1">
      <c r="A49" s="66"/>
      <c r="B49" s="111"/>
      <c r="C49" s="111"/>
      <c r="D49" s="67"/>
      <c r="E49" s="67"/>
      <c r="F49" s="67"/>
      <c r="G49" s="67"/>
      <c r="H49" s="67"/>
      <c r="I49" s="67"/>
      <c r="J49" s="67"/>
    </row>
    <row r="50" spans="1:10" ht="16.2" customHeight="1">
      <c r="A50" s="153" t="s">
        <v>44</v>
      </c>
      <c r="B50" s="111"/>
      <c r="C50" s="111"/>
      <c r="D50" s="67"/>
      <c r="E50" s="67"/>
      <c r="F50" s="67"/>
      <c r="G50" s="67"/>
      <c r="H50" s="67"/>
      <c r="I50" s="67"/>
      <c r="J50" s="67"/>
    </row>
    <row r="51" spans="1:10" ht="16.2" customHeight="1">
      <c r="A51" s="66" t="s">
        <v>137</v>
      </c>
      <c r="B51" s="111"/>
      <c r="C51" s="111"/>
      <c r="D51" s="65">
        <v>0</v>
      </c>
      <c r="E51" s="65"/>
      <c r="F51" s="65">
        <v>100818</v>
      </c>
      <c r="G51" s="154"/>
      <c r="H51" s="154">
        <v>0</v>
      </c>
      <c r="I51" s="154"/>
      <c r="J51" s="154">
        <v>0</v>
      </c>
    </row>
    <row r="52" spans="1:10" ht="16.2" customHeight="1">
      <c r="A52" s="66" t="s">
        <v>153</v>
      </c>
      <c r="B52" s="111"/>
      <c r="C52" s="111"/>
      <c r="D52" s="67"/>
      <c r="E52" s="67"/>
      <c r="F52" s="67"/>
      <c r="G52" s="67"/>
      <c r="H52" s="67"/>
      <c r="I52" s="67"/>
      <c r="J52" s="67"/>
    </row>
    <row r="53" spans="1:10" ht="16.2" customHeight="1">
      <c r="A53" s="66" t="s">
        <v>154</v>
      </c>
      <c r="B53" s="111"/>
      <c r="C53" s="111"/>
      <c r="D53" s="65">
        <v>28350</v>
      </c>
      <c r="E53" s="65"/>
      <c r="F53" s="65">
        <v>324287</v>
      </c>
      <c r="G53" s="65"/>
      <c r="H53" s="65">
        <v>30885</v>
      </c>
      <c r="I53" s="65"/>
      <c r="J53" s="65">
        <v>307153</v>
      </c>
    </row>
    <row r="54" spans="1:10" ht="16.2" customHeight="1">
      <c r="A54" s="66" t="s">
        <v>152</v>
      </c>
      <c r="B54" s="111"/>
      <c r="C54" s="111"/>
      <c r="D54" s="65"/>
      <c r="E54" s="65"/>
      <c r="F54" s="65"/>
      <c r="G54" s="65"/>
      <c r="H54" s="65"/>
      <c r="I54" s="65"/>
      <c r="J54" s="65"/>
    </row>
    <row r="55" spans="1:10" ht="16.2" customHeight="1">
      <c r="A55" s="66" t="s">
        <v>98</v>
      </c>
      <c r="B55" s="111"/>
      <c r="C55" s="111"/>
      <c r="D55" s="73">
        <v>-5670</v>
      </c>
      <c r="E55" s="65"/>
      <c r="F55" s="73">
        <v>-64857</v>
      </c>
      <c r="G55" s="154"/>
      <c r="H55" s="155">
        <v>-6177</v>
      </c>
      <c r="I55" s="154"/>
      <c r="J55" s="155">
        <v>-61430</v>
      </c>
    </row>
    <row r="56" spans="1:10" ht="6" customHeight="1">
      <c r="A56" s="66"/>
      <c r="B56" s="111"/>
      <c r="C56" s="66"/>
      <c r="D56" s="156"/>
      <c r="E56" s="67"/>
      <c r="F56" s="156"/>
      <c r="G56" s="67"/>
      <c r="H56" s="156"/>
      <c r="I56" s="67"/>
      <c r="J56" s="156"/>
    </row>
    <row r="57" spans="1:10" ht="16.2" customHeight="1">
      <c r="A57" s="66" t="s">
        <v>151</v>
      </c>
      <c r="B57" s="111"/>
      <c r="C57" s="111"/>
      <c r="D57" s="156"/>
      <c r="E57" s="67"/>
      <c r="F57" s="156"/>
      <c r="G57" s="67"/>
      <c r="H57" s="156"/>
      <c r="I57" s="67"/>
      <c r="J57" s="156"/>
    </row>
    <row r="58" spans="1:10" ht="16.2" customHeight="1">
      <c r="A58" s="66" t="s">
        <v>97</v>
      </c>
      <c r="B58" s="111"/>
      <c r="C58" s="111"/>
      <c r="D58" s="157">
        <f>SUM(D51:D55)</f>
        <v>22680</v>
      </c>
      <c r="E58" s="67"/>
      <c r="F58" s="157">
        <f>SUM(F51:F55)</f>
        <v>360248</v>
      </c>
      <c r="G58" s="67"/>
      <c r="H58" s="157">
        <f>SUM(H51:H55)</f>
        <v>24708</v>
      </c>
      <c r="I58" s="67"/>
      <c r="J58" s="157">
        <f>SUM(J51:J55)</f>
        <v>245723</v>
      </c>
    </row>
    <row r="59" spans="1:10" ht="6" customHeight="1">
      <c r="A59" s="66"/>
      <c r="B59" s="111"/>
      <c r="C59" s="66"/>
      <c r="D59" s="156"/>
      <c r="E59" s="67"/>
      <c r="F59" s="156"/>
      <c r="G59" s="67"/>
      <c r="H59" s="156"/>
      <c r="I59" s="67"/>
      <c r="J59" s="156"/>
    </row>
    <row r="60" spans="1:10" ht="16.2" customHeight="1">
      <c r="A60" s="86" t="s">
        <v>110</v>
      </c>
      <c r="B60" s="111"/>
      <c r="C60" s="111"/>
      <c r="D60" s="157">
        <f>+D48+D58</f>
        <v>-1931019</v>
      </c>
      <c r="E60" s="67"/>
      <c r="F60" s="157">
        <f>+F48+F58</f>
        <v>-3556943</v>
      </c>
      <c r="G60" s="67"/>
      <c r="H60" s="157">
        <f>+H48+H58</f>
        <v>-2043882</v>
      </c>
      <c r="I60" s="67"/>
      <c r="J60" s="157">
        <f>+J48+J58</f>
        <v>-2561015</v>
      </c>
    </row>
    <row r="61" spans="1:10" ht="6" customHeight="1">
      <c r="A61" s="86"/>
      <c r="B61" s="111"/>
      <c r="C61" s="111"/>
      <c r="D61" s="67"/>
      <c r="E61" s="67"/>
      <c r="F61" s="67"/>
      <c r="G61" s="67"/>
      <c r="H61" s="67"/>
      <c r="I61" s="67"/>
      <c r="J61" s="67"/>
    </row>
    <row r="62" spans="1:10" ht="16.2" customHeight="1" thickBot="1">
      <c r="A62" s="86" t="s">
        <v>121</v>
      </c>
      <c r="B62" s="111"/>
      <c r="C62" s="111"/>
      <c r="D62" s="158">
        <f>+D60+D38</f>
        <v>60761549</v>
      </c>
      <c r="E62" s="67"/>
      <c r="F62" s="158">
        <f>+F60+F38</f>
        <v>48572217</v>
      </c>
      <c r="G62" s="67"/>
      <c r="H62" s="158">
        <f>+H60+H38</f>
        <v>52935200</v>
      </c>
      <c r="I62" s="67"/>
      <c r="J62" s="158">
        <f>+J60+J38</f>
        <v>56112165</v>
      </c>
    </row>
    <row r="63" spans="1:10" ht="16.2" customHeight="1" thickTop="1">
      <c r="A63" s="86"/>
      <c r="B63" s="111"/>
      <c r="C63" s="111"/>
      <c r="D63" s="159"/>
      <c r="E63" s="67"/>
      <c r="F63" s="159"/>
      <c r="G63" s="67"/>
      <c r="H63" s="159"/>
      <c r="I63" s="67"/>
      <c r="J63" s="159"/>
    </row>
    <row r="64" spans="1:10" ht="16.2" customHeight="1">
      <c r="A64" s="86" t="s">
        <v>42</v>
      </c>
      <c r="B64" s="160"/>
      <c r="C64" s="161"/>
      <c r="D64" s="67"/>
      <c r="E64" s="67"/>
      <c r="F64" s="67"/>
      <c r="G64" s="67"/>
      <c r="H64" s="67"/>
      <c r="I64" s="67"/>
      <c r="J64" s="67"/>
    </row>
    <row r="65" spans="1:10" ht="6" customHeight="1">
      <c r="A65" s="162"/>
      <c r="B65" s="160"/>
      <c r="C65" s="161"/>
      <c r="D65" s="67"/>
      <c r="E65" s="67"/>
      <c r="F65" s="67"/>
      <c r="G65" s="67"/>
      <c r="H65" s="67"/>
      <c r="I65" s="67"/>
      <c r="J65" s="67"/>
    </row>
    <row r="66" spans="1:10" ht="16.2" customHeight="1" thickBot="1">
      <c r="A66" s="163" t="s">
        <v>43</v>
      </c>
      <c r="B66" s="160">
        <v>25</v>
      </c>
      <c r="C66" s="164"/>
      <c r="D66" s="165">
        <v>0.13931681777777777</v>
      </c>
      <c r="E66" s="166"/>
      <c r="F66" s="165">
        <v>0.11584257777777777</v>
      </c>
      <c r="G66" s="166"/>
      <c r="H66" s="165">
        <v>0.12217573777777778</v>
      </c>
      <c r="I66" s="166"/>
      <c r="J66" s="165">
        <v>0.13038484444444445</v>
      </c>
    </row>
    <row r="67" spans="1:10" ht="18" customHeight="1" thickTop="1">
      <c r="A67" s="86"/>
      <c r="B67" s="111"/>
      <c r="C67" s="111"/>
      <c r="D67" s="159"/>
      <c r="E67" s="136"/>
      <c r="F67" s="159"/>
      <c r="G67" s="136"/>
      <c r="H67" s="159"/>
      <c r="I67" s="136"/>
      <c r="J67" s="159"/>
    </row>
    <row r="68" spans="1:10" ht="20.25" customHeight="1">
      <c r="A68" s="86"/>
      <c r="B68" s="111"/>
      <c r="C68" s="111"/>
      <c r="D68" s="159"/>
      <c r="E68" s="136"/>
      <c r="F68" s="159"/>
      <c r="G68" s="136"/>
      <c r="H68" s="159"/>
      <c r="I68" s="136"/>
      <c r="J68" s="159"/>
    </row>
    <row r="69" spans="1:10" ht="22.2" customHeight="1">
      <c r="A69" s="171" t="s">
        <v>160</v>
      </c>
      <c r="B69" s="171"/>
      <c r="C69" s="171"/>
      <c r="D69" s="171"/>
      <c r="E69" s="171"/>
      <c r="F69" s="171"/>
      <c r="G69" s="171"/>
      <c r="H69" s="171"/>
      <c r="I69" s="171"/>
      <c r="J69" s="171"/>
    </row>
    <row r="70" spans="1:10" ht="16.2" customHeight="1">
      <c r="A70" s="163"/>
      <c r="B70" s="160"/>
      <c r="C70" s="164"/>
      <c r="D70" s="167"/>
      <c r="E70" s="168"/>
      <c r="F70" s="167"/>
      <c r="G70" s="168"/>
      <c r="H70" s="167"/>
      <c r="I70" s="168"/>
      <c r="J70" s="167"/>
    </row>
    <row r="71" spans="1:10" ht="16.2" customHeight="1">
      <c r="A71" s="163"/>
      <c r="B71" s="160"/>
      <c r="C71" s="164"/>
      <c r="D71" s="167"/>
      <c r="E71" s="168"/>
      <c r="F71" s="167"/>
      <c r="G71" s="168"/>
      <c r="H71" s="167"/>
      <c r="I71" s="168"/>
      <c r="J71" s="167"/>
    </row>
    <row r="72" spans="1:10" ht="16.2" customHeight="1">
      <c r="A72" s="163"/>
      <c r="B72" s="160"/>
      <c r="C72" s="164"/>
      <c r="D72" s="167"/>
      <c r="E72" s="168"/>
      <c r="F72" s="167"/>
      <c r="G72" s="168"/>
      <c r="H72" s="167"/>
      <c r="I72" s="168"/>
      <c r="J72" s="167"/>
    </row>
    <row r="73" spans="1:10" ht="16.2" customHeight="1">
      <c r="A73" s="163"/>
      <c r="B73" s="160"/>
      <c r="C73" s="164"/>
      <c r="D73" s="167"/>
      <c r="E73" s="168"/>
      <c r="F73" s="167"/>
      <c r="G73" s="168"/>
      <c r="H73" s="167"/>
      <c r="I73" s="168"/>
      <c r="J73" s="167"/>
    </row>
  </sheetData>
  <mergeCells count="5">
    <mergeCell ref="D6:F6"/>
    <mergeCell ref="H6:J6"/>
    <mergeCell ref="D7:F7"/>
    <mergeCell ref="H7:J7"/>
    <mergeCell ref="A69:J69"/>
  </mergeCells>
  <pageMargins left="0.8" right="0.5" top="0.5" bottom="0.6" header="0.49" footer="0.4"/>
  <pageSetup paperSize="9" scale="80" firstPageNumber="7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9DD48-45F0-44D2-9D38-2B54E67E8D41}">
  <dimension ref="A1:R34"/>
  <sheetViews>
    <sheetView tabSelected="1" topLeftCell="A14" zoomScale="115" zoomScaleNormal="115" zoomScaleSheetLayoutView="85" workbookViewId="0">
      <selection activeCell="P32" sqref="P32"/>
    </sheetView>
  </sheetViews>
  <sheetFormatPr defaultColWidth="9.33203125" defaultRowHeight="16.2" customHeight="1"/>
  <cols>
    <col min="1" max="1" width="33.5546875" style="13" customWidth="1"/>
    <col min="2" max="2" width="5.6640625" style="13" customWidth="1"/>
    <col min="3" max="3" width="0.6640625" style="13" customWidth="1"/>
    <col min="4" max="4" width="12.44140625" style="13" customWidth="1"/>
    <col min="5" max="5" width="0.6640625" style="13" customWidth="1"/>
    <col min="6" max="6" width="10.33203125" style="13" customWidth="1"/>
    <col min="7" max="7" width="0.6640625" style="13" customWidth="1"/>
    <col min="8" max="8" width="16.33203125" style="13" customWidth="1"/>
    <col min="9" max="9" width="0.6640625" style="13" customWidth="1"/>
    <col min="10" max="10" width="11.6640625" style="13" customWidth="1"/>
    <col min="11" max="11" width="0.6640625" style="13" customWidth="1"/>
    <col min="12" max="12" width="13.44140625" style="13" customWidth="1"/>
    <col min="13" max="13" width="0.6640625" style="13" customWidth="1"/>
    <col min="14" max="14" width="11.33203125" style="13" customWidth="1"/>
    <col min="15" max="15" width="0.6640625" style="13" customWidth="1"/>
    <col min="16" max="16" width="19.5546875" style="13" customWidth="1"/>
    <col min="17" max="17" width="0.6640625" style="13" customWidth="1"/>
    <col min="18" max="18" width="10.44140625" style="13" customWidth="1"/>
    <col min="19" max="16384" width="9.33203125" style="13"/>
  </cols>
  <sheetData>
    <row r="1" spans="1:18" ht="16.5" customHeight="1">
      <c r="A1" s="7" t="s">
        <v>91</v>
      </c>
      <c r="B1" s="1"/>
      <c r="C1" s="6"/>
      <c r="D1" s="35"/>
      <c r="E1" s="35"/>
      <c r="F1" s="35"/>
      <c r="G1" s="35"/>
      <c r="H1" s="35"/>
      <c r="I1" s="35"/>
      <c r="J1" s="34"/>
      <c r="K1" s="34"/>
      <c r="L1" s="34"/>
      <c r="M1" s="34"/>
      <c r="N1" s="34"/>
      <c r="O1" s="34"/>
      <c r="P1" s="34"/>
      <c r="Q1" s="34"/>
      <c r="R1" s="34"/>
    </row>
    <row r="2" spans="1:18" ht="16.5" customHeight="1">
      <c r="A2" s="6" t="s">
        <v>46</v>
      </c>
      <c r="B2" s="1"/>
      <c r="C2" s="6"/>
      <c r="D2" s="35"/>
      <c r="E2" s="35"/>
      <c r="F2" s="35"/>
      <c r="G2" s="35"/>
      <c r="H2" s="35"/>
      <c r="I2" s="35"/>
      <c r="J2" s="34"/>
      <c r="K2" s="34"/>
      <c r="L2" s="34"/>
      <c r="M2" s="34"/>
      <c r="N2" s="34"/>
      <c r="O2" s="34"/>
      <c r="P2" s="34"/>
      <c r="Q2" s="34"/>
      <c r="R2" s="34"/>
    </row>
    <row r="3" spans="1:18" ht="16.5" customHeight="1">
      <c r="A3" s="3" t="str">
        <f>'7'!A3</f>
        <v>For the year ended 31 December 2025</v>
      </c>
      <c r="B3" s="4"/>
      <c r="C3" s="3"/>
      <c r="D3" s="36"/>
      <c r="E3" s="36"/>
      <c r="F3" s="36"/>
      <c r="G3" s="36"/>
      <c r="H3" s="36"/>
      <c r="I3" s="36"/>
      <c r="J3" s="37"/>
      <c r="K3" s="37"/>
      <c r="L3" s="37"/>
      <c r="M3" s="37"/>
      <c r="N3" s="37"/>
      <c r="O3" s="37"/>
      <c r="P3" s="37"/>
      <c r="Q3" s="37"/>
      <c r="R3" s="37"/>
    </row>
    <row r="4" spans="1:18" ht="16.5" customHeight="1">
      <c r="A4" s="2"/>
      <c r="B4" s="1"/>
      <c r="C4" s="2"/>
      <c r="D4" s="35"/>
      <c r="E4" s="35"/>
      <c r="F4" s="35"/>
      <c r="G4" s="35"/>
      <c r="H4" s="35"/>
      <c r="I4" s="35"/>
      <c r="J4" s="34"/>
      <c r="K4" s="34"/>
      <c r="L4" s="34"/>
      <c r="M4" s="34"/>
      <c r="N4" s="34"/>
      <c r="O4" s="34"/>
      <c r="P4" s="34"/>
      <c r="Q4" s="34"/>
      <c r="R4" s="34"/>
    </row>
    <row r="5" spans="1:18" ht="16.5" customHeight="1">
      <c r="A5" s="8"/>
      <c r="B5" s="12"/>
      <c r="C5" s="8"/>
      <c r="D5" s="48"/>
      <c r="E5" s="48"/>
      <c r="F5" s="48"/>
      <c r="G5" s="48"/>
      <c r="H5" s="48"/>
      <c r="I5" s="48"/>
      <c r="J5" s="52"/>
      <c r="K5" s="52"/>
      <c r="L5" s="52"/>
      <c r="M5" s="52"/>
      <c r="N5" s="52"/>
      <c r="O5" s="52"/>
      <c r="P5" s="52"/>
      <c r="Q5" s="52"/>
      <c r="R5" s="52"/>
    </row>
    <row r="6" spans="1:18" ht="16.5" customHeight="1">
      <c r="A6" s="8"/>
      <c r="B6" s="12"/>
      <c r="C6" s="8"/>
      <c r="D6" s="172" t="s">
        <v>142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</row>
    <row r="7" spans="1:18" ht="16.5" customHeight="1">
      <c r="A7" s="16"/>
      <c r="B7" s="16"/>
      <c r="C7" s="16"/>
      <c r="D7" s="38"/>
      <c r="E7" s="38"/>
      <c r="F7" s="38"/>
      <c r="G7" s="38"/>
      <c r="H7" s="39"/>
      <c r="I7" s="38"/>
      <c r="J7" s="38"/>
      <c r="K7" s="38"/>
      <c r="L7" s="38"/>
      <c r="M7" s="38"/>
      <c r="N7" s="173" t="s">
        <v>31</v>
      </c>
      <c r="O7" s="173"/>
      <c r="P7" s="173"/>
      <c r="Q7" s="38"/>
      <c r="R7" s="38"/>
    </row>
    <row r="8" spans="1:18" ht="16.5" customHeight="1">
      <c r="A8" s="16"/>
      <c r="B8" s="16"/>
      <c r="C8" s="16"/>
      <c r="D8" s="38"/>
      <c r="E8" s="38"/>
      <c r="F8" s="38"/>
      <c r="G8" s="38"/>
      <c r="H8" s="41"/>
      <c r="I8" s="38"/>
      <c r="J8" s="172" t="s">
        <v>28</v>
      </c>
      <c r="K8" s="172"/>
      <c r="L8" s="172"/>
      <c r="M8" s="38"/>
      <c r="N8" s="174" t="s">
        <v>81</v>
      </c>
      <c r="O8" s="174"/>
      <c r="P8" s="174"/>
      <c r="Q8" s="38"/>
      <c r="R8" s="38"/>
    </row>
    <row r="9" spans="1:18" ht="16.5" customHeight="1">
      <c r="A9" s="16"/>
      <c r="B9" s="16"/>
      <c r="C9" s="16"/>
      <c r="D9" s="38"/>
      <c r="E9" s="38"/>
      <c r="F9" s="38"/>
      <c r="G9" s="38"/>
      <c r="H9" s="41" t="s">
        <v>27</v>
      </c>
      <c r="I9" s="38"/>
      <c r="J9" s="41"/>
      <c r="K9" s="38"/>
      <c r="L9" s="38"/>
      <c r="M9" s="38"/>
      <c r="N9" s="43"/>
      <c r="O9" s="38"/>
      <c r="P9" s="41" t="s">
        <v>99</v>
      </c>
      <c r="Q9" s="38"/>
      <c r="R9" s="38"/>
    </row>
    <row r="10" spans="1:18" ht="16.5" customHeight="1">
      <c r="A10" s="16"/>
      <c r="B10" s="16"/>
      <c r="C10" s="16"/>
      <c r="D10" s="41" t="s">
        <v>48</v>
      </c>
      <c r="E10" s="44"/>
      <c r="F10" s="41"/>
      <c r="G10" s="44"/>
      <c r="H10" s="41" t="s">
        <v>102</v>
      </c>
      <c r="I10" s="44"/>
      <c r="J10" s="41"/>
      <c r="K10" s="45"/>
      <c r="L10" s="46"/>
      <c r="M10" s="44"/>
      <c r="N10" s="46" t="s">
        <v>50</v>
      </c>
      <c r="O10" s="44"/>
      <c r="P10" s="46" t="s">
        <v>100</v>
      </c>
      <c r="Q10" s="44"/>
      <c r="R10" s="44"/>
    </row>
    <row r="11" spans="1:18" ht="16.5" customHeight="1">
      <c r="A11" s="16"/>
      <c r="B11" s="16"/>
      <c r="C11" s="16"/>
      <c r="D11" s="41" t="s">
        <v>51</v>
      </c>
      <c r="E11" s="41"/>
      <c r="F11" s="41" t="s">
        <v>47</v>
      </c>
      <c r="G11" s="41"/>
      <c r="H11" s="41" t="s">
        <v>80</v>
      </c>
      <c r="I11" s="41"/>
      <c r="J11" s="41" t="s">
        <v>49</v>
      </c>
      <c r="K11" s="41"/>
      <c r="L11" s="41"/>
      <c r="M11" s="41"/>
      <c r="N11" s="46" t="s">
        <v>53</v>
      </c>
      <c r="O11" s="41"/>
      <c r="P11" s="46" t="s">
        <v>52</v>
      </c>
      <c r="Q11" s="41"/>
      <c r="R11" s="41"/>
    </row>
    <row r="12" spans="1:18" ht="16.5" customHeight="1">
      <c r="A12" s="16"/>
      <c r="B12" s="16"/>
      <c r="C12" s="16"/>
      <c r="D12" s="41" t="s">
        <v>54</v>
      </c>
      <c r="E12" s="41"/>
      <c r="F12" s="41" t="s">
        <v>55</v>
      </c>
      <c r="G12" s="41"/>
      <c r="H12" s="41" t="s">
        <v>79</v>
      </c>
      <c r="I12" s="41"/>
      <c r="J12" s="47" t="s">
        <v>101</v>
      </c>
      <c r="K12" s="41"/>
      <c r="L12" s="41" t="s">
        <v>56</v>
      </c>
      <c r="M12" s="41"/>
      <c r="N12" s="46" t="s">
        <v>58</v>
      </c>
      <c r="O12" s="41"/>
      <c r="P12" s="46" t="s">
        <v>57</v>
      </c>
      <c r="Q12" s="41"/>
      <c r="R12" s="41" t="s">
        <v>145</v>
      </c>
    </row>
    <row r="13" spans="1:18" ht="16.5" customHeight="1">
      <c r="A13" s="16"/>
      <c r="B13" s="15" t="s">
        <v>4</v>
      </c>
      <c r="C13" s="17"/>
      <c r="D13" s="18" t="s">
        <v>67</v>
      </c>
      <c r="E13" s="19"/>
      <c r="F13" s="18" t="s">
        <v>67</v>
      </c>
      <c r="G13" s="19"/>
      <c r="H13" s="18" t="s">
        <v>67</v>
      </c>
      <c r="I13" s="19"/>
      <c r="J13" s="18" t="s">
        <v>67</v>
      </c>
      <c r="K13" s="41"/>
      <c r="L13" s="18" t="s">
        <v>67</v>
      </c>
      <c r="M13" s="19"/>
      <c r="N13" s="18" t="s">
        <v>67</v>
      </c>
      <c r="O13" s="19"/>
      <c r="P13" s="18" t="s">
        <v>67</v>
      </c>
      <c r="Q13" s="19"/>
      <c r="R13" s="18" t="s">
        <v>67</v>
      </c>
    </row>
    <row r="14" spans="1:18" ht="16.5" customHeight="1">
      <c r="A14" s="16"/>
      <c r="B14" s="16"/>
      <c r="C14" s="17"/>
      <c r="D14" s="19"/>
      <c r="E14" s="19"/>
      <c r="F14" s="19"/>
      <c r="G14" s="19"/>
      <c r="H14" s="19"/>
      <c r="I14" s="19"/>
      <c r="J14" s="19"/>
      <c r="K14" s="41"/>
      <c r="L14" s="19"/>
      <c r="M14" s="19"/>
      <c r="N14" s="19"/>
      <c r="O14" s="19"/>
      <c r="P14" s="19"/>
      <c r="Q14" s="19"/>
      <c r="R14" s="19"/>
    </row>
    <row r="15" spans="1:18" s="31" customFormat="1" ht="16.5" customHeight="1">
      <c r="A15" s="9" t="s">
        <v>73</v>
      </c>
      <c r="B15" s="17"/>
      <c r="C15" s="16"/>
      <c r="D15" s="57">
        <v>225000000</v>
      </c>
      <c r="E15" s="57"/>
      <c r="F15" s="57">
        <v>293184000</v>
      </c>
      <c r="G15" s="57"/>
      <c r="H15" s="57">
        <v>88669082</v>
      </c>
      <c r="I15" s="57"/>
      <c r="J15" s="57">
        <v>14000000</v>
      </c>
      <c r="K15" s="57"/>
      <c r="L15" s="57">
        <v>119919974</v>
      </c>
      <c r="M15" s="24"/>
      <c r="N15" s="57">
        <v>-261797</v>
      </c>
      <c r="O15" s="57"/>
      <c r="P15" s="57">
        <v>-36231</v>
      </c>
      <c r="Q15" s="24"/>
      <c r="R15" s="49">
        <f>SUM(D15:P15)</f>
        <v>740475028</v>
      </c>
    </row>
    <row r="16" spans="1:18" s="31" customFormat="1" ht="16.5" customHeight="1">
      <c r="A16" s="21" t="s">
        <v>121</v>
      </c>
      <c r="B16" s="17"/>
      <c r="C16" s="16"/>
      <c r="D16" s="57">
        <v>0</v>
      </c>
      <c r="E16" s="57"/>
      <c r="F16" s="57">
        <v>0</v>
      </c>
      <c r="G16" s="57"/>
      <c r="H16" s="57">
        <v>0</v>
      </c>
      <c r="I16" s="57"/>
      <c r="J16" s="57">
        <v>0</v>
      </c>
      <c r="K16" s="57"/>
      <c r="L16" s="57">
        <v>48211969</v>
      </c>
      <c r="M16" s="24"/>
      <c r="N16" s="57">
        <v>100818</v>
      </c>
      <c r="O16" s="57"/>
      <c r="P16" s="57">
        <v>259430</v>
      </c>
      <c r="Q16" s="10"/>
      <c r="R16" s="20">
        <f>SUM(D16:P16)</f>
        <v>48572217</v>
      </c>
    </row>
    <row r="17" spans="1:18" s="31" customFormat="1" ht="16.5" customHeight="1">
      <c r="A17" s="21" t="s">
        <v>155</v>
      </c>
      <c r="B17" s="14">
        <v>22</v>
      </c>
      <c r="C17" s="16"/>
      <c r="D17" s="57">
        <v>0</v>
      </c>
      <c r="E17" s="57"/>
      <c r="F17" s="57">
        <v>0</v>
      </c>
      <c r="G17" s="57"/>
      <c r="H17" s="57">
        <v>0</v>
      </c>
      <c r="I17" s="57"/>
      <c r="J17" s="57">
        <v>3000000</v>
      </c>
      <c r="K17" s="57"/>
      <c r="L17" s="57">
        <v>-3000000</v>
      </c>
      <c r="M17" s="24"/>
      <c r="N17" s="57">
        <v>0</v>
      </c>
      <c r="O17" s="57"/>
      <c r="P17" s="57">
        <v>0</v>
      </c>
      <c r="Q17" s="10"/>
      <c r="R17" s="20">
        <f>SUM(D17:P17)</f>
        <v>0</v>
      </c>
    </row>
    <row r="18" spans="1:18" s="31" customFormat="1" ht="16.5" customHeight="1">
      <c r="A18" s="21" t="s">
        <v>140</v>
      </c>
      <c r="B18" s="14">
        <v>22</v>
      </c>
      <c r="C18" s="21"/>
      <c r="D18" s="58">
        <v>0</v>
      </c>
      <c r="E18" s="24"/>
      <c r="F18" s="58">
        <v>0</v>
      </c>
      <c r="G18" s="24"/>
      <c r="H18" s="58">
        <v>0</v>
      </c>
      <c r="I18" s="24"/>
      <c r="J18" s="58">
        <v>0</v>
      </c>
      <c r="K18" s="24"/>
      <c r="L18" s="58">
        <v>-37349675</v>
      </c>
      <c r="M18" s="24"/>
      <c r="N18" s="58">
        <v>0</v>
      </c>
      <c r="O18" s="24"/>
      <c r="P18" s="58">
        <v>0</v>
      </c>
      <c r="Q18" s="10"/>
      <c r="R18" s="22">
        <f>SUM(D18:P18)</f>
        <v>-37349675</v>
      </c>
    </row>
    <row r="19" spans="1:18" s="31" customFormat="1" ht="16.5" customHeight="1">
      <c r="A19" s="21"/>
      <c r="B19" s="14"/>
      <c r="C19" s="21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s="31" customFormat="1" ht="16.5" customHeight="1" thickBot="1">
      <c r="A20" s="9" t="s">
        <v>119</v>
      </c>
      <c r="B20" s="14"/>
      <c r="C20" s="9"/>
      <c r="D20" s="23">
        <f>SUM(D15:D19)</f>
        <v>225000000</v>
      </c>
      <c r="E20" s="10"/>
      <c r="F20" s="23">
        <f>SUM(F15:F19)</f>
        <v>293184000</v>
      </c>
      <c r="G20" s="10"/>
      <c r="H20" s="23">
        <f>SUM(H15:H19)</f>
        <v>88669082</v>
      </c>
      <c r="I20" s="10"/>
      <c r="J20" s="23">
        <f>SUM(J15:J19)</f>
        <v>17000000</v>
      </c>
      <c r="K20" s="10"/>
      <c r="L20" s="23">
        <f>SUM(L15:L19)</f>
        <v>127782268</v>
      </c>
      <c r="M20" s="10"/>
      <c r="N20" s="23">
        <f>SUM(N15:N19)</f>
        <v>-160979</v>
      </c>
      <c r="O20" s="10"/>
      <c r="P20" s="23">
        <f>SUM(P15:P19)</f>
        <v>223199</v>
      </c>
      <c r="Q20" s="10"/>
      <c r="R20" s="23">
        <f>SUM(R15:R19)</f>
        <v>751697570</v>
      </c>
    </row>
    <row r="21" spans="1:18" s="31" customFormat="1" ht="16.5" customHeight="1" thickTop="1">
      <c r="A21" s="63"/>
      <c r="B21" s="12"/>
      <c r="C21" s="33"/>
      <c r="D21" s="48"/>
      <c r="E21" s="48"/>
      <c r="F21" s="48"/>
      <c r="G21" s="48"/>
      <c r="H21" s="48"/>
      <c r="I21" s="48"/>
      <c r="J21" s="52"/>
      <c r="K21" s="52"/>
      <c r="L21" s="52"/>
      <c r="M21" s="52"/>
      <c r="N21" s="52"/>
      <c r="O21" s="52"/>
      <c r="P21" s="52"/>
      <c r="Q21" s="52"/>
      <c r="R21" s="52"/>
    </row>
    <row r="22" spans="1:18" s="31" customFormat="1" ht="16.5" customHeight="1">
      <c r="A22" s="63"/>
      <c r="B22" s="12"/>
      <c r="C22" s="33"/>
      <c r="D22" s="48"/>
      <c r="E22" s="48"/>
      <c r="F22" s="48"/>
      <c r="G22" s="48"/>
      <c r="H22" s="48"/>
      <c r="I22" s="48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31" customFormat="1" ht="16.5" customHeight="1">
      <c r="A23" s="9" t="s">
        <v>166</v>
      </c>
      <c r="B23" s="17"/>
      <c r="C23" s="16"/>
      <c r="D23" s="59">
        <v>225000000</v>
      </c>
      <c r="E23" s="59"/>
      <c r="F23" s="59">
        <v>293184000</v>
      </c>
      <c r="G23" s="59"/>
      <c r="H23" s="59">
        <v>88669082</v>
      </c>
      <c r="I23" s="59"/>
      <c r="J23" s="59">
        <v>17000000</v>
      </c>
      <c r="K23" s="59"/>
      <c r="L23" s="59">
        <v>127782268</v>
      </c>
      <c r="M23" s="25"/>
      <c r="N23" s="59">
        <v>-160979</v>
      </c>
      <c r="O23" s="59"/>
      <c r="P23" s="59">
        <v>223199</v>
      </c>
      <c r="Q23" s="24"/>
      <c r="R23" s="49">
        <f>SUM(D23:P23)</f>
        <v>751697570</v>
      </c>
    </row>
    <row r="24" spans="1:18" s="31" customFormat="1" ht="16.5" customHeight="1">
      <c r="A24" s="21" t="s">
        <v>121</v>
      </c>
      <c r="B24" s="17"/>
      <c r="C24" s="16"/>
      <c r="D24" s="57">
        <v>0</v>
      </c>
      <c r="E24" s="57"/>
      <c r="F24" s="57">
        <v>0</v>
      </c>
      <c r="G24" s="57"/>
      <c r="H24" s="57">
        <v>0</v>
      </c>
      <c r="I24" s="57"/>
      <c r="J24" s="57">
        <v>0</v>
      </c>
      <c r="K24" s="57"/>
      <c r="L24" s="57">
        <v>60738869</v>
      </c>
      <c r="M24" s="24"/>
      <c r="N24" s="57">
        <v>0</v>
      </c>
      <c r="O24" s="57"/>
      <c r="P24" s="57">
        <v>22680</v>
      </c>
      <c r="Q24" s="10"/>
      <c r="R24" s="20">
        <f>SUM(D24:P24)</f>
        <v>60761549</v>
      </c>
    </row>
    <row r="25" spans="1:18" s="31" customFormat="1" ht="16.5" customHeight="1">
      <c r="A25" s="21" t="s">
        <v>155</v>
      </c>
      <c r="B25" s="14">
        <v>22</v>
      </c>
      <c r="C25" s="16"/>
      <c r="D25" s="57">
        <v>0</v>
      </c>
      <c r="E25" s="57"/>
      <c r="F25" s="57">
        <v>0</v>
      </c>
      <c r="G25" s="57"/>
      <c r="H25" s="57">
        <v>0</v>
      </c>
      <c r="I25" s="57"/>
      <c r="J25" s="57">
        <v>3000000</v>
      </c>
      <c r="K25" s="57"/>
      <c r="L25" s="57">
        <v>-3000000</v>
      </c>
      <c r="M25" s="24"/>
      <c r="N25" s="57">
        <v>0</v>
      </c>
      <c r="O25" s="57"/>
      <c r="P25" s="57">
        <v>0</v>
      </c>
      <c r="Q25" s="10"/>
      <c r="R25" s="20">
        <f>SUM(D25:P25)</f>
        <v>0</v>
      </c>
    </row>
    <row r="26" spans="1:18" s="31" customFormat="1" ht="16.5" customHeight="1">
      <c r="A26" s="21" t="s">
        <v>140</v>
      </c>
      <c r="B26" s="14">
        <v>22</v>
      </c>
      <c r="C26" s="21"/>
      <c r="D26" s="58">
        <v>0</v>
      </c>
      <c r="E26" s="24"/>
      <c r="F26" s="58">
        <v>0</v>
      </c>
      <c r="G26" s="24"/>
      <c r="H26" s="58">
        <v>0</v>
      </c>
      <c r="I26" s="24"/>
      <c r="J26" s="58">
        <v>0</v>
      </c>
      <c r="K26" s="24"/>
      <c r="L26" s="58">
        <v>-36449496</v>
      </c>
      <c r="M26" s="24"/>
      <c r="N26" s="58">
        <v>0</v>
      </c>
      <c r="O26" s="24"/>
      <c r="P26" s="58">
        <v>0</v>
      </c>
      <c r="Q26" s="10"/>
      <c r="R26" s="22">
        <f>SUM(D26:P26)</f>
        <v>-36449496</v>
      </c>
    </row>
    <row r="27" spans="1:18" s="31" customFormat="1" ht="16.5" customHeight="1">
      <c r="A27" s="21"/>
      <c r="B27" s="14"/>
      <c r="C27" s="21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s="31" customFormat="1" ht="16.5" customHeight="1" thickBot="1">
      <c r="A28" s="9" t="s">
        <v>167</v>
      </c>
      <c r="B28" s="14"/>
      <c r="C28" s="9"/>
      <c r="D28" s="23">
        <f>SUM(D23:D27)</f>
        <v>225000000</v>
      </c>
      <c r="E28" s="10"/>
      <c r="F28" s="23">
        <f>SUM(F23:F27)</f>
        <v>293184000</v>
      </c>
      <c r="G28" s="10"/>
      <c r="H28" s="23">
        <f>SUM(H23:H27)</f>
        <v>88669082</v>
      </c>
      <c r="I28" s="10"/>
      <c r="J28" s="23">
        <f>SUM(J23:J27)</f>
        <v>20000000</v>
      </c>
      <c r="K28" s="10"/>
      <c r="L28" s="23">
        <f>SUM(L23:L27)</f>
        <v>149071641</v>
      </c>
      <c r="M28" s="10"/>
      <c r="N28" s="23">
        <f>SUM(N23:N27)</f>
        <v>-160979</v>
      </c>
      <c r="O28" s="10"/>
      <c r="P28" s="23">
        <f>SUM(P23:P27)</f>
        <v>245879</v>
      </c>
      <c r="Q28" s="10"/>
      <c r="R28" s="23">
        <f>SUM(R23:R27)</f>
        <v>776009623</v>
      </c>
    </row>
    <row r="29" spans="1:18" ht="16.5" customHeight="1" thickTop="1">
      <c r="A29" s="29"/>
      <c r="B29" s="1"/>
      <c r="C29" s="5"/>
      <c r="D29" s="35"/>
      <c r="E29" s="35"/>
      <c r="F29" s="35"/>
      <c r="G29" s="35"/>
      <c r="H29" s="35"/>
      <c r="I29" s="35"/>
      <c r="J29" s="34"/>
      <c r="K29" s="34"/>
      <c r="L29" s="34"/>
      <c r="M29" s="34"/>
      <c r="N29" s="34"/>
      <c r="O29" s="34"/>
      <c r="P29" s="34"/>
      <c r="Q29" s="34"/>
      <c r="R29" s="34"/>
    </row>
    <row r="30" spans="1:18" ht="16.5" customHeight="1">
      <c r="A30" s="29"/>
      <c r="B30" s="1"/>
      <c r="C30" s="5"/>
      <c r="D30" s="35"/>
      <c r="E30" s="35"/>
      <c r="F30" s="35"/>
      <c r="G30" s="35"/>
      <c r="H30" s="35"/>
      <c r="I30" s="35"/>
      <c r="J30" s="34"/>
      <c r="K30" s="34"/>
      <c r="L30" s="34"/>
      <c r="M30" s="34"/>
      <c r="N30" s="34"/>
      <c r="O30" s="34"/>
      <c r="P30" s="34"/>
      <c r="Q30" s="34"/>
      <c r="R30" s="34"/>
    </row>
    <row r="31" spans="1:18" ht="16.5" customHeight="1">
      <c r="A31" s="29"/>
      <c r="B31" s="1"/>
      <c r="C31" s="5"/>
      <c r="D31" s="35"/>
      <c r="E31" s="35"/>
      <c r="F31" s="35"/>
      <c r="G31" s="35"/>
      <c r="H31" s="35"/>
      <c r="I31" s="35"/>
      <c r="J31" s="34"/>
      <c r="K31" s="34"/>
      <c r="L31" s="34"/>
      <c r="M31" s="34"/>
      <c r="N31" s="34"/>
      <c r="O31" s="34"/>
      <c r="P31" s="34"/>
      <c r="Q31" s="34"/>
      <c r="R31" s="34"/>
    </row>
    <row r="32" spans="1:18" ht="16.5" customHeight="1">
      <c r="A32" s="29"/>
      <c r="B32" s="1"/>
      <c r="C32" s="5"/>
      <c r="D32" s="35"/>
      <c r="E32" s="35"/>
      <c r="F32" s="35"/>
      <c r="G32" s="35"/>
      <c r="H32" s="35"/>
      <c r="I32" s="35"/>
      <c r="J32" s="34"/>
      <c r="K32" s="34"/>
      <c r="L32" s="34"/>
      <c r="M32" s="34"/>
      <c r="N32" s="34"/>
      <c r="O32" s="34"/>
      <c r="P32" s="34"/>
      <c r="Q32" s="34"/>
      <c r="R32" s="34"/>
    </row>
    <row r="33" spans="1:18" ht="16.5" customHeight="1">
      <c r="A33" s="29"/>
      <c r="B33" s="1"/>
      <c r="C33" s="5"/>
      <c r="D33" s="35"/>
      <c r="E33" s="35"/>
      <c r="F33" s="35"/>
      <c r="G33" s="35"/>
      <c r="H33" s="35"/>
      <c r="I33" s="35"/>
      <c r="J33" s="34"/>
      <c r="K33" s="34"/>
      <c r="L33" s="34"/>
      <c r="M33" s="34"/>
      <c r="N33" s="34"/>
      <c r="O33" s="34"/>
      <c r="P33" s="34"/>
      <c r="Q33" s="34"/>
      <c r="R33" s="34"/>
    </row>
    <row r="34" spans="1:18" ht="22.2" customHeight="1">
      <c r="A34" s="11" t="s">
        <v>160</v>
      </c>
      <c r="B34" s="30"/>
      <c r="C34" s="1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</row>
  </sheetData>
  <mergeCells count="4">
    <mergeCell ref="D6:R6"/>
    <mergeCell ref="N7:P7"/>
    <mergeCell ref="N8:P8"/>
    <mergeCell ref="J8:L8"/>
  </mergeCells>
  <pageMargins left="0.3" right="0.3" top="0.5" bottom="0.6" header="0.49" footer="0.4"/>
  <pageSetup paperSize="9" scale="95" firstPageNumber="8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5C1DA-C4FD-46F8-98F1-020A2BD0C19B}">
  <dimension ref="A1:P34"/>
  <sheetViews>
    <sheetView topLeftCell="A10" zoomScale="115" zoomScaleNormal="115" zoomScaleSheetLayoutView="100" workbookViewId="0">
      <selection activeCell="L24" sqref="L24"/>
    </sheetView>
  </sheetViews>
  <sheetFormatPr defaultColWidth="9.33203125" defaultRowHeight="16.5" customHeight="1"/>
  <cols>
    <col min="1" max="1" width="35.88671875" style="31" customWidth="1"/>
    <col min="2" max="2" width="5.33203125" style="31" customWidth="1"/>
    <col min="3" max="3" width="0.6640625" style="31" customWidth="1"/>
    <col min="4" max="4" width="10.6640625" style="31" customWidth="1"/>
    <col min="5" max="5" width="0.6640625" style="31" customWidth="1"/>
    <col min="6" max="6" width="10.6640625" style="31" customWidth="1"/>
    <col min="7" max="7" width="0.6640625" style="31" customWidth="1"/>
    <col min="8" max="8" width="17.6640625" style="31" customWidth="1"/>
    <col min="9" max="9" width="0.6640625" style="31" customWidth="1"/>
    <col min="10" max="10" width="11.33203125" style="31" customWidth="1"/>
    <col min="11" max="11" width="0.6640625" style="31" customWidth="1"/>
    <col min="12" max="12" width="12.6640625" style="31" customWidth="1"/>
    <col min="13" max="13" width="0.6640625" style="31" customWidth="1"/>
    <col min="14" max="14" width="29.6640625" style="31" customWidth="1"/>
    <col min="15" max="15" width="0.6640625" style="31" customWidth="1"/>
    <col min="16" max="16" width="11.44140625" style="31" customWidth="1"/>
    <col min="17" max="16384" width="9.33203125" style="31"/>
  </cols>
  <sheetData>
    <row r="1" spans="1:16" ht="16.5" customHeight="1">
      <c r="A1" s="7" t="s">
        <v>91</v>
      </c>
      <c r="B1" s="1"/>
      <c r="C1" s="6"/>
      <c r="D1" s="35"/>
      <c r="E1" s="35"/>
      <c r="F1" s="35"/>
      <c r="G1" s="35"/>
      <c r="H1" s="35"/>
      <c r="I1" s="35"/>
      <c r="J1" s="34"/>
      <c r="K1" s="34"/>
      <c r="L1" s="34"/>
      <c r="M1" s="34"/>
      <c r="N1" s="34"/>
      <c r="O1" s="34"/>
      <c r="P1" s="34"/>
    </row>
    <row r="2" spans="1:16" ht="16.5" customHeight="1">
      <c r="A2" s="6" t="s">
        <v>103</v>
      </c>
      <c r="B2" s="1"/>
      <c r="C2" s="6"/>
      <c r="D2" s="35"/>
      <c r="E2" s="35"/>
      <c r="F2" s="35"/>
      <c r="G2" s="35"/>
      <c r="H2" s="35"/>
      <c r="I2" s="35"/>
      <c r="J2" s="34"/>
      <c r="K2" s="34"/>
      <c r="L2" s="34"/>
      <c r="M2" s="34"/>
      <c r="N2" s="34"/>
      <c r="O2" s="34"/>
      <c r="P2" s="34"/>
    </row>
    <row r="3" spans="1:16" ht="16.5" customHeight="1">
      <c r="A3" s="3" t="str">
        <f>'8'!A3</f>
        <v>For the year ended 31 December 2025</v>
      </c>
      <c r="B3" s="4"/>
      <c r="C3" s="3"/>
      <c r="D3" s="36"/>
      <c r="E3" s="36"/>
      <c r="F3" s="36"/>
      <c r="G3" s="36"/>
      <c r="H3" s="36"/>
      <c r="I3" s="36"/>
      <c r="J3" s="37"/>
      <c r="K3" s="37"/>
      <c r="L3" s="37"/>
      <c r="M3" s="37"/>
      <c r="N3" s="37"/>
      <c r="O3" s="37"/>
      <c r="P3" s="37"/>
    </row>
    <row r="4" spans="1:16" ht="16.5" customHeight="1">
      <c r="A4" s="2"/>
      <c r="B4" s="1"/>
      <c r="C4" s="2"/>
      <c r="D4" s="35"/>
      <c r="E4" s="35"/>
      <c r="F4" s="35"/>
      <c r="G4" s="35"/>
      <c r="H4" s="35"/>
      <c r="I4" s="35"/>
      <c r="J4" s="34"/>
      <c r="K4" s="34"/>
      <c r="L4" s="34"/>
      <c r="M4" s="34"/>
      <c r="N4" s="34"/>
      <c r="O4" s="34"/>
      <c r="P4" s="34"/>
    </row>
    <row r="5" spans="1:16" ht="16.5" customHeight="1">
      <c r="A5" s="8"/>
      <c r="B5" s="12"/>
      <c r="C5" s="8"/>
      <c r="D5" s="48"/>
      <c r="E5" s="48"/>
      <c r="F5" s="48"/>
      <c r="G5" s="48"/>
      <c r="H5" s="48"/>
      <c r="I5" s="48"/>
      <c r="J5" s="52"/>
      <c r="K5" s="52"/>
      <c r="L5" s="52"/>
      <c r="M5" s="52"/>
      <c r="N5" s="52"/>
      <c r="O5" s="52"/>
      <c r="P5" s="52"/>
    </row>
    <row r="6" spans="1:16" ht="16.5" customHeight="1">
      <c r="A6" s="8"/>
      <c r="B6" s="12"/>
      <c r="C6" s="8"/>
      <c r="D6" s="172" t="s">
        <v>143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</row>
    <row r="7" spans="1:16" ht="16.5" customHeight="1">
      <c r="A7" s="16"/>
      <c r="B7" s="16"/>
      <c r="C7" s="16"/>
      <c r="D7" s="38"/>
      <c r="E7" s="38"/>
      <c r="F7" s="38"/>
      <c r="G7" s="38"/>
      <c r="H7" s="41"/>
      <c r="I7" s="38"/>
      <c r="J7" s="38"/>
      <c r="K7" s="38"/>
      <c r="L7" s="38"/>
      <c r="M7" s="38"/>
      <c r="N7" s="40" t="s">
        <v>31</v>
      </c>
      <c r="O7" s="38"/>
      <c r="P7" s="38"/>
    </row>
    <row r="8" spans="1:16" ht="16.5" customHeight="1">
      <c r="A8" s="16"/>
      <c r="B8" s="16"/>
      <c r="C8" s="16"/>
      <c r="D8" s="38"/>
      <c r="E8" s="38"/>
      <c r="F8" s="38"/>
      <c r="G8" s="38"/>
      <c r="H8" s="41"/>
      <c r="I8" s="38"/>
      <c r="J8" s="172" t="s">
        <v>28</v>
      </c>
      <c r="K8" s="172"/>
      <c r="L8" s="172"/>
      <c r="M8" s="38"/>
      <c r="N8" s="42" t="s">
        <v>81</v>
      </c>
      <c r="O8" s="38"/>
      <c r="P8" s="38"/>
    </row>
    <row r="9" spans="1:16" ht="16.5" customHeight="1">
      <c r="A9" s="16"/>
      <c r="B9" s="16"/>
      <c r="C9" s="16"/>
      <c r="D9" s="38"/>
      <c r="E9" s="38"/>
      <c r="F9" s="38"/>
      <c r="G9" s="38"/>
      <c r="H9" s="41" t="s">
        <v>27</v>
      </c>
      <c r="I9" s="38"/>
      <c r="J9" s="41"/>
      <c r="K9" s="38"/>
      <c r="L9" s="38"/>
      <c r="M9" s="38"/>
      <c r="N9" s="41" t="s">
        <v>99</v>
      </c>
      <c r="O9" s="38"/>
      <c r="P9" s="38"/>
    </row>
    <row r="10" spans="1:16" ht="16.5" customHeight="1">
      <c r="A10" s="16"/>
      <c r="B10" s="16"/>
      <c r="C10" s="16"/>
      <c r="D10" s="41" t="s">
        <v>48</v>
      </c>
      <c r="E10" s="44"/>
      <c r="F10" s="41"/>
      <c r="G10" s="44"/>
      <c r="H10" s="41" t="s">
        <v>102</v>
      </c>
      <c r="I10" s="44"/>
      <c r="J10" s="41"/>
      <c r="K10" s="44"/>
      <c r="L10" s="46"/>
      <c r="M10" s="44"/>
      <c r="N10" s="46" t="s">
        <v>100</v>
      </c>
      <c r="O10" s="44"/>
      <c r="P10" s="44"/>
    </row>
    <row r="11" spans="1:16" ht="16.5" customHeight="1">
      <c r="A11" s="16"/>
      <c r="B11" s="16"/>
      <c r="C11" s="16"/>
      <c r="D11" s="41" t="s">
        <v>51</v>
      </c>
      <c r="E11" s="41"/>
      <c r="F11" s="41" t="s">
        <v>47</v>
      </c>
      <c r="G11" s="41"/>
      <c r="H11" s="41" t="s">
        <v>80</v>
      </c>
      <c r="I11" s="41"/>
      <c r="J11" s="41" t="s">
        <v>49</v>
      </c>
      <c r="K11" s="41"/>
      <c r="L11" s="41"/>
      <c r="M11" s="41"/>
      <c r="N11" s="46" t="s">
        <v>52</v>
      </c>
      <c r="O11" s="41"/>
      <c r="P11" s="41"/>
    </row>
    <row r="12" spans="1:16" ht="16.5" customHeight="1">
      <c r="A12" s="16"/>
      <c r="B12" s="16"/>
      <c r="C12" s="16"/>
      <c r="D12" s="41" t="s">
        <v>54</v>
      </c>
      <c r="E12" s="41"/>
      <c r="F12" s="41" t="s">
        <v>55</v>
      </c>
      <c r="G12" s="41"/>
      <c r="H12" s="41" t="s">
        <v>79</v>
      </c>
      <c r="I12" s="41"/>
      <c r="J12" s="47" t="s">
        <v>101</v>
      </c>
      <c r="K12" s="41"/>
      <c r="L12" s="41" t="s">
        <v>56</v>
      </c>
      <c r="M12" s="41"/>
      <c r="N12" s="46" t="s">
        <v>57</v>
      </c>
      <c r="O12" s="41"/>
      <c r="P12" s="41" t="s">
        <v>145</v>
      </c>
    </row>
    <row r="13" spans="1:16" ht="16.5" customHeight="1">
      <c r="A13" s="16"/>
      <c r="B13" s="15" t="s">
        <v>4</v>
      </c>
      <c r="C13" s="17"/>
      <c r="D13" s="18" t="s">
        <v>67</v>
      </c>
      <c r="E13" s="19"/>
      <c r="F13" s="18" t="s">
        <v>67</v>
      </c>
      <c r="G13" s="19"/>
      <c r="H13" s="18" t="s">
        <v>67</v>
      </c>
      <c r="I13" s="19"/>
      <c r="J13" s="18" t="s">
        <v>67</v>
      </c>
      <c r="K13" s="41"/>
      <c r="L13" s="18" t="s">
        <v>67</v>
      </c>
      <c r="M13" s="19"/>
      <c r="N13" s="18" t="s">
        <v>67</v>
      </c>
      <c r="O13" s="19"/>
      <c r="P13" s="18" t="s">
        <v>67</v>
      </c>
    </row>
    <row r="14" spans="1:16" ht="16.5" customHeight="1">
      <c r="A14" s="16"/>
      <c r="B14" s="16"/>
      <c r="C14" s="17"/>
      <c r="D14" s="19"/>
      <c r="E14" s="19"/>
      <c r="F14" s="19"/>
      <c r="G14" s="19"/>
      <c r="H14" s="19"/>
      <c r="I14" s="19"/>
      <c r="J14" s="19"/>
      <c r="K14" s="41"/>
      <c r="L14" s="19"/>
      <c r="M14" s="19"/>
      <c r="N14" s="19"/>
      <c r="O14" s="19"/>
      <c r="P14" s="19"/>
    </row>
    <row r="15" spans="1:16" ht="16.5" customHeight="1">
      <c r="A15" s="9" t="s">
        <v>73</v>
      </c>
      <c r="B15" s="17"/>
      <c r="C15" s="16"/>
      <c r="D15" s="57">
        <v>225000000</v>
      </c>
      <c r="E15" s="57"/>
      <c r="F15" s="57">
        <v>293184000</v>
      </c>
      <c r="G15" s="57"/>
      <c r="H15" s="57">
        <v>-10000000</v>
      </c>
      <c r="I15" s="57"/>
      <c r="J15" s="57">
        <v>14000000</v>
      </c>
      <c r="K15" s="57"/>
      <c r="L15" s="57">
        <v>120836767</v>
      </c>
      <c r="M15" s="24"/>
      <c r="N15" s="57">
        <v>-24690</v>
      </c>
      <c r="O15" s="24"/>
      <c r="P15" s="53">
        <f>SUM(D15:N15)</f>
        <v>642996077</v>
      </c>
    </row>
    <row r="16" spans="1:16" ht="16.5" customHeight="1">
      <c r="A16" s="21" t="s">
        <v>121</v>
      </c>
      <c r="B16" s="14"/>
      <c r="C16" s="21"/>
      <c r="D16" s="25">
        <v>0</v>
      </c>
      <c r="E16" s="25"/>
      <c r="F16" s="25">
        <v>0</v>
      </c>
      <c r="G16" s="25"/>
      <c r="H16" s="25">
        <v>0</v>
      </c>
      <c r="I16" s="25"/>
      <c r="J16" s="25">
        <v>0</v>
      </c>
      <c r="K16" s="25"/>
      <c r="L16" s="57">
        <v>55866442</v>
      </c>
      <c r="M16" s="25"/>
      <c r="N16" s="25">
        <v>245723</v>
      </c>
      <c r="O16" s="25"/>
      <c r="P16" s="25">
        <f>SUM(D16:N16)</f>
        <v>56112165</v>
      </c>
    </row>
    <row r="17" spans="1:16" ht="16.5" customHeight="1">
      <c r="A17" s="21" t="s">
        <v>155</v>
      </c>
      <c r="B17" s="14">
        <v>22</v>
      </c>
      <c r="C17" s="21"/>
      <c r="D17" s="25">
        <v>0</v>
      </c>
      <c r="E17" s="25"/>
      <c r="F17" s="25">
        <v>0</v>
      </c>
      <c r="G17" s="25"/>
      <c r="H17" s="25">
        <v>0</v>
      </c>
      <c r="I17" s="25"/>
      <c r="J17" s="25">
        <v>3000000</v>
      </c>
      <c r="K17" s="25"/>
      <c r="L17" s="24">
        <v>-3000000</v>
      </c>
      <c r="M17" s="25"/>
      <c r="N17" s="25">
        <v>0</v>
      </c>
      <c r="O17" s="25"/>
      <c r="P17" s="25"/>
    </row>
    <row r="18" spans="1:16" ht="16.5" customHeight="1">
      <c r="A18" s="21" t="s">
        <v>140</v>
      </c>
      <c r="B18" s="14">
        <v>22</v>
      </c>
      <c r="C18" s="21"/>
      <c r="D18" s="50">
        <v>0</v>
      </c>
      <c r="E18" s="54"/>
      <c r="F18" s="50">
        <v>0</v>
      </c>
      <c r="G18" s="54"/>
      <c r="H18" s="50">
        <v>0</v>
      </c>
      <c r="I18" s="54"/>
      <c r="J18" s="50">
        <v>0</v>
      </c>
      <c r="K18" s="54"/>
      <c r="L18" s="58">
        <v>-37349675</v>
      </c>
      <c r="M18" s="54"/>
      <c r="N18" s="50">
        <v>0</v>
      </c>
      <c r="O18" s="25"/>
      <c r="P18" s="50">
        <f>SUM(D18:N18)</f>
        <v>-37349675</v>
      </c>
    </row>
    <row r="19" spans="1:16" ht="16.5" customHeight="1">
      <c r="A19" s="21"/>
      <c r="B19" s="14"/>
      <c r="C19" s="21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25"/>
      <c r="P19" s="54"/>
    </row>
    <row r="20" spans="1:16" ht="16.5" customHeight="1" thickBot="1">
      <c r="A20" s="9" t="s">
        <v>119</v>
      </c>
      <c r="B20" s="14"/>
      <c r="C20" s="9"/>
      <c r="D20" s="55">
        <f>SUM(D15:D19)</f>
        <v>225000000</v>
      </c>
      <c r="E20" s="54"/>
      <c r="F20" s="55">
        <f>SUM(F15:F19)</f>
        <v>293184000</v>
      </c>
      <c r="G20" s="54"/>
      <c r="H20" s="55">
        <f>SUM(H15:H19)</f>
        <v>-10000000</v>
      </c>
      <c r="I20" s="54"/>
      <c r="J20" s="55">
        <f>SUM(J15:J19)</f>
        <v>17000000</v>
      </c>
      <c r="K20" s="54"/>
      <c r="L20" s="55">
        <f>SUM(L15:L19)</f>
        <v>136353534</v>
      </c>
      <c r="M20" s="54"/>
      <c r="N20" s="55">
        <f>SUM(N15:N19)</f>
        <v>221033</v>
      </c>
      <c r="O20" s="25"/>
      <c r="P20" s="55">
        <f>SUM(P15:P19)</f>
        <v>661758567</v>
      </c>
    </row>
    <row r="21" spans="1:16" ht="16.5" customHeight="1" thickTop="1">
      <c r="A21" s="9"/>
      <c r="B21" s="14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16.5" customHeight="1">
      <c r="A22" s="9"/>
      <c r="B22" s="14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ht="16.5" customHeight="1">
      <c r="A23" s="9" t="s">
        <v>166</v>
      </c>
      <c r="B23" s="17"/>
      <c r="C23" s="16"/>
      <c r="D23" s="59">
        <v>225000000</v>
      </c>
      <c r="E23" s="59"/>
      <c r="F23" s="59">
        <v>293184000</v>
      </c>
      <c r="G23" s="59"/>
      <c r="H23" s="59">
        <v>-10000000</v>
      </c>
      <c r="I23" s="59"/>
      <c r="J23" s="59">
        <v>17000000</v>
      </c>
      <c r="K23" s="59"/>
      <c r="L23" s="59">
        <v>136353534</v>
      </c>
      <c r="M23" s="25"/>
      <c r="N23" s="59">
        <v>221033</v>
      </c>
      <c r="O23" s="24"/>
      <c r="P23" s="53">
        <f>SUM(D23:N23)</f>
        <v>661758567</v>
      </c>
    </row>
    <row r="24" spans="1:16" ht="16.5" customHeight="1">
      <c r="A24" s="21" t="s">
        <v>121</v>
      </c>
      <c r="B24" s="14"/>
      <c r="C24" s="21"/>
      <c r="D24" s="25">
        <v>0</v>
      </c>
      <c r="E24" s="25"/>
      <c r="F24" s="25">
        <v>0</v>
      </c>
      <c r="G24" s="25"/>
      <c r="H24" s="25">
        <v>0</v>
      </c>
      <c r="I24" s="25"/>
      <c r="J24" s="25">
        <v>0</v>
      </c>
      <c r="K24" s="25"/>
      <c r="L24" s="57">
        <v>52910492</v>
      </c>
      <c r="M24" s="25"/>
      <c r="N24" s="25">
        <v>24708</v>
      </c>
      <c r="O24" s="25"/>
      <c r="P24" s="25">
        <f>SUM(D24:N24)</f>
        <v>52935200</v>
      </c>
    </row>
    <row r="25" spans="1:16" ht="16.5" customHeight="1">
      <c r="A25" s="21" t="s">
        <v>155</v>
      </c>
      <c r="B25" s="14">
        <v>22</v>
      </c>
      <c r="C25" s="21"/>
      <c r="D25" s="25">
        <v>0</v>
      </c>
      <c r="E25" s="25"/>
      <c r="F25" s="25">
        <v>0</v>
      </c>
      <c r="G25" s="25"/>
      <c r="H25" s="25">
        <v>0</v>
      </c>
      <c r="I25" s="25"/>
      <c r="J25" s="25">
        <v>3000000</v>
      </c>
      <c r="K25" s="25"/>
      <c r="L25" s="24">
        <v>-3000000</v>
      </c>
      <c r="M25" s="25"/>
      <c r="N25" s="25">
        <v>0</v>
      </c>
      <c r="O25" s="25"/>
      <c r="P25" s="25"/>
    </row>
    <row r="26" spans="1:16" ht="16.5" customHeight="1">
      <c r="A26" s="21" t="s">
        <v>140</v>
      </c>
      <c r="B26" s="14">
        <v>22</v>
      </c>
      <c r="C26" s="21"/>
      <c r="D26" s="50">
        <v>0</v>
      </c>
      <c r="E26" s="54"/>
      <c r="F26" s="50">
        <v>0</v>
      </c>
      <c r="G26" s="54"/>
      <c r="H26" s="50">
        <v>0</v>
      </c>
      <c r="I26" s="54"/>
      <c r="J26" s="50">
        <v>0</v>
      </c>
      <c r="K26" s="54"/>
      <c r="L26" s="58">
        <v>-36449496</v>
      </c>
      <c r="M26" s="54"/>
      <c r="N26" s="50">
        <v>0</v>
      </c>
      <c r="O26" s="25"/>
      <c r="P26" s="50">
        <f>SUM(D26:N26)</f>
        <v>-36449496</v>
      </c>
    </row>
    <row r="27" spans="1:16" ht="16.5" customHeight="1">
      <c r="A27" s="21"/>
      <c r="B27" s="14"/>
      <c r="C27" s="21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25"/>
      <c r="P27" s="54"/>
    </row>
    <row r="28" spans="1:16" ht="16.5" customHeight="1" thickBot="1">
      <c r="A28" s="9" t="s">
        <v>167</v>
      </c>
      <c r="B28" s="14"/>
      <c r="C28" s="9"/>
      <c r="D28" s="55">
        <f>SUM(D23:D27)</f>
        <v>225000000</v>
      </c>
      <c r="E28" s="54"/>
      <c r="F28" s="55">
        <f>SUM(F23:F27)</f>
        <v>293184000</v>
      </c>
      <c r="G28" s="54"/>
      <c r="H28" s="55">
        <f>SUM(H23:H27)</f>
        <v>-10000000</v>
      </c>
      <c r="I28" s="54"/>
      <c r="J28" s="55">
        <f>SUM(J23:J27)</f>
        <v>20000000</v>
      </c>
      <c r="K28" s="54"/>
      <c r="L28" s="55">
        <f>SUM(L23:L27)</f>
        <v>149814530</v>
      </c>
      <c r="M28" s="54"/>
      <c r="N28" s="55">
        <f>SUM(N23:N27)</f>
        <v>245741</v>
      </c>
      <c r="O28" s="25"/>
      <c r="P28" s="55">
        <f>SUM(P23:P27)</f>
        <v>678244271</v>
      </c>
    </row>
    <row r="29" spans="1:16" ht="16.5" customHeight="1" thickTop="1">
      <c r="A29" s="9"/>
      <c r="B29" s="14"/>
      <c r="C29" s="9"/>
      <c r="D29" s="25"/>
      <c r="E29" s="54"/>
      <c r="F29" s="25"/>
      <c r="G29" s="54"/>
      <c r="H29" s="25"/>
      <c r="I29" s="54"/>
      <c r="J29" s="25"/>
      <c r="K29" s="54"/>
      <c r="L29" s="25"/>
      <c r="M29" s="54"/>
      <c r="N29" s="25"/>
      <c r="O29" s="25"/>
      <c r="P29" s="25"/>
    </row>
    <row r="30" spans="1:16" ht="16.5" customHeight="1">
      <c r="A30" s="9"/>
      <c r="B30" s="14"/>
      <c r="C30" s="9"/>
      <c r="D30" s="25"/>
      <c r="E30" s="54"/>
      <c r="F30" s="25"/>
      <c r="G30" s="54"/>
      <c r="H30" s="25"/>
      <c r="I30" s="54"/>
      <c r="J30" s="25"/>
      <c r="K30" s="54"/>
      <c r="L30" s="25"/>
      <c r="M30" s="54"/>
      <c r="N30" s="25"/>
      <c r="O30" s="25"/>
      <c r="P30" s="25"/>
    </row>
    <row r="31" spans="1:16" ht="16.5" customHeight="1">
      <c r="A31" s="26"/>
      <c r="B31" s="28"/>
      <c r="C31" s="2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2" spans="1:16" ht="16.5" customHeight="1">
      <c r="A32" s="26"/>
      <c r="B32" s="28"/>
      <c r="C32" s="2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1:16" ht="14.25" customHeight="1">
      <c r="A33" s="32"/>
      <c r="B33" s="28"/>
      <c r="C33" s="32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34"/>
      <c r="O33" s="56"/>
      <c r="P33" s="34"/>
    </row>
    <row r="34" spans="1:16" ht="22.2" customHeight="1">
      <c r="A34" s="11" t="s">
        <v>160</v>
      </c>
      <c r="B34" s="30"/>
      <c r="C34" s="1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mergeCells count="2">
    <mergeCell ref="D6:P6"/>
    <mergeCell ref="J8:L8"/>
  </mergeCells>
  <pageMargins left="0.3" right="0.3" top="0.5" bottom="0.6" header="0.49" footer="0.4"/>
  <pageSetup paperSize="9" scale="95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8062F-82A7-454A-BBA8-BD98C77874CA}">
  <dimension ref="A1:K74"/>
  <sheetViews>
    <sheetView zoomScaleNormal="100" zoomScaleSheetLayoutView="100" workbookViewId="0">
      <selection activeCell="O21" sqref="O21"/>
    </sheetView>
  </sheetViews>
  <sheetFormatPr defaultColWidth="9.33203125" defaultRowHeight="16.2" customHeight="1"/>
  <cols>
    <col min="1" max="1" width="1.44140625" style="31" customWidth="1"/>
    <col min="2" max="2" width="58.109375" style="31" customWidth="1"/>
    <col min="3" max="3" width="6.33203125" style="31" customWidth="1"/>
    <col min="4" max="4" width="0.6640625" style="31" customWidth="1"/>
    <col min="5" max="5" width="12.6640625" style="31" customWidth="1"/>
    <col min="6" max="6" width="0.6640625" style="31" customWidth="1"/>
    <col min="7" max="7" width="12.6640625" style="31" customWidth="1"/>
    <col min="8" max="8" width="0.6640625" style="31" customWidth="1"/>
    <col min="9" max="9" width="12.6640625" style="31" customWidth="1"/>
    <col min="10" max="10" width="0.6640625" style="31" customWidth="1"/>
    <col min="11" max="11" width="12.6640625" style="31" customWidth="1"/>
    <col min="12" max="16384" width="9.33203125" style="31"/>
  </cols>
  <sheetData>
    <row r="1" spans="1:11" ht="16.2" customHeight="1">
      <c r="A1" s="64" t="s">
        <v>91</v>
      </c>
      <c r="B1" s="64"/>
      <c r="C1" s="65"/>
      <c r="D1" s="66"/>
      <c r="E1" s="67"/>
      <c r="F1" s="67"/>
      <c r="G1" s="67"/>
      <c r="H1" s="68"/>
      <c r="I1" s="67"/>
      <c r="J1" s="68"/>
      <c r="K1" s="67"/>
    </row>
    <row r="2" spans="1:11" ht="16.2" customHeight="1">
      <c r="A2" s="69" t="s">
        <v>59</v>
      </c>
      <c r="B2" s="70"/>
      <c r="C2" s="65"/>
      <c r="D2" s="66"/>
      <c r="E2" s="67"/>
      <c r="F2" s="67"/>
      <c r="G2" s="67"/>
      <c r="H2" s="68"/>
      <c r="I2" s="67"/>
      <c r="J2" s="68"/>
      <c r="K2" s="67"/>
    </row>
    <row r="3" spans="1:11" ht="16.2" customHeight="1">
      <c r="A3" s="71" t="s">
        <v>168</v>
      </c>
      <c r="B3" s="72"/>
      <c r="C3" s="73"/>
      <c r="D3" s="74"/>
      <c r="E3" s="75"/>
      <c r="F3" s="75"/>
      <c r="G3" s="75"/>
      <c r="H3" s="76"/>
      <c r="I3" s="75"/>
      <c r="J3" s="76"/>
      <c r="K3" s="75"/>
    </row>
    <row r="4" spans="1:11" ht="11.1" customHeight="1">
      <c r="A4" s="69"/>
      <c r="B4" s="70"/>
      <c r="C4" s="65"/>
      <c r="D4" s="66"/>
      <c r="E4" s="67"/>
      <c r="F4" s="67"/>
      <c r="G4" s="67"/>
      <c r="H4" s="68"/>
      <c r="I4" s="67"/>
      <c r="J4" s="68"/>
      <c r="K4" s="67"/>
    </row>
    <row r="5" spans="1:11" ht="8.25" customHeight="1">
      <c r="A5" s="69"/>
      <c r="B5" s="70"/>
      <c r="C5" s="65"/>
      <c r="D5" s="66"/>
      <c r="E5" s="67"/>
      <c r="F5" s="67"/>
      <c r="G5" s="67"/>
      <c r="H5" s="68"/>
      <c r="I5" s="67"/>
      <c r="J5" s="68"/>
      <c r="K5" s="67"/>
    </row>
    <row r="6" spans="1:11" ht="15.6" customHeight="1">
      <c r="A6" s="69"/>
      <c r="B6" s="70"/>
      <c r="C6" s="65"/>
      <c r="D6" s="66"/>
      <c r="E6" s="175" t="s">
        <v>1</v>
      </c>
      <c r="F6" s="175"/>
      <c r="G6" s="175"/>
      <c r="H6" s="78"/>
      <c r="I6" s="175" t="s">
        <v>2</v>
      </c>
      <c r="J6" s="175"/>
      <c r="K6" s="175"/>
    </row>
    <row r="7" spans="1:11" ht="15.6" customHeight="1">
      <c r="A7" s="69"/>
      <c r="B7" s="70"/>
      <c r="C7" s="70"/>
      <c r="D7" s="66"/>
      <c r="E7" s="176" t="s">
        <v>144</v>
      </c>
      <c r="F7" s="176"/>
      <c r="G7" s="176"/>
      <c r="H7" s="77"/>
      <c r="I7" s="176" t="s">
        <v>144</v>
      </c>
      <c r="J7" s="176"/>
      <c r="K7" s="176"/>
    </row>
    <row r="8" spans="1:11" ht="15.6" customHeight="1">
      <c r="A8" s="69"/>
      <c r="B8" s="70"/>
      <c r="C8" s="70"/>
      <c r="D8" s="66"/>
      <c r="E8" s="79" t="s">
        <v>3</v>
      </c>
      <c r="F8" s="77"/>
      <c r="G8" s="79" t="s">
        <v>3</v>
      </c>
      <c r="H8" s="77"/>
      <c r="I8" s="79" t="s">
        <v>3</v>
      </c>
      <c r="J8" s="77"/>
      <c r="K8" s="79" t="s">
        <v>3</v>
      </c>
    </row>
    <row r="9" spans="1:11" ht="15.6" customHeight="1">
      <c r="A9" s="69"/>
      <c r="B9" s="70"/>
      <c r="C9" s="80"/>
      <c r="D9" s="66"/>
      <c r="E9" s="80" t="s">
        <v>165</v>
      </c>
      <c r="F9" s="78"/>
      <c r="G9" s="79" t="s">
        <v>66</v>
      </c>
      <c r="H9" s="68"/>
      <c r="I9" s="80" t="s">
        <v>165</v>
      </c>
      <c r="J9" s="78"/>
      <c r="K9" s="79" t="s">
        <v>66</v>
      </c>
    </row>
    <row r="10" spans="1:11" ht="15.6" customHeight="1">
      <c r="A10" s="81"/>
      <c r="B10" s="81"/>
      <c r="C10" s="82" t="s">
        <v>4</v>
      </c>
      <c r="D10" s="83"/>
      <c r="E10" s="84" t="s">
        <v>67</v>
      </c>
      <c r="F10" s="78"/>
      <c r="G10" s="84" t="s">
        <v>67</v>
      </c>
      <c r="H10" s="85"/>
      <c r="I10" s="84" t="s">
        <v>67</v>
      </c>
      <c r="J10" s="85"/>
      <c r="K10" s="84" t="s">
        <v>67</v>
      </c>
    </row>
    <row r="11" spans="1:11" ht="15.6" customHeight="1">
      <c r="A11" s="86" t="s">
        <v>60</v>
      </c>
      <c r="B11" s="87"/>
      <c r="C11" s="80"/>
      <c r="D11" s="66"/>
      <c r="E11" s="67"/>
      <c r="F11" s="67"/>
      <c r="G11" s="67"/>
      <c r="H11" s="68"/>
      <c r="I11" s="67"/>
      <c r="J11" s="68"/>
      <c r="K11" s="67"/>
    </row>
    <row r="12" spans="1:11" ht="15.6" customHeight="1">
      <c r="A12" s="87" t="s">
        <v>41</v>
      </c>
      <c r="B12" s="66"/>
      <c r="C12" s="80"/>
      <c r="D12" s="66"/>
      <c r="E12" s="88">
        <v>80275975</v>
      </c>
      <c r="F12" s="88"/>
      <c r="G12" s="88">
        <v>66277357</v>
      </c>
      <c r="H12" s="60"/>
      <c r="I12" s="88">
        <v>65300658</v>
      </c>
      <c r="J12" s="62"/>
      <c r="K12" s="88">
        <v>71369003</v>
      </c>
    </row>
    <row r="13" spans="1:11" ht="15.6" customHeight="1">
      <c r="A13" s="89" t="s">
        <v>108</v>
      </c>
      <c r="B13" s="66"/>
      <c r="C13" s="80"/>
      <c r="D13" s="66"/>
      <c r="E13" s="88"/>
      <c r="F13" s="88"/>
      <c r="G13" s="88"/>
      <c r="H13" s="60"/>
      <c r="I13" s="62"/>
      <c r="J13" s="62"/>
      <c r="K13" s="62"/>
    </row>
    <row r="14" spans="1:11" ht="15.6" customHeight="1">
      <c r="A14" s="87"/>
      <c r="B14" s="66" t="s">
        <v>61</v>
      </c>
      <c r="C14" s="90" t="s">
        <v>169</v>
      </c>
      <c r="D14" s="66"/>
      <c r="E14" s="88">
        <v>36322256</v>
      </c>
      <c r="F14" s="88"/>
      <c r="G14" s="88">
        <v>39206270</v>
      </c>
      <c r="H14" s="60"/>
      <c r="I14" s="88">
        <v>16283656</v>
      </c>
      <c r="J14" s="62"/>
      <c r="K14" s="88">
        <v>13224654</v>
      </c>
    </row>
    <row r="15" spans="1:11" ht="15.6" customHeight="1">
      <c r="A15" s="87"/>
      <c r="B15" s="66" t="s">
        <v>124</v>
      </c>
      <c r="C15" s="80"/>
      <c r="D15" s="66"/>
      <c r="E15" s="88">
        <v>-165799</v>
      </c>
      <c r="F15" s="88"/>
      <c r="G15" s="88">
        <v>-504424</v>
      </c>
      <c r="H15" s="60"/>
      <c r="I15" s="62">
        <v>-327356</v>
      </c>
      <c r="J15" s="62"/>
      <c r="K15" s="62">
        <v>-26801</v>
      </c>
    </row>
    <row r="16" spans="1:11" ht="15.6" customHeight="1">
      <c r="A16" s="87"/>
      <c r="B16" s="66" t="s">
        <v>162</v>
      </c>
      <c r="C16" s="80"/>
      <c r="D16" s="66"/>
      <c r="E16" s="88"/>
      <c r="F16" s="88"/>
      <c r="G16" s="88"/>
      <c r="H16" s="60"/>
      <c r="I16" s="62"/>
      <c r="J16" s="62"/>
      <c r="K16" s="62"/>
    </row>
    <row r="17" spans="1:11" ht="15.6" customHeight="1">
      <c r="A17" s="87"/>
      <c r="B17" s="31" t="s">
        <v>163</v>
      </c>
      <c r="C17" s="80"/>
      <c r="D17" s="66"/>
      <c r="E17" s="88">
        <v>-321739</v>
      </c>
      <c r="F17" s="88"/>
      <c r="G17" s="88">
        <v>534656</v>
      </c>
      <c r="H17" s="60"/>
      <c r="I17" s="88">
        <v>-328738</v>
      </c>
      <c r="J17" s="62"/>
      <c r="K17" s="88">
        <v>2812741</v>
      </c>
    </row>
    <row r="18" spans="1:11" ht="15.6" customHeight="1">
      <c r="A18" s="87"/>
      <c r="B18" s="66" t="s">
        <v>129</v>
      </c>
      <c r="C18" s="90" t="s">
        <v>135</v>
      </c>
      <c r="D18" s="66"/>
      <c r="E18" s="88">
        <v>761094</v>
      </c>
      <c r="F18" s="88"/>
      <c r="G18" s="88">
        <v>-17763661</v>
      </c>
      <c r="H18" s="60"/>
      <c r="I18" s="62">
        <v>0</v>
      </c>
      <c r="J18" s="62"/>
      <c r="K18" s="62">
        <v>-2200000</v>
      </c>
    </row>
    <row r="19" spans="1:11" ht="15.6" customHeight="1">
      <c r="A19" s="87"/>
      <c r="B19" s="66" t="s">
        <v>130</v>
      </c>
      <c r="C19" s="90"/>
      <c r="D19" s="66"/>
      <c r="E19" s="88" t="s">
        <v>172</v>
      </c>
      <c r="F19" s="88"/>
      <c r="G19" s="88">
        <v>-43404</v>
      </c>
      <c r="H19" s="60"/>
      <c r="I19" s="91">
        <v>-233201</v>
      </c>
      <c r="J19" s="62"/>
      <c r="K19" s="91">
        <v>0</v>
      </c>
    </row>
    <row r="20" spans="1:11" ht="15.6" customHeight="1">
      <c r="A20" s="87"/>
      <c r="B20" s="66" t="s">
        <v>177</v>
      </c>
      <c r="C20" s="90"/>
      <c r="D20" s="66"/>
      <c r="E20" s="88">
        <v>18063</v>
      </c>
      <c r="F20" s="88"/>
      <c r="G20" s="88">
        <v>-701179</v>
      </c>
      <c r="H20" s="60"/>
      <c r="I20" s="62">
        <v>18063</v>
      </c>
      <c r="J20" s="62"/>
      <c r="K20" s="62">
        <v>-701179</v>
      </c>
    </row>
    <row r="21" spans="1:11" ht="15.6" customHeight="1">
      <c r="A21" s="87"/>
      <c r="B21" s="66" t="s">
        <v>181</v>
      </c>
      <c r="C21" s="90" t="s">
        <v>170</v>
      </c>
      <c r="D21" s="66"/>
      <c r="E21" s="88">
        <v>4042913</v>
      </c>
      <c r="F21" s="88"/>
      <c r="G21" s="88">
        <v>4362854</v>
      </c>
      <c r="H21" s="60"/>
      <c r="I21" s="91">
        <v>0</v>
      </c>
      <c r="J21" s="62"/>
      <c r="K21" s="91">
        <v>0</v>
      </c>
    </row>
    <row r="22" spans="1:11" ht="15.6" customHeight="1">
      <c r="A22" s="87"/>
      <c r="B22" s="66" t="s">
        <v>78</v>
      </c>
      <c r="C22" s="80"/>
      <c r="D22" s="66"/>
      <c r="E22" s="88">
        <v>-6855513</v>
      </c>
      <c r="F22" s="88"/>
      <c r="G22" s="88">
        <v>-8155683</v>
      </c>
      <c r="H22" s="60"/>
      <c r="I22" s="62">
        <v>-6619195</v>
      </c>
      <c r="J22" s="62"/>
      <c r="K22" s="62">
        <v>-7248269</v>
      </c>
    </row>
    <row r="23" spans="1:11" ht="15.6" customHeight="1">
      <c r="A23" s="87"/>
      <c r="B23" s="66" t="s">
        <v>111</v>
      </c>
      <c r="D23" s="66"/>
      <c r="E23" s="88" t="s">
        <v>172</v>
      </c>
      <c r="F23" s="88"/>
      <c r="G23" s="88">
        <v>0</v>
      </c>
      <c r="H23" s="60"/>
      <c r="I23" s="62">
        <v>-16169948</v>
      </c>
      <c r="J23" s="62"/>
      <c r="K23" s="62">
        <v>-9429958</v>
      </c>
    </row>
    <row r="24" spans="1:11" ht="15.6" customHeight="1">
      <c r="A24" s="87"/>
      <c r="B24" s="66" t="s">
        <v>74</v>
      </c>
      <c r="C24" s="80"/>
      <c r="D24" s="66"/>
      <c r="E24" s="88">
        <v>647324</v>
      </c>
      <c r="F24" s="88"/>
      <c r="G24" s="88">
        <v>542342</v>
      </c>
      <c r="H24" s="60"/>
      <c r="I24" s="88">
        <v>647324</v>
      </c>
      <c r="J24" s="62"/>
      <c r="K24" s="88">
        <v>523476</v>
      </c>
    </row>
    <row r="25" spans="1:11" ht="15.6" customHeight="1">
      <c r="A25" s="87"/>
      <c r="B25" s="66" t="s">
        <v>20</v>
      </c>
      <c r="C25" s="90" t="s">
        <v>171</v>
      </c>
      <c r="D25" s="66"/>
      <c r="E25" s="92">
        <v>8014580</v>
      </c>
      <c r="F25" s="88"/>
      <c r="G25" s="92">
        <v>7087054</v>
      </c>
      <c r="H25" s="60"/>
      <c r="I25" s="92">
        <v>3340901</v>
      </c>
      <c r="J25" s="62"/>
      <c r="K25" s="92">
        <v>2645009</v>
      </c>
    </row>
    <row r="26" spans="1:11" ht="4.2" customHeight="1">
      <c r="A26" s="87"/>
      <c r="B26" s="66"/>
      <c r="C26" s="80"/>
      <c r="D26" s="66"/>
      <c r="E26" s="61"/>
      <c r="F26" s="88"/>
      <c r="G26" s="61"/>
      <c r="H26" s="88"/>
      <c r="I26" s="88"/>
      <c r="J26" s="88"/>
      <c r="K26" s="88"/>
    </row>
    <row r="27" spans="1:11" ht="15.6" customHeight="1">
      <c r="A27" s="87" t="s">
        <v>82</v>
      </c>
      <c r="B27" s="66"/>
      <c r="C27" s="80"/>
      <c r="D27" s="66"/>
      <c r="E27" s="88">
        <f>SUM(E12:E26)</f>
        <v>122739154</v>
      </c>
      <c r="F27" s="88"/>
      <c r="G27" s="88">
        <f>SUM(G12:G26)</f>
        <v>90842182</v>
      </c>
      <c r="H27" s="88"/>
      <c r="I27" s="88">
        <f>SUM(I12:I25)</f>
        <v>61912164</v>
      </c>
      <c r="J27" s="88"/>
      <c r="K27" s="88">
        <f>SUM(K12:K25)</f>
        <v>70968676</v>
      </c>
    </row>
    <row r="28" spans="1:11" ht="15.6" customHeight="1">
      <c r="A28" s="86" t="s">
        <v>62</v>
      </c>
      <c r="B28" s="87"/>
      <c r="C28" s="93"/>
      <c r="D28" s="66"/>
      <c r="E28" s="67"/>
      <c r="F28" s="67"/>
      <c r="G28" s="67"/>
      <c r="H28" s="67"/>
      <c r="I28" s="88"/>
      <c r="J28" s="67"/>
      <c r="K28" s="88"/>
    </row>
    <row r="29" spans="1:11" ht="15.6" customHeight="1">
      <c r="A29" s="66"/>
      <c r="B29" s="87" t="s">
        <v>178</v>
      </c>
      <c r="C29" s="94"/>
      <c r="D29" s="66"/>
      <c r="E29" s="67">
        <v>17893044</v>
      </c>
      <c r="F29" s="67"/>
      <c r="G29" s="67">
        <v>-8940559</v>
      </c>
      <c r="H29" s="91"/>
      <c r="I29" s="88">
        <v>3682755</v>
      </c>
      <c r="J29" s="95"/>
      <c r="K29" s="88">
        <v>-6913122</v>
      </c>
    </row>
    <row r="30" spans="1:11" ht="15.6" customHeight="1">
      <c r="A30" s="66"/>
      <c r="B30" s="87" t="s">
        <v>118</v>
      </c>
      <c r="C30" s="94"/>
      <c r="D30" s="66"/>
      <c r="E30" s="67">
        <v>-17484827</v>
      </c>
      <c r="F30" s="67"/>
      <c r="G30" s="67">
        <v>-4706409</v>
      </c>
      <c r="H30" s="91"/>
      <c r="I30" s="88">
        <v>4245506</v>
      </c>
      <c r="J30" s="95"/>
      <c r="K30" s="88">
        <v>-116270</v>
      </c>
    </row>
    <row r="31" spans="1:11" ht="15.6" customHeight="1">
      <c r="A31" s="66"/>
      <c r="B31" s="87" t="s">
        <v>87</v>
      </c>
      <c r="D31" s="66"/>
      <c r="E31" s="67">
        <v>-294351</v>
      </c>
      <c r="F31" s="67"/>
      <c r="G31" s="67">
        <v>543622</v>
      </c>
      <c r="H31" s="91"/>
      <c r="I31" s="88">
        <v>0</v>
      </c>
      <c r="J31" s="95"/>
      <c r="K31" s="88">
        <v>0</v>
      </c>
    </row>
    <row r="32" spans="1:11" ht="15.6" customHeight="1">
      <c r="A32" s="66"/>
      <c r="B32" s="87" t="s">
        <v>136</v>
      </c>
      <c r="D32" s="66"/>
      <c r="E32" s="67">
        <v>9990000</v>
      </c>
      <c r="F32" s="67"/>
      <c r="G32" s="67">
        <v>-9990000</v>
      </c>
      <c r="H32" s="91"/>
      <c r="I32" s="88">
        <v>0</v>
      </c>
      <c r="J32" s="95"/>
      <c r="K32" s="88">
        <v>0</v>
      </c>
    </row>
    <row r="33" spans="1:11" ht="15.6" customHeight="1">
      <c r="A33" s="66"/>
      <c r="B33" s="87" t="s">
        <v>88</v>
      </c>
      <c r="C33" s="96"/>
      <c r="D33" s="66"/>
      <c r="E33" s="97">
        <v>5420403</v>
      </c>
      <c r="F33" s="91"/>
      <c r="G33" s="91">
        <v>-3806862</v>
      </c>
      <c r="H33" s="91"/>
      <c r="I33" s="88">
        <v>8491893</v>
      </c>
      <c r="J33" s="95"/>
      <c r="K33" s="88">
        <v>3701982</v>
      </c>
    </row>
    <row r="34" spans="1:11" ht="15.6" customHeight="1">
      <c r="A34" s="66"/>
      <c r="B34" s="87" t="s">
        <v>89</v>
      </c>
      <c r="C34" s="98"/>
      <c r="D34" s="66"/>
      <c r="E34" s="99">
        <v>-11320922</v>
      </c>
      <c r="F34" s="100"/>
      <c r="G34" s="100">
        <v>-4623845</v>
      </c>
      <c r="H34" s="100"/>
      <c r="I34" s="88">
        <v>-11790251</v>
      </c>
      <c r="J34" s="95"/>
      <c r="K34" s="88">
        <v>276476</v>
      </c>
    </row>
    <row r="35" spans="1:11" ht="15.6" customHeight="1">
      <c r="A35" s="66"/>
      <c r="B35" s="87" t="s">
        <v>117</v>
      </c>
      <c r="C35" s="98">
        <v>20</v>
      </c>
      <c r="D35" s="66"/>
      <c r="E35" s="101">
        <v>-4468352</v>
      </c>
      <c r="F35" s="91"/>
      <c r="G35" s="102">
        <v>-1707660</v>
      </c>
      <c r="H35" s="91"/>
      <c r="I35" s="92">
        <v>-507316</v>
      </c>
      <c r="J35" s="95"/>
      <c r="K35" s="92">
        <v>0</v>
      </c>
    </row>
    <row r="36" spans="1:11" ht="4.2" customHeight="1">
      <c r="A36" s="87"/>
      <c r="B36" s="87"/>
      <c r="C36" s="96"/>
      <c r="D36" s="66"/>
      <c r="E36" s="103"/>
      <c r="F36" s="104"/>
      <c r="G36" s="104"/>
      <c r="H36" s="104"/>
      <c r="I36" s="104"/>
      <c r="J36" s="67"/>
      <c r="K36" s="104"/>
    </row>
    <row r="37" spans="1:11" ht="15.6" customHeight="1">
      <c r="A37" s="66" t="s">
        <v>63</v>
      </c>
      <c r="B37" s="87"/>
      <c r="C37" s="65"/>
      <c r="D37" s="66"/>
      <c r="E37" s="67">
        <f>SUM(E27:E35)</f>
        <v>122474149</v>
      </c>
      <c r="F37" s="67"/>
      <c r="G37" s="67">
        <f>SUM(G27:G35)</f>
        <v>57610469</v>
      </c>
      <c r="H37" s="67"/>
      <c r="I37" s="67">
        <f>SUM(I27:I35)</f>
        <v>66034751</v>
      </c>
      <c r="J37" s="67"/>
      <c r="K37" s="67">
        <f>SUM(K27:K35)</f>
        <v>67917742</v>
      </c>
    </row>
    <row r="38" spans="1:11" ht="15.6" customHeight="1">
      <c r="A38" s="66"/>
      <c r="B38" s="87" t="s">
        <v>131</v>
      </c>
      <c r="C38" s="65"/>
      <c r="D38" s="66"/>
      <c r="E38" s="67">
        <v>413609</v>
      </c>
      <c r="F38" s="67"/>
      <c r="G38" s="67">
        <v>1513698</v>
      </c>
      <c r="H38" s="60"/>
      <c r="I38" s="67">
        <v>310125</v>
      </c>
      <c r="J38" s="62"/>
      <c r="K38" s="67">
        <v>1111751</v>
      </c>
    </row>
    <row r="39" spans="1:11" ht="15.6" customHeight="1">
      <c r="A39" s="66"/>
      <c r="B39" s="87" t="s">
        <v>132</v>
      </c>
      <c r="C39" s="65"/>
      <c r="D39" s="66"/>
      <c r="E39" s="67">
        <v>-647324</v>
      </c>
      <c r="F39" s="67"/>
      <c r="G39" s="67">
        <v>-542342</v>
      </c>
      <c r="H39" s="60"/>
      <c r="I39" s="62">
        <v>-647324</v>
      </c>
      <c r="J39" s="62"/>
      <c r="K39" s="62">
        <v>-523476</v>
      </c>
    </row>
    <row r="40" spans="1:11" ht="15.6" customHeight="1">
      <c r="A40" s="86"/>
      <c r="B40" s="87" t="s">
        <v>133</v>
      </c>
      <c r="C40" s="65"/>
      <c r="D40" s="66"/>
      <c r="E40" s="67">
        <v>6367620</v>
      </c>
      <c r="F40" s="67"/>
      <c r="G40" s="67">
        <v>420354</v>
      </c>
      <c r="H40" s="95"/>
      <c r="I40" s="95">
        <v>0</v>
      </c>
      <c r="J40" s="105"/>
      <c r="K40" s="95">
        <v>0</v>
      </c>
    </row>
    <row r="41" spans="1:11" ht="15.6" customHeight="1">
      <c r="A41" s="66"/>
      <c r="B41" s="87" t="s">
        <v>134</v>
      </c>
      <c r="C41" s="65"/>
      <c r="D41" s="66"/>
      <c r="E41" s="106">
        <v>-23393339</v>
      </c>
      <c r="F41" s="104"/>
      <c r="G41" s="107">
        <v>-17370707</v>
      </c>
      <c r="H41" s="95"/>
      <c r="I41" s="108">
        <v>-12144948</v>
      </c>
      <c r="J41" s="105"/>
      <c r="K41" s="108">
        <v>-13074620</v>
      </c>
    </row>
    <row r="42" spans="1:11" ht="4.2" customHeight="1">
      <c r="A42" s="66"/>
      <c r="B42" s="87"/>
      <c r="C42" s="65"/>
      <c r="D42" s="66"/>
      <c r="E42" s="67"/>
      <c r="F42" s="67"/>
      <c r="G42" s="67"/>
      <c r="H42" s="67"/>
      <c r="I42" s="67"/>
      <c r="J42" s="67"/>
      <c r="K42" s="67"/>
    </row>
    <row r="43" spans="1:11" ht="15.6" customHeight="1">
      <c r="A43" s="86" t="s">
        <v>83</v>
      </c>
      <c r="B43" s="86"/>
      <c r="C43" s="65"/>
      <c r="D43" s="66"/>
      <c r="E43" s="75">
        <f>SUM(E37:E41)</f>
        <v>105214715</v>
      </c>
      <c r="F43" s="67"/>
      <c r="G43" s="75">
        <f>SUM(G37:G41)</f>
        <v>41631472</v>
      </c>
      <c r="H43" s="67"/>
      <c r="I43" s="75">
        <f>SUM(I37:I41)</f>
        <v>53552604</v>
      </c>
      <c r="J43" s="67"/>
      <c r="K43" s="75">
        <f>SUM(K37:K41)</f>
        <v>55431397</v>
      </c>
    </row>
    <row r="44" spans="1:11" ht="10.199999999999999" customHeight="1">
      <c r="A44" s="86"/>
      <c r="B44" s="66"/>
      <c r="C44" s="65"/>
      <c r="D44" s="66"/>
      <c r="E44" s="67"/>
      <c r="F44" s="67"/>
      <c r="G44" s="67"/>
      <c r="H44" s="67"/>
      <c r="I44" s="67"/>
      <c r="J44" s="67"/>
      <c r="K44" s="67"/>
    </row>
    <row r="45" spans="1:11" ht="15.6" customHeight="1">
      <c r="A45" s="89" t="s">
        <v>64</v>
      </c>
      <c r="B45" s="87"/>
      <c r="C45" s="70"/>
      <c r="D45" s="66"/>
      <c r="E45" s="67"/>
      <c r="F45" s="67"/>
      <c r="G45" s="67"/>
      <c r="H45" s="67"/>
      <c r="I45" s="67"/>
      <c r="J45" s="67"/>
      <c r="K45" s="67"/>
    </row>
    <row r="46" spans="1:11" ht="15.6" customHeight="1">
      <c r="A46" s="109" t="s">
        <v>141</v>
      </c>
      <c r="B46" s="87"/>
      <c r="C46" s="70"/>
      <c r="D46" s="66"/>
      <c r="E46" s="67">
        <v>-150000</v>
      </c>
      <c r="F46" s="67"/>
      <c r="G46" s="67">
        <v>-1810000</v>
      </c>
      <c r="H46" s="67"/>
      <c r="I46" s="67">
        <v>0</v>
      </c>
      <c r="J46" s="67"/>
      <c r="K46" s="67">
        <v>0</v>
      </c>
    </row>
    <row r="47" spans="1:11" ht="15.6" customHeight="1">
      <c r="A47" s="87" t="s">
        <v>125</v>
      </c>
      <c r="B47" s="87"/>
      <c r="C47" s="90" t="s">
        <v>176</v>
      </c>
      <c r="D47" s="66"/>
      <c r="E47" s="67">
        <v>-427162814</v>
      </c>
      <c r="F47" s="67"/>
      <c r="G47" s="67">
        <v>-847838625</v>
      </c>
      <c r="H47" s="88"/>
      <c r="I47" s="88">
        <v>-375277616</v>
      </c>
      <c r="J47" s="88"/>
      <c r="K47" s="88">
        <v>-826060015</v>
      </c>
    </row>
    <row r="48" spans="1:11" ht="15.6" customHeight="1">
      <c r="A48" s="87" t="s">
        <v>126</v>
      </c>
      <c r="B48" s="87"/>
      <c r="C48" s="90" t="s">
        <v>176</v>
      </c>
      <c r="D48" s="66"/>
      <c r="E48" s="67">
        <v>393000000</v>
      </c>
      <c r="F48" s="67"/>
      <c r="G48" s="67">
        <v>923000000</v>
      </c>
      <c r="H48" s="88"/>
      <c r="I48" s="88">
        <v>356000000</v>
      </c>
      <c r="J48" s="95"/>
      <c r="K48" s="88">
        <v>871000000</v>
      </c>
    </row>
    <row r="49" spans="1:11" ht="15.6" customHeight="1">
      <c r="A49" s="110" t="s">
        <v>106</v>
      </c>
      <c r="B49" s="87"/>
      <c r="C49" s="111">
        <v>14</v>
      </c>
      <c r="D49" s="66"/>
      <c r="E49" s="67">
        <v>-4768214</v>
      </c>
      <c r="F49" s="67"/>
      <c r="G49" s="67">
        <v>-39457918</v>
      </c>
      <c r="H49" s="88"/>
      <c r="I49" s="88">
        <v>-917273</v>
      </c>
      <c r="J49" s="95"/>
      <c r="K49" s="88">
        <v>-33238770</v>
      </c>
    </row>
    <row r="50" spans="1:11" ht="15.6" customHeight="1">
      <c r="A50" s="110" t="s">
        <v>112</v>
      </c>
      <c r="B50" s="110"/>
      <c r="D50" s="66"/>
      <c r="E50" s="67">
        <v>416753</v>
      </c>
      <c r="F50" s="67"/>
      <c r="G50" s="67">
        <v>114192</v>
      </c>
      <c r="H50" s="88"/>
      <c r="I50" s="88">
        <v>402403</v>
      </c>
      <c r="J50" s="95"/>
      <c r="K50" s="88">
        <v>708467</v>
      </c>
    </row>
    <row r="51" spans="1:11" ht="15.6" customHeight="1">
      <c r="A51" s="110" t="s">
        <v>107</v>
      </c>
      <c r="B51" s="87"/>
      <c r="C51" s="111">
        <v>16</v>
      </c>
      <c r="D51" s="66"/>
      <c r="E51" s="67">
        <v>-27068622</v>
      </c>
      <c r="F51" s="67"/>
      <c r="G51" s="67">
        <v>-40007015</v>
      </c>
      <c r="H51" s="88"/>
      <c r="I51" s="88">
        <v>-15346822</v>
      </c>
      <c r="J51" s="95"/>
      <c r="K51" s="88">
        <v>-19389939</v>
      </c>
    </row>
    <row r="52" spans="1:11" ht="15.6" customHeight="1">
      <c r="A52" s="110" t="s">
        <v>113</v>
      </c>
      <c r="B52" s="110"/>
      <c r="D52" s="66"/>
      <c r="E52" s="75">
        <v>0</v>
      </c>
      <c r="F52" s="67"/>
      <c r="G52" s="75">
        <v>0</v>
      </c>
      <c r="H52" s="88"/>
      <c r="I52" s="92">
        <v>6019948</v>
      </c>
      <c r="J52" s="95"/>
      <c r="K52" s="92">
        <v>9429958</v>
      </c>
    </row>
    <row r="53" spans="1:11" ht="4.2" customHeight="1">
      <c r="A53" s="66"/>
      <c r="B53" s="87"/>
      <c r="C53" s="65"/>
      <c r="D53" s="66"/>
      <c r="E53" s="67"/>
      <c r="F53" s="67"/>
      <c r="G53" s="67"/>
      <c r="H53" s="67"/>
      <c r="I53" s="67"/>
      <c r="J53" s="67"/>
      <c r="K53" s="67"/>
    </row>
    <row r="54" spans="1:11" ht="15.6" customHeight="1">
      <c r="A54" s="89" t="s">
        <v>84</v>
      </c>
      <c r="B54" s="66"/>
      <c r="C54" s="65"/>
      <c r="D54" s="66"/>
      <c r="E54" s="75">
        <f>SUM(E46:E52)</f>
        <v>-65732897</v>
      </c>
      <c r="F54" s="67"/>
      <c r="G54" s="75">
        <f>SUM(G46:G52)</f>
        <v>-5999366</v>
      </c>
      <c r="H54" s="67"/>
      <c r="I54" s="75">
        <f>SUM(I46:I52)</f>
        <v>-29119360</v>
      </c>
      <c r="J54" s="67"/>
      <c r="K54" s="75">
        <f>SUM(K46:K52)</f>
        <v>2449701</v>
      </c>
    </row>
    <row r="55" spans="1:11" ht="10.199999999999999" customHeight="1">
      <c r="A55" s="89"/>
      <c r="B55" s="66"/>
      <c r="C55" s="65"/>
      <c r="D55" s="66"/>
      <c r="E55" s="67"/>
      <c r="F55" s="67"/>
      <c r="G55" s="67"/>
      <c r="H55" s="67"/>
      <c r="I55" s="67"/>
      <c r="J55" s="67"/>
      <c r="K55" s="67"/>
    </row>
    <row r="56" spans="1:11" ht="15.6" customHeight="1">
      <c r="A56" s="86" t="s">
        <v>65</v>
      </c>
      <c r="B56" s="87"/>
      <c r="C56" s="111"/>
      <c r="D56" s="66"/>
      <c r="E56" s="67"/>
      <c r="F56" s="67"/>
      <c r="G56" s="67"/>
      <c r="H56" s="67"/>
      <c r="I56" s="67"/>
      <c r="J56" s="67"/>
      <c r="K56" s="67"/>
    </row>
    <row r="57" spans="1:11" ht="15.6" customHeight="1">
      <c r="A57" s="112" t="s">
        <v>105</v>
      </c>
      <c r="B57" s="87"/>
      <c r="C57" s="111"/>
      <c r="D57" s="66"/>
      <c r="E57" s="67">
        <v>-4444096</v>
      </c>
      <c r="F57" s="67"/>
      <c r="G57" s="67">
        <v>-2945243</v>
      </c>
      <c r="H57" s="88"/>
      <c r="I57" s="88">
        <v>-4444096</v>
      </c>
      <c r="J57" s="88"/>
      <c r="K57" s="88">
        <v>-2307444</v>
      </c>
    </row>
    <row r="58" spans="1:11" ht="15.6" customHeight="1">
      <c r="A58" s="112" t="s">
        <v>114</v>
      </c>
      <c r="B58" s="87"/>
      <c r="C58" s="111">
        <v>22</v>
      </c>
      <c r="D58" s="66"/>
      <c r="E58" s="75">
        <v>-36449496</v>
      </c>
      <c r="F58" s="67"/>
      <c r="G58" s="75">
        <v>-37349675</v>
      </c>
      <c r="H58" s="88"/>
      <c r="I58" s="92">
        <v>-36449496</v>
      </c>
      <c r="J58" s="88"/>
      <c r="K58" s="92">
        <v>-37349675</v>
      </c>
    </row>
    <row r="59" spans="1:11" ht="4.2" customHeight="1">
      <c r="A59" s="66"/>
      <c r="B59" s="87"/>
      <c r="C59" s="65"/>
      <c r="D59" s="66"/>
      <c r="E59" s="67"/>
      <c r="F59" s="67"/>
      <c r="G59" s="67"/>
      <c r="H59" s="67"/>
      <c r="I59" s="67"/>
      <c r="J59" s="67"/>
      <c r="K59" s="67"/>
    </row>
    <row r="60" spans="1:11" ht="15.6" customHeight="1">
      <c r="A60" s="86" t="s">
        <v>85</v>
      </c>
      <c r="B60" s="87"/>
      <c r="C60" s="65"/>
      <c r="D60" s="66"/>
      <c r="E60" s="75">
        <f>SUM(E57:E58)</f>
        <v>-40893592</v>
      </c>
      <c r="F60" s="67"/>
      <c r="G60" s="75">
        <f>SUM(G57:G58)</f>
        <v>-40294918</v>
      </c>
      <c r="H60" s="67"/>
      <c r="I60" s="75">
        <f>SUM(I57:I58)</f>
        <v>-40893592</v>
      </c>
      <c r="J60" s="67"/>
      <c r="K60" s="75">
        <f>SUM(K57:K58)</f>
        <v>-39657119</v>
      </c>
    </row>
    <row r="61" spans="1:11" ht="10.199999999999999" customHeight="1">
      <c r="A61" s="66"/>
      <c r="B61" s="87"/>
      <c r="C61" s="65"/>
      <c r="D61" s="66"/>
      <c r="E61" s="67"/>
      <c r="F61" s="67"/>
      <c r="G61" s="67"/>
      <c r="H61" s="67"/>
      <c r="I61" s="67"/>
      <c r="J61" s="67"/>
      <c r="K61" s="67"/>
    </row>
    <row r="62" spans="1:11" ht="15.6" customHeight="1">
      <c r="A62" s="86" t="s">
        <v>116</v>
      </c>
      <c r="B62" s="87"/>
      <c r="C62" s="66"/>
      <c r="D62" s="66"/>
      <c r="E62" s="88">
        <v>-1411774</v>
      </c>
      <c r="F62" s="88"/>
      <c r="G62" s="88">
        <v>-4662812</v>
      </c>
      <c r="H62" s="88"/>
      <c r="I62" s="88">
        <v>-16460348</v>
      </c>
      <c r="J62" s="113"/>
      <c r="K62" s="88">
        <v>18223979</v>
      </c>
    </row>
    <row r="63" spans="1:11" ht="15.6" customHeight="1">
      <c r="A63" s="66" t="s">
        <v>122</v>
      </c>
      <c r="B63" s="87"/>
      <c r="C63" s="65"/>
      <c r="D63" s="66"/>
      <c r="E63" s="67">
        <v>116493699</v>
      </c>
      <c r="F63" s="67"/>
      <c r="G63" s="67">
        <v>121129953</v>
      </c>
      <c r="H63" s="60"/>
      <c r="I63" s="67">
        <v>39118404</v>
      </c>
      <c r="J63" s="62"/>
      <c r="K63" s="67">
        <v>20908238</v>
      </c>
    </row>
    <row r="64" spans="1:11" ht="15.6" customHeight="1">
      <c r="A64" s="66" t="s">
        <v>75</v>
      </c>
      <c r="B64" s="86"/>
      <c r="C64" s="65"/>
      <c r="D64" s="66"/>
      <c r="E64" s="75">
        <v>8169</v>
      </c>
      <c r="F64" s="67"/>
      <c r="G64" s="75">
        <v>26558</v>
      </c>
      <c r="H64" s="60"/>
      <c r="I64" s="75">
        <v>15978</v>
      </c>
      <c r="J64" s="62"/>
      <c r="K64" s="75">
        <v>-13813</v>
      </c>
    </row>
    <row r="65" spans="1:11" ht="4.2" customHeight="1">
      <c r="A65" s="66"/>
      <c r="B65" s="87"/>
      <c r="C65" s="65"/>
      <c r="D65" s="66"/>
      <c r="E65" s="67"/>
      <c r="F65" s="67"/>
      <c r="G65" s="67"/>
      <c r="H65" s="67"/>
      <c r="I65" s="67"/>
      <c r="J65" s="67"/>
      <c r="K65" s="67"/>
    </row>
    <row r="66" spans="1:11" ht="15.6" customHeight="1" thickBot="1">
      <c r="A66" s="86" t="s">
        <v>123</v>
      </c>
      <c r="B66" s="87"/>
      <c r="C66" s="66"/>
      <c r="D66" s="66"/>
      <c r="E66" s="114">
        <f>E62+E64+E63</f>
        <v>115090094</v>
      </c>
      <c r="F66" s="67"/>
      <c r="G66" s="114">
        <f>G62+G64+G63</f>
        <v>116493699</v>
      </c>
      <c r="H66" s="67"/>
      <c r="I66" s="114">
        <f>I62+I64+I63</f>
        <v>22674034</v>
      </c>
      <c r="J66" s="67"/>
      <c r="K66" s="114">
        <f>K62+K64+K63</f>
        <v>39118404</v>
      </c>
    </row>
    <row r="67" spans="1:11" ht="12" thickTop="1">
      <c r="A67" s="66"/>
      <c r="B67" s="87"/>
      <c r="C67" s="65"/>
      <c r="D67" s="66"/>
      <c r="E67" s="67"/>
      <c r="F67" s="67"/>
      <c r="G67" s="67"/>
      <c r="H67" s="67"/>
      <c r="I67" s="67"/>
      <c r="J67" s="67"/>
      <c r="K67" s="67"/>
    </row>
    <row r="68" spans="1:11" ht="15.9" customHeight="1">
      <c r="A68" s="86" t="s">
        <v>86</v>
      </c>
      <c r="B68" s="87"/>
      <c r="C68" s="65"/>
      <c r="D68" s="66"/>
      <c r="E68" s="67"/>
      <c r="F68" s="67"/>
      <c r="G68" s="67"/>
      <c r="H68" s="67"/>
      <c r="I68" s="67"/>
      <c r="J68" s="67"/>
      <c r="K68" s="67"/>
    </row>
    <row r="69" spans="1:11" ht="9" customHeight="1">
      <c r="A69" s="86"/>
      <c r="B69" s="87"/>
      <c r="C69" s="65"/>
      <c r="D69" s="66"/>
      <c r="E69" s="67"/>
      <c r="F69" s="67"/>
      <c r="G69" s="67"/>
      <c r="H69" s="67"/>
      <c r="I69" s="67"/>
      <c r="J69" s="67"/>
      <c r="K69" s="67"/>
    </row>
    <row r="70" spans="1:11" ht="19.2" customHeight="1">
      <c r="A70" s="66" t="s">
        <v>104</v>
      </c>
      <c r="B70" s="66"/>
      <c r="C70" s="93">
        <v>15</v>
      </c>
      <c r="D70" s="66"/>
      <c r="E70" s="67">
        <v>3226487</v>
      </c>
      <c r="F70" s="67"/>
      <c r="G70" s="67">
        <v>11520498</v>
      </c>
      <c r="H70" s="62"/>
      <c r="I70" s="88">
        <v>3226487</v>
      </c>
      <c r="J70" s="62"/>
      <c r="K70" s="88">
        <v>11520498</v>
      </c>
    </row>
    <row r="71" spans="1:11" ht="19.2" customHeight="1">
      <c r="A71" s="66" t="s">
        <v>174</v>
      </c>
      <c r="B71" s="66"/>
      <c r="C71" s="93">
        <v>15</v>
      </c>
      <c r="D71" s="66"/>
      <c r="E71" s="67" t="s">
        <v>172</v>
      </c>
      <c r="F71" s="67"/>
      <c r="G71" s="67" t="s">
        <v>172</v>
      </c>
      <c r="H71" s="62"/>
      <c r="I71" s="88">
        <v>1198865</v>
      </c>
      <c r="J71" s="62"/>
      <c r="K71" s="88" t="s">
        <v>172</v>
      </c>
    </row>
    <row r="72" spans="1:11" ht="19.2" customHeight="1">
      <c r="A72" s="66" t="s">
        <v>175</v>
      </c>
      <c r="B72" s="66"/>
      <c r="C72" s="93">
        <v>13</v>
      </c>
      <c r="D72" s="66"/>
      <c r="E72" s="67">
        <v>87475</v>
      </c>
      <c r="F72" s="67"/>
      <c r="G72" s="67" t="s">
        <v>172</v>
      </c>
      <c r="H72" s="62"/>
      <c r="I72" s="88">
        <v>87475</v>
      </c>
      <c r="J72" s="62"/>
      <c r="K72" s="88" t="s">
        <v>172</v>
      </c>
    </row>
    <row r="73" spans="1:11" ht="10.5" customHeight="1">
      <c r="A73" s="66"/>
      <c r="B73" s="66"/>
      <c r="C73" s="93"/>
      <c r="D73" s="66"/>
      <c r="E73" s="67"/>
      <c r="F73" s="67"/>
      <c r="G73" s="67"/>
      <c r="H73" s="62"/>
      <c r="I73" s="62"/>
      <c r="J73" s="62"/>
      <c r="K73" s="62"/>
    </row>
    <row r="74" spans="1:11" ht="22.35" customHeight="1">
      <c r="A74" s="177" t="s">
        <v>160</v>
      </c>
      <c r="B74" s="171"/>
      <c r="C74" s="171"/>
      <c r="D74" s="171"/>
      <c r="E74" s="171"/>
      <c r="F74" s="171"/>
      <c r="G74" s="171"/>
      <c r="H74" s="171"/>
      <c r="I74" s="171"/>
      <c r="J74" s="171"/>
      <c r="K74" s="76"/>
    </row>
  </sheetData>
  <mergeCells count="5">
    <mergeCell ref="E6:G6"/>
    <mergeCell ref="I6:K6"/>
    <mergeCell ref="E7:G7"/>
    <mergeCell ref="I7:K7"/>
    <mergeCell ref="A74:J74"/>
  </mergeCells>
  <pageMargins left="0.8" right="0.5" top="0.5" bottom="0.6" header="0.49" footer="0.4"/>
  <pageSetup paperSize="9" scale="75" firstPageNumber="10" orientation="portrait" useFirstPageNumber="1" horizontalDpi="1200" verticalDpi="1200" r:id="rId1"/>
  <headerFooter>
    <oddFooter>&amp;R&amp;"Arial,Regular"&amp;9&amp;P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ad2635-351c-4795-90e2-734f60046ffd" xsi:nil="true"/>
    <lcf76f155ced4ddcb4097134ff3c332f xmlns="4897abe1-d253-4db0-8a01-8640f46dc2b7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7FF5330E6F7743AF599530E847B226" ma:contentTypeVersion="13" ma:contentTypeDescription="Create a new document." ma:contentTypeScope="" ma:versionID="a31e0bc2fb6691baed4ad9fe81bb0c47">
  <xsd:schema xmlns:xsd="http://www.w3.org/2001/XMLSchema" xmlns:xs="http://www.w3.org/2001/XMLSchema" xmlns:p="http://schemas.microsoft.com/office/2006/metadata/properties" xmlns:ns2="cfad2635-351c-4795-90e2-734f60046ffd" xmlns:ns3="4897abe1-d253-4db0-8a01-8640f46dc2b7" targetNamespace="http://schemas.microsoft.com/office/2006/metadata/properties" ma:root="true" ma:fieldsID="05ac374daa49d78752fe5464378b62f7" ns2:_="" ns3:_="">
    <xsd:import namespace="cfad2635-351c-4795-90e2-734f60046ffd"/>
    <xsd:import namespace="4897abe1-d253-4db0-8a01-8640f46dc2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d2635-351c-4795-90e2-734f60046f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2d61eb9b-08a8-49dd-bedb-6459cd0fb40f}" ma:internalName="TaxCatchAll" ma:showField="CatchAllData" ma:web="cfad2635-351c-4795-90e2-734f60046f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7abe1-d253-4db0-8a01-8640f46dc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89C28E-EFBA-4078-8CDF-EB12E80DAEB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B8AA5AF-4F72-469E-AB54-C7352F60B9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BBA54F-D8DB-476D-A290-9E278395B30C}">
  <ds:schemaRefs>
    <ds:schemaRef ds:uri="http://schemas.microsoft.com/office/infopath/2007/PartnerControls"/>
    <ds:schemaRef ds:uri="4897abe1-d253-4db0-8a01-8640f46dc2b7"/>
    <ds:schemaRef ds:uri="http://purl.org/dc/elements/1.1/"/>
    <ds:schemaRef ds:uri="cfad2635-351c-4795-90e2-734f60046ffd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AD635B01-9C98-48F9-9374-AC11358714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d2635-351c-4795-90e2-734f60046ffd"/>
    <ds:schemaRef ds:uri="4897abe1-d253-4db0-8a01-8640f46dc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5-6</vt:lpstr>
      <vt:lpstr>7</vt:lpstr>
      <vt:lpstr>8</vt:lpstr>
      <vt:lpstr>9</vt:lpstr>
      <vt:lpstr>10</vt:lpstr>
      <vt:lpstr>'5-6'!Print_Area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Supitcha Thammagongul (TH)</cp:lastModifiedBy>
  <cp:lastPrinted>2026-02-20T03:53:50Z</cp:lastPrinted>
  <dcterms:created xsi:type="dcterms:W3CDTF">2023-11-14T10:29:59Z</dcterms:created>
  <dcterms:modified xsi:type="dcterms:W3CDTF">2026-02-20T09:48:52Z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0x0101003A7FF5330E6F7743AF599530E847B226</vt:lpwstr>
  </property>
  <property fmtid="{D5CDD505-2E9C-101B-9397-08002B2CF9AE}" pid="3" name="MediaServiceImageTags">
    <vt:lpwstr/>
  </property>
</Properties>
</file>