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B:\REIT MANAGER\BWORK\BWORK_งบ Audit\2025\Q3.2025\File For SET\"/>
    </mc:Choice>
  </mc:AlternateContent>
  <xr:revisionPtr revIDLastSave="0" documentId="13_ncr:1_{AAD69FF6-C45B-419D-B0CD-078DCB048152}" xr6:coauthVersionLast="47" xr6:coauthVersionMax="47" xr10:uidLastSave="{00000000-0000-0000-0000-000000000000}"/>
  <bookViews>
    <workbookView xWindow="-120" yWindow="-120" windowWidth="24240" windowHeight="13020" tabRatio="676" activeTab="3" xr2:uid="{00000000-000D-0000-FFFF-FFFF00000000}"/>
  </bookViews>
  <sheets>
    <sheet name="BS-2" sheetId="22" r:id="rId1"/>
    <sheet name="Investment-3-4" sheetId="23" r:id="rId2"/>
    <sheet name="Investment Dec'16" sheetId="18" state="hidden" r:id="rId3"/>
    <sheet name="Security-5" sheetId="24" r:id="rId4"/>
    <sheet name="pl 6" sheetId="9" r:id="rId5"/>
    <sheet name="changes 7" sheetId="10" r:id="rId6"/>
    <sheet name="cf 8-9" sheetId="16" r:id="rId7"/>
  </sheets>
  <definedNames>
    <definedName name="_xlnm._FilterDatabase" localSheetId="6" hidden="1">'cf 8-9'!#REF!</definedName>
    <definedName name="_Hlk120336604" localSheetId="5">'changes 7'!#REF!</definedName>
    <definedName name="_Hlk120336604" localSheetId="4">'pl 6'!#REF!</definedName>
    <definedName name="_xlnm.Print_Area" localSheetId="0">'BS-2'!$A$1:$F$40</definedName>
    <definedName name="_xlnm.Print_Area" localSheetId="6">'cf 8-9'!$A$1:$E$75</definedName>
    <definedName name="_xlnm.Print_Area" localSheetId="5">'changes 7'!$A$1:$E$27</definedName>
    <definedName name="_xlnm.Print_Area" localSheetId="1">'Investment-3-4'!$A$1:$R$39</definedName>
    <definedName name="_xlnm.Print_Area" localSheetId="4">'pl 6'!$A$1:$E$80</definedName>
    <definedName name="_xlnm.Print_Titles" localSheetId="2">'Investment Dec''16'!$1:$7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22" l="1"/>
  <c r="E66" i="16"/>
  <c r="C23" i="9"/>
  <c r="D18" i="22"/>
  <c r="C14" i="10"/>
  <c r="C12" i="10"/>
  <c r="E14" i="10"/>
  <c r="E12" i="10"/>
  <c r="E10" i="10" l="1"/>
  <c r="J21" i="24" l="1"/>
  <c r="L21" i="24"/>
  <c r="C65" i="16"/>
  <c r="E64" i="9" l="1"/>
  <c r="E23" i="9"/>
  <c r="E78" i="9"/>
  <c r="C78" i="9"/>
  <c r="E71" i="9"/>
  <c r="C71" i="9"/>
  <c r="C64" i="9"/>
  <c r="E53" i="9"/>
  <c r="C53" i="9"/>
  <c r="C66" i="9" l="1"/>
  <c r="C10" i="10" s="1"/>
  <c r="E66" i="9"/>
  <c r="E80" i="9" s="1"/>
  <c r="E9" i="16" s="1"/>
  <c r="C80" i="9"/>
  <c r="C9" i="16" s="1"/>
  <c r="D35" i="22" l="1"/>
  <c r="F35" i="22"/>
  <c r="F27" i="22"/>
  <c r="D27" i="22"/>
  <c r="L39" i="23"/>
  <c r="J39" i="23" l="1"/>
  <c r="L22" i="24" s="1"/>
  <c r="H38" i="23"/>
  <c r="N38" i="23"/>
  <c r="P39" i="23"/>
  <c r="R39" i="23"/>
  <c r="R21" i="24"/>
  <c r="P21" i="24"/>
  <c r="N13" i="24" l="1"/>
  <c r="N19" i="24"/>
  <c r="N18" i="24"/>
  <c r="N14" i="24"/>
  <c r="N15" i="24"/>
  <c r="N21" i="24"/>
  <c r="C74" i="16"/>
  <c r="C53" i="16"/>
  <c r="C37" i="9"/>
  <c r="E53" i="16" l="1"/>
  <c r="N20" i="23"/>
  <c r="N39" i="23" s="1"/>
  <c r="H20" i="23"/>
  <c r="H39" i="23" s="1"/>
  <c r="F18" i="22"/>
  <c r="F29" i="22" s="1"/>
  <c r="D29" i="22"/>
  <c r="R22" i="24" l="1"/>
  <c r="P22" i="24"/>
  <c r="J22" i="24"/>
  <c r="N11" i="24" l="1"/>
  <c r="N12" i="24"/>
  <c r="N17" i="24"/>
  <c r="T17" i="24"/>
  <c r="T15" i="24"/>
  <c r="T14" i="24"/>
  <c r="T13" i="24"/>
  <c r="T19" i="24"/>
  <c r="T18" i="24"/>
  <c r="T11" i="24"/>
  <c r="T12" i="24"/>
  <c r="E74" i="16"/>
  <c r="E26" i="10"/>
  <c r="E37" i="9"/>
  <c r="E30" i="9"/>
  <c r="E12" i="9"/>
  <c r="T21" i="24" l="1"/>
  <c r="E25" i="9"/>
  <c r="E16" i="10" s="1"/>
  <c r="E19" i="10" s="1"/>
  <c r="E21" i="10" s="1"/>
  <c r="E39" i="9" l="1"/>
  <c r="E37" i="16" s="1"/>
  <c r="E64" i="16" s="1"/>
  <c r="D37" i="16"/>
  <c r="C26" i="10"/>
  <c r="C30" i="9"/>
  <c r="C12" i="9"/>
  <c r="C25" i="9" l="1"/>
  <c r="C39" i="9" l="1"/>
  <c r="C37" i="16" s="1"/>
  <c r="C64" i="16" s="1"/>
  <c r="C66" i="16" s="1"/>
  <c r="C16" i="10"/>
  <c r="C19" i="10" s="1"/>
  <c r="C21" i="10" s="1"/>
  <c r="I20" i="18"/>
  <c r="I32" i="18"/>
  <c r="I43" i="18"/>
  <c r="I55" i="18"/>
  <c r="I66" i="18"/>
  <c r="I77" i="18"/>
  <c r="K78" i="18"/>
  <c r="M78" i="18"/>
  <c r="I90" i="18"/>
  <c r="K90" i="18"/>
  <c r="K92" i="18"/>
  <c r="I78" i="18" l="1"/>
  <c r="I92" i="18" s="1"/>
</calcChain>
</file>

<file path=xl/sharedStrings.xml><?xml version="1.0" encoding="utf-8"?>
<sst xmlns="http://schemas.openxmlformats.org/spreadsheetml/2006/main" count="423" uniqueCount="262">
  <si>
    <t>Bualuang Office Leasehold Real Estate Investment Trust</t>
  </si>
  <si>
    <t>Statement of financial position</t>
  </si>
  <si>
    <t>30 September</t>
  </si>
  <si>
    <t>31 December</t>
  </si>
  <si>
    <t>Note</t>
  </si>
  <si>
    <t>(Unaudited)</t>
  </si>
  <si>
    <t>(in thousand Baht)</t>
  </si>
  <si>
    <t>Assets</t>
  </si>
  <si>
    <t xml:space="preserve">Investments in leasehold properties at fair value </t>
  </si>
  <si>
    <t>4, 14</t>
  </si>
  <si>
    <t>Investments measured at fair value through profit or loss</t>
  </si>
  <si>
    <t>5, 14</t>
  </si>
  <si>
    <t>Cash and cash equivalents</t>
  </si>
  <si>
    <t>3, 6</t>
  </si>
  <si>
    <t>Restricted deposit at financial institution</t>
  </si>
  <si>
    <t xml:space="preserve"> - </t>
  </si>
  <si>
    <t>Receivables on accrued rental and service income</t>
  </si>
  <si>
    <t>3, 7</t>
  </si>
  <si>
    <t>Receivables on accrued other income</t>
  </si>
  <si>
    <t>Receivables on accrued interest income</t>
  </si>
  <si>
    <t>Refundable deposits</t>
  </si>
  <si>
    <t>Other assets</t>
  </si>
  <si>
    <t>Total assets</t>
  </si>
  <si>
    <t>Liabilities</t>
  </si>
  <si>
    <t>Trade accounts payable</t>
  </si>
  <si>
    <t>Other payables and accrued expenses</t>
  </si>
  <si>
    <t>Rental and service income received in advance</t>
  </si>
  <si>
    <t>Deposits from rental and services</t>
  </si>
  <si>
    <t>Long-term borrowings</t>
  </si>
  <si>
    <t>3, 8</t>
  </si>
  <si>
    <t>Other liabilities</t>
  </si>
  <si>
    <t>Total liabilities</t>
  </si>
  <si>
    <t>Net assets</t>
  </si>
  <si>
    <t xml:space="preserve">Net assets </t>
  </si>
  <si>
    <t>Trust registered capital</t>
  </si>
  <si>
    <t xml:space="preserve">Capital from trust unitholders </t>
  </si>
  <si>
    <t>Retained earnings (deficit)</t>
  </si>
  <si>
    <r>
      <t>Net asset value per unit</t>
    </r>
    <r>
      <rPr>
        <i/>
        <sz val="11"/>
        <rFont val="Times New Roman"/>
        <family val="1"/>
      </rPr>
      <t xml:space="preserve"> (Baht)</t>
    </r>
  </si>
  <si>
    <r>
      <t xml:space="preserve">Number of trust units issued at the end of the period/year </t>
    </r>
    <r>
      <rPr>
        <i/>
        <sz val="11"/>
        <rFont val="Times New Roman"/>
        <family val="1"/>
      </rPr>
      <t>(thousand units)</t>
    </r>
  </si>
  <si>
    <t>Detail of investments</t>
  </si>
  <si>
    <t>30 September 2025 (Unaudited)</t>
  </si>
  <si>
    <t>31 December 2024</t>
  </si>
  <si>
    <t>31 March 2018</t>
  </si>
  <si>
    <t>Areas held</t>
  </si>
  <si>
    <t xml:space="preserve">Percentage </t>
  </si>
  <si>
    <t>Type of investments</t>
  </si>
  <si>
    <t>by the Trust</t>
  </si>
  <si>
    <t>Cost</t>
  </si>
  <si>
    <t>Fair value</t>
  </si>
  <si>
    <t>of investments</t>
  </si>
  <si>
    <t>(%)</t>
  </si>
  <si>
    <r>
      <t>Investments in leasehold properties</t>
    </r>
    <r>
      <rPr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(Note 4)</t>
    </r>
  </si>
  <si>
    <t xml:space="preserve">Leasehold rights on land, office buildings </t>
  </si>
  <si>
    <t>and its component parts under 2 projects</t>
  </si>
  <si>
    <t>1.</t>
  </si>
  <si>
    <t>True Tower 1 project</t>
  </si>
  <si>
    <t>Location</t>
  </si>
  <si>
    <t>18, Ratchadapisek Road, Kwang</t>
  </si>
  <si>
    <t xml:space="preserve">   Huai Khwang, Khet Huai Khwang</t>
  </si>
  <si>
    <t xml:space="preserve">   Bangkok 10310</t>
  </si>
  <si>
    <t xml:space="preserve">Leasehold rights on land, office building and </t>
  </si>
  <si>
    <t xml:space="preserve">   its component parts including leasable areas, </t>
  </si>
  <si>
    <t xml:space="preserve">   common areas and parking areas</t>
  </si>
  <si>
    <t>63,615 sq.m.</t>
  </si>
  <si>
    <t>Tool, fixtures, equipment and utility systems</t>
  </si>
  <si>
    <r>
      <t xml:space="preserve">Detail of investments </t>
    </r>
    <r>
      <rPr>
        <b/>
        <i/>
        <sz val="12"/>
        <rFont val="Times New Roman"/>
        <family val="1"/>
      </rPr>
      <t>(Continued)</t>
    </r>
  </si>
  <si>
    <t>2.</t>
  </si>
  <si>
    <t>True Tower 2 project</t>
  </si>
  <si>
    <t xml:space="preserve">1252, 1252/1 - 1252/3, </t>
  </si>
  <si>
    <t xml:space="preserve">  Pattanakarn Road, Kwang Suan Luang, </t>
  </si>
  <si>
    <t xml:space="preserve">  Khet Suan Luang, Bangkok 10250</t>
  </si>
  <si>
    <t>41,417 sq.m.</t>
  </si>
  <si>
    <t>Total investments in leasehold properties</t>
  </si>
  <si>
    <t>CPN Retail Growth Leasehold Property Fund</t>
  </si>
  <si>
    <t>Details of investments</t>
  </si>
  <si>
    <t>31 December 2016</t>
  </si>
  <si>
    <t>Areas leased</t>
  </si>
  <si>
    <t>by the Fund</t>
  </si>
  <si>
    <t>of fair value</t>
  </si>
  <si>
    <t>(in Baht)</t>
  </si>
  <si>
    <r>
      <t>Investments in leasehold properties</t>
    </r>
    <r>
      <rPr>
        <i/>
        <sz val="11"/>
        <rFont val="Times New Roman"/>
        <family val="1"/>
      </rPr>
      <t xml:space="preserve"> (Note 6)</t>
    </r>
  </si>
  <si>
    <t xml:space="preserve">Leasehold and subleasehold rights on land, shopping </t>
  </si>
  <si>
    <t xml:space="preserve"> center buildings and utility systems under 4 projects</t>
  </si>
  <si>
    <t>CentralPlaza Rama II</t>
  </si>
  <si>
    <t xml:space="preserve">128 Moo 6, Rama II Road, Samaedam </t>
  </si>
  <si>
    <t>(Bangbon), Bangkhuntien, Bangkok</t>
  </si>
  <si>
    <t>Subleasehold right on land</t>
  </si>
  <si>
    <t>53 rai</t>
  </si>
  <si>
    <t xml:space="preserve">Leasehold right on shopping center building </t>
  </si>
  <si>
    <t xml:space="preserve">   including parking building and utility systems</t>
  </si>
  <si>
    <t>251,183 sq.m.</t>
  </si>
  <si>
    <t>Related acquisition costs for leasehold right</t>
  </si>
  <si>
    <t>Furniture, fixtures and equipment</t>
  </si>
  <si>
    <t>Leasehold improvements</t>
  </si>
  <si>
    <t>CentralPlaza Ratchada - Rama III</t>
  </si>
  <si>
    <t>79 Ratchadapisek Road, Chongnonsi,</t>
  </si>
  <si>
    <t>Yannawa, Bangkok</t>
  </si>
  <si>
    <t>Leasehold right on land</t>
  </si>
  <si>
    <t>12 rai</t>
  </si>
  <si>
    <t xml:space="preserve">Leasehold right on shopping center building and </t>
  </si>
  <si>
    <t xml:space="preserve">   parking spaces</t>
  </si>
  <si>
    <t>169,740 sq.m.</t>
  </si>
  <si>
    <t>Owned utility systems</t>
  </si>
  <si>
    <t>3.</t>
  </si>
  <si>
    <t>CentralPlaza Pinklao</t>
  </si>
  <si>
    <t>7 Boromratchachonnanee Road,</t>
  </si>
  <si>
    <t>Arun Amarin, Bangkok noi, Bangkok</t>
  </si>
  <si>
    <t>24 rai</t>
  </si>
  <si>
    <t>Leasehold right on shopping center building including</t>
  </si>
  <si>
    <t xml:space="preserve">   parking building, office building and utility systems</t>
  </si>
  <si>
    <t>185,671 sq.m.</t>
  </si>
  <si>
    <t>4.</t>
  </si>
  <si>
    <t>CentralPlaza Chiangmai Airport</t>
  </si>
  <si>
    <t>2 Mahidol Road, 252-252/1,Waulai Road,</t>
  </si>
  <si>
    <t xml:space="preserve">Haiya, Amphur Muang Chiangmai, </t>
  </si>
  <si>
    <t xml:space="preserve">Chiangmai </t>
  </si>
  <si>
    <t>32 rai</t>
  </si>
  <si>
    <t xml:space="preserve">   including parking building, multipurpose building </t>
  </si>
  <si>
    <t xml:space="preserve">   and utility systems</t>
  </si>
  <si>
    <t>122,991 sq.m.</t>
  </si>
  <si>
    <t>CentralFestival Pattaya Beach</t>
  </si>
  <si>
    <t>333/99 and 333/101 Moo 9 Pattaya 1 road,</t>
  </si>
  <si>
    <t>Nong Prue, Bang La Mung, Chonburi</t>
  </si>
  <si>
    <t>XX rai</t>
  </si>
  <si>
    <t>XXX sq.m.</t>
  </si>
  <si>
    <t>Hilton Pattaya Hotel</t>
  </si>
  <si>
    <t>XXXX sq.m.</t>
  </si>
  <si>
    <t>Maturity</t>
  </si>
  <si>
    <t>Face value</t>
  </si>
  <si>
    <t>Investments in securities</t>
  </si>
  <si>
    <t>Unit Trust</t>
  </si>
  <si>
    <t xml:space="preserve">TMB Treasury Money Fund </t>
  </si>
  <si>
    <t>Fixed Deposit</t>
  </si>
  <si>
    <t>Government Savings Bank</t>
  </si>
  <si>
    <t>February 2017</t>
  </si>
  <si>
    <t>ICBC (Thai) Public Company Limited</t>
  </si>
  <si>
    <t>Total investments in securities</t>
  </si>
  <si>
    <t xml:space="preserve">Total investments </t>
  </si>
  <si>
    <t>* Excluding accrued interest income</t>
  </si>
  <si>
    <t>Type of investments/</t>
  </si>
  <si>
    <t>Issuer</t>
  </si>
  <si>
    <t>Maturity date</t>
  </si>
  <si>
    <t>Interest rate</t>
  </si>
  <si>
    <t>(% per annum)</t>
  </si>
  <si>
    <t>Investments measured at fair value</t>
  </si>
  <si>
    <r>
      <t xml:space="preserve">  through profit or loss </t>
    </r>
    <r>
      <rPr>
        <b/>
        <i/>
        <sz val="11"/>
        <rFont val="Times New Roman"/>
        <family val="1"/>
      </rPr>
      <t>(Note 5)</t>
    </r>
  </si>
  <si>
    <t>Bond</t>
  </si>
  <si>
    <t>Bank of Thailand Bond, no. 3/364/67</t>
  </si>
  <si>
    <t>6 March 2025</t>
  </si>
  <si>
    <t>Bank of Thailand Bond, no. 41/91/67</t>
  </si>
  <si>
    <t>9 January 2025</t>
  </si>
  <si>
    <t>Bank of Thailand Bond, no. 11/364/67</t>
  </si>
  <si>
    <t>6 November 2025</t>
  </si>
  <si>
    <t>Bank of Thailand Bond, no. 5/364/68</t>
  </si>
  <si>
    <t>7 May 2026</t>
  </si>
  <si>
    <t>Bank of Thailand Bond, no. 2/364/68</t>
  </si>
  <si>
    <t>5 February 2026</t>
  </si>
  <si>
    <t>Treasury bill</t>
  </si>
  <si>
    <t>Treasury bill no. 22/182/67</t>
  </si>
  <si>
    <t>12 March 2025</t>
  </si>
  <si>
    <t>-</t>
  </si>
  <si>
    <t>Treasury bill no. 17/182/68</t>
  </si>
  <si>
    <t>19 November 2025</t>
  </si>
  <si>
    <t>Treasury bill no. 21/182/68</t>
  </si>
  <si>
    <t>14 January 2026</t>
  </si>
  <si>
    <t>Total investments measured at fair value</t>
  </si>
  <si>
    <t xml:space="preserve">  through profit or loss</t>
  </si>
  <si>
    <t>Statement of comprehensive income (Unaudited)</t>
  </si>
  <si>
    <t>For the three-month</t>
  </si>
  <si>
    <t>period ended 30 September</t>
  </si>
  <si>
    <t>Income</t>
  </si>
  <si>
    <t xml:space="preserve">Rental and service income </t>
  </si>
  <si>
    <t>Interest income</t>
  </si>
  <si>
    <t>Other income</t>
  </si>
  <si>
    <t>Total income</t>
  </si>
  <si>
    <t>Expenses</t>
  </si>
  <si>
    <t>Management fees</t>
  </si>
  <si>
    <t>Trustee fees</t>
  </si>
  <si>
    <t>Registrar fees</t>
  </si>
  <si>
    <t>Property management fees</t>
  </si>
  <si>
    <t>Professional fees</t>
  </si>
  <si>
    <t>Costs of rental and services</t>
  </si>
  <si>
    <t>Administration expenses</t>
  </si>
  <si>
    <t>Finance costs</t>
  </si>
  <si>
    <t>Total expenses</t>
  </si>
  <si>
    <t>Net profit on investments</t>
  </si>
  <si>
    <t xml:space="preserve">Net losses from investments </t>
  </si>
  <si>
    <t xml:space="preserve">Net realised losses from investments </t>
  </si>
  <si>
    <t xml:space="preserve">Net unrealised losses from investments </t>
  </si>
  <si>
    <t>Total net losses from investments</t>
  </si>
  <si>
    <t>Net loss on investments</t>
  </si>
  <si>
    <t>Net loss on changes in fair value of investments in</t>
  </si>
  <si>
    <t xml:space="preserve">   leasehold properties</t>
  </si>
  <si>
    <t xml:space="preserve">   measured at fair value through profit or loss</t>
  </si>
  <si>
    <t>Total net loss on investments</t>
  </si>
  <si>
    <t>Net increase (decrease) in net assets resulting from operations</t>
  </si>
  <si>
    <r>
      <t xml:space="preserve">Statement of comprehensive income (Unaudited) </t>
    </r>
    <r>
      <rPr>
        <b/>
        <i/>
        <sz val="12"/>
        <rFont val="Times New Roman"/>
        <family val="1"/>
      </rPr>
      <t>(Continued)</t>
    </r>
  </si>
  <si>
    <t>For the nine-month</t>
  </si>
  <si>
    <t>Statement of changes in net assets (Unaudited)</t>
  </si>
  <si>
    <t>Increase (decrease) in net assets resulting from operations</t>
  </si>
  <si>
    <t xml:space="preserve">  during the period</t>
  </si>
  <si>
    <t xml:space="preserve">Increase (decrease) in net assets resulting from operations </t>
  </si>
  <si>
    <t>Distribution to trust unitholders</t>
  </si>
  <si>
    <t>Capital return to trust unitholders</t>
  </si>
  <si>
    <t>Net assets at the beginning of the period</t>
  </si>
  <si>
    <t>Net assets at the end of the period</t>
  </si>
  <si>
    <t>Changes in number of Trust unit</t>
  </si>
  <si>
    <t>(Baht 8.9497 per unit)</t>
  </si>
  <si>
    <r>
      <t xml:space="preserve">Trust unit at the beginning of the period </t>
    </r>
    <r>
      <rPr>
        <i/>
        <sz val="11"/>
        <rFont val="Times New Roman"/>
        <family val="1"/>
      </rPr>
      <t>(thousand units)</t>
    </r>
  </si>
  <si>
    <r>
      <t xml:space="preserve">Trust unit at the end of the period </t>
    </r>
    <r>
      <rPr>
        <b/>
        <i/>
        <sz val="11"/>
        <rFont val="Times New Roman"/>
        <family val="1"/>
      </rPr>
      <t>(thousand units)</t>
    </r>
  </si>
  <si>
    <t>Statement of cash flows (Unaudited)</t>
  </si>
  <si>
    <t>Cash flows from operating activities</t>
  </si>
  <si>
    <t>Adjustments to reconcile increase (decrease) in net assets from</t>
  </si>
  <si>
    <t xml:space="preserve">   resulting form operations to net cash from operating activities:</t>
  </si>
  <si>
    <t>Purchase of investments in leasehold properties</t>
  </si>
  <si>
    <t>Disposal of investments in leasehold properties</t>
  </si>
  <si>
    <t>Purchase of investments</t>
  </si>
  <si>
    <t>Disposal of investments</t>
  </si>
  <si>
    <t xml:space="preserve">Amortisation of deferred expenses </t>
  </si>
  <si>
    <t>Amortisation of discount on investments in bonds</t>
  </si>
  <si>
    <t>(Increase) decrease in receivables on accrued rental</t>
  </si>
  <si>
    <t xml:space="preserve">  and service income</t>
  </si>
  <si>
    <t>Increase in deposits</t>
  </si>
  <si>
    <t>Decrease in trade accounts payable</t>
  </si>
  <si>
    <t>Increase in other payables and accrued expenses</t>
  </si>
  <si>
    <t>Increase in rental and service income received in advance</t>
  </si>
  <si>
    <t>(Decrease) increase in deposits from rental and services</t>
  </si>
  <si>
    <t>Interest received</t>
  </si>
  <si>
    <t xml:space="preserve">   at fair value through profit or loss</t>
  </si>
  <si>
    <t>Net cash from operating activities</t>
  </si>
  <si>
    <r>
      <t xml:space="preserve">Statement of cash flows (Unaudited) </t>
    </r>
    <r>
      <rPr>
        <b/>
        <i/>
        <sz val="12"/>
        <rFont val="Times New Roman"/>
        <family val="1"/>
      </rPr>
      <t>(Continued)</t>
    </r>
  </si>
  <si>
    <t>Cash flows from financing activities</t>
  </si>
  <si>
    <t>Interest paid</t>
  </si>
  <si>
    <t>Repayment of long-term borrowings</t>
  </si>
  <si>
    <t>Cash used in financing activities</t>
  </si>
  <si>
    <t>Proceeds from issued of trust capital from unitholders</t>
  </si>
  <si>
    <t>Proceeds from long-term loans</t>
  </si>
  <si>
    <t xml:space="preserve">Payment for the trust unit issuance costs and </t>
  </si>
  <si>
    <t>offering the trust unit expenses</t>
  </si>
  <si>
    <t>Distribution to unitholders</t>
  </si>
  <si>
    <t>Net cash from (used in) financing activities</t>
  </si>
  <si>
    <t>Net (decrease) increase in cash and cash equivalents</t>
  </si>
  <si>
    <t>Cash and cash equivalents at the beginning of the period</t>
  </si>
  <si>
    <t>Cash and cash equivalents at the end of the period</t>
  </si>
  <si>
    <t>Supplement disclosure of cash flows information:</t>
  </si>
  <si>
    <t xml:space="preserve">Acquisitions of investments in leasehold properties </t>
  </si>
  <si>
    <t xml:space="preserve">   during the period are detailed as follows:</t>
  </si>
  <si>
    <t xml:space="preserve">   Increase of investments in leasehold properties during the period</t>
  </si>
  <si>
    <t>4</t>
  </si>
  <si>
    <r>
      <rPr>
        <i/>
        <sz val="11"/>
        <rFont val="Times New Roman"/>
        <family val="1"/>
      </rPr>
      <t xml:space="preserve">   (Less) add</t>
    </r>
    <r>
      <rPr>
        <sz val="11"/>
        <rFont val="Times New Roman"/>
        <family val="1"/>
      </rPr>
      <t xml:space="preserve"> Changes in payables for acquisitions of </t>
    </r>
  </si>
  <si>
    <t xml:space="preserve">           investments in leasehold properties</t>
  </si>
  <si>
    <t>Investments in leasehold properties paid by cash</t>
  </si>
  <si>
    <t xml:space="preserve">Net loss on changes in fair value of investments in </t>
  </si>
  <si>
    <t>Decrease (increase) in restricted deposit at financial institution</t>
  </si>
  <si>
    <t>Decrease (increase) in receivables on accrued other income</t>
  </si>
  <si>
    <t>Decrease (increase) in other assets</t>
  </si>
  <si>
    <t>Decrease in other liabilities</t>
  </si>
  <si>
    <t xml:space="preserve">Net gain on changes in fair value of investments measured </t>
  </si>
  <si>
    <t xml:space="preserve">Net gain on changes in fair value of investments </t>
  </si>
  <si>
    <t xml:space="preserve">Increase (decrease) in net assets during the period </t>
  </si>
  <si>
    <t>Net gain on changes in fair value of investments</t>
  </si>
  <si>
    <t>Net increase in net assets resulting from 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</si>
</sst>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2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\ ;\(#,##0\)"/>
    <numFmt numFmtId="165" formatCode="#,##0.00\ ;\(#,##0.00\)"/>
    <numFmt numFmtId="166" formatCode="_(* #,##0_);_(* \(#,##0\);_(* &quot;-&quot;??_);_(@_)"/>
    <numFmt numFmtId="167" formatCode="#,##0;\(#,##0\)"/>
    <numFmt numFmtId="168" formatCode="_(* #,##0.0000_);_(* \(#,##0.0000\);_(* &quot;-&quot;??_);_(@_)"/>
    <numFmt numFmtId="169" formatCode="_(* #,##0.00_);_(* \(#,##0.00\);_(* &quot;-&quot;_);_(@_)"/>
    <numFmt numFmtId="170" formatCode="_-* #,##0.00_-;\-* #,##0.00_-;_-* &quot;-&quot;??_-;_-@_-"/>
    <numFmt numFmtId="171" formatCode="#.\ \ "/>
    <numFmt numFmtId="172" formatCode="##.\ \ "/>
    <numFmt numFmtId="173" formatCode="###0_);[Red]\(###0\)"/>
    <numFmt numFmtId="174" formatCode="#,##0.0,"/>
    <numFmt numFmtId="175" formatCode="&quot;$&quot;#,##0\ ;\(&quot;$&quot;#,##0\)"/>
    <numFmt numFmtId="176" formatCode="d\ \ด\ด\ด\ด\ \b\b\b\b"/>
    <numFmt numFmtId="177" formatCode="\ช\:\น\น"/>
    <numFmt numFmtId="178" formatCode="_-[$€]* #,##0.00_-;\-[$€]* #,##0.00_-;_-[$€]* &quot;-&quot;&quot;?&quot;&quot;?&quot;_-;_-@_-"/>
    <numFmt numFmtId="179" formatCode="#,##0\ \ ;\(#,##0\)\ ;\—\ \ \ \ "/>
    <numFmt numFmtId="180" formatCode="&quot;฿&quot;\t#,##0_);[Red]\(&quot;฿&quot;\t#,##0\)"/>
    <numFmt numFmtId="181" formatCode="0.00_)"/>
    <numFmt numFmtId="182" formatCode="0%_);\(0%\)"/>
    <numFmt numFmtId="183" formatCode="#,##0&quot;£&quot;_);[Red]\(#,##0&quot;£&quot;\)"/>
    <numFmt numFmtId="184" formatCode="_-* #,##0_-;\-* #,##0_-;_-* &quot;-&quot;_-;_-@_-"/>
    <numFmt numFmtId="185" formatCode="&quot;ฃ&quot;#,##0.00;[Red]\-&quot;ฃ&quot;#,##0.00"/>
    <numFmt numFmtId="186" formatCode="_-&quot;ฃ&quot;* #,##0.00_-;\-&quot;ฃ&quot;* #,##0.00_-;_-&quot;ฃ&quot;* &quot;-&quot;??_-;_-@_-"/>
    <numFmt numFmtId="187" formatCode="&quot;ฃ&quot;#,##0.00;\-&quot;ฃ&quot;#,##0.00"/>
    <numFmt numFmtId="188" formatCode="_-&quot;ฃ&quot;* #,##0_-;\-&quot;ฃ&quot;* #,##0_-;_-&quot;ฃ&quot;* &quot;-&quot;_-;_-@_-"/>
    <numFmt numFmtId="189" formatCode="_-&quot;$&quot;* #,##0_-;\-&quot;$&quot;* #,##0_-;_-&quot;$&quot;* &quot;-&quot;_-;_-@_-"/>
    <numFmt numFmtId="190" formatCode="_-&quot;$&quot;* #,##0.00_-;\-&quot;$&quot;* #,##0.00_-;_-&quot;$&quot;* &quot;-&quot;??_-;_-@_-"/>
    <numFmt numFmtId="191" formatCode="_-&quot;Dfl.&quot;\ * #,##0.00_-;_-&quot;Dfl.&quot;\ * #,##0.00\-;_-&quot;Dfl.&quot;\ * &quot;-&quot;??_-;_-@_-"/>
    <numFmt numFmtId="192" formatCode="_-* #,##0.00_-;_-* #,##0.00\-;_-* &quot;-&quot;??_-;_-@_-"/>
    <numFmt numFmtId="193" formatCode="_-&quot;?&quot;* #,##0_-;\-&quot;?&quot;* #,##0_-;_-&quot;?&quot;* &quot;-&quot;_-;_-@_-"/>
    <numFmt numFmtId="194" formatCode="_-&quot;?&quot;* #,##0.00_-;\-&quot;?&quot;* #,##0.00_-;_-&quot;?&quot;* &quot;-&quot;??_-;_-@_-"/>
    <numFmt numFmtId="195" formatCode="_-* #,##0_-;_-* #,##0\-;_-* &quot;-&quot;_-;_-@_-"/>
    <numFmt numFmtId="196" formatCode="_-&quot;฿&quot;* #,##0_-;\-&quot;฿&quot;* #,##0_-;_-&quot;฿&quot;* &quot;-&quot;_-;_-@_-"/>
    <numFmt numFmtId="197" formatCode="_-&quot;Dfl.&quot;\ * #,##0_-;_-&quot;Dfl.&quot;\ * #,##0\-;_-&quot;Dfl.&quot;\ * &quot;-&quot;_-;_-@_-"/>
    <numFmt numFmtId="198" formatCode="0.0_)\%;\(0.0\)\%;0.0_)\%;@_)_%"/>
    <numFmt numFmtId="199" formatCode="#,##0.0_)_%;\(#,##0.0\)_%;0.0_)_%;@_)_%"/>
    <numFmt numFmtId="200" formatCode="_ * #,##0_)\ _฿_ ;_ * \(#,##0\)\ _฿_ ;_ * &quot;-&quot;_)\ _฿_ ;_ @_ "/>
    <numFmt numFmtId="201" formatCode="#,##0.0_);\(#,##0.0\);#,##0.0_);@_)"/>
    <numFmt numFmtId="202" formatCode="&quot;$&quot;_(#,##0.00_);&quot;$&quot;\(#,##0.00\);&quot;$&quot;_(0.00_);@_)"/>
    <numFmt numFmtId="203" formatCode="#,##0.00_);\(#,##0.00\);0.00_);@_)"/>
    <numFmt numFmtId="204" formatCode="\€_(#,##0.00_);\€\(#,##0.00\);\€_(0.00_);@_)"/>
    <numFmt numFmtId="205" formatCode="#,##0_)\x;\(#,##0\)\x;0_)\x;@_)_x"/>
    <numFmt numFmtId="206" formatCode="#,##0_)_x;\(#,##0\)_x;0_)_x;@_)_x"/>
    <numFmt numFmtId="207" formatCode="&quot;\&quot;#,##0;[Red]&quot;\&quot;\-#,##0"/>
    <numFmt numFmtId="208" formatCode="&quot;\&quot;#,##0.00;[Red]&quot;\&quot;\-#,##0.00"/>
    <numFmt numFmtId="209" formatCode="&quot;S$&quot;#,##0.00;[Red]\-&quot;S$&quot;#,##0.00"/>
    <numFmt numFmtId="210" formatCode="_-&quot;S$&quot;* #,##0.00_-;\-&quot;S$&quot;* #,##0.00_-;_-&quot;S$&quot;* &quot;-&quot;??_-;_-@_-"/>
    <numFmt numFmtId="211" formatCode="#,##0.0%;[Red]\(#,##0.0%\)"/>
    <numFmt numFmtId="212" formatCode="&quot;฿&quot;#,##0_);\(&quot;฿&quot;#,##0\)"/>
    <numFmt numFmtId="213" formatCode="General_)"/>
    <numFmt numFmtId="214" formatCode="0.000"/>
    <numFmt numFmtId="215" formatCode="#,##0.0_);\(#,##0.0\)"/>
    <numFmt numFmtId="216" formatCode="#,##0.000_);\(#,##0.000\)"/>
    <numFmt numFmtId="217" formatCode="_(* #,##0.0_);_(* \(#,##0.00\);_(* &quot;-&quot;??_);_(@_)"/>
    <numFmt numFmtId="218" formatCode="&quot;$&quot;#,\);\(&quot;$&quot;#,##0\)"/>
    <numFmt numFmtId="219" formatCode="* \(#,##0\);* #,##0_);&quot;-&quot;??_);@"/>
    <numFmt numFmtId="220" formatCode="&quot;$&quot;#,##0_);\(&quot;$&quot;#,##0.0\)"/>
    <numFmt numFmtId="221" formatCode="#,##0.00&quot; F&quot;_);\(#,##0.00&quot; F&quot;\)"/>
    <numFmt numFmtId="222" formatCode="* #,##0_);* \(#,##0\);&quot;-&quot;??_);@"/>
    <numFmt numFmtId="223" formatCode="_-* #,##0.00_-;\-* #,##0.00_-;_-* \-??_-;_-@_-"/>
    <numFmt numFmtId="224" formatCode="&quot;?&quot;#,##0;[Red]\-&quot;?&quot;#,##0"/>
    <numFmt numFmtId="225" formatCode="0.0&quot;  &quot;"/>
    <numFmt numFmtId="226" formatCode="0.0%"/>
    <numFmt numFmtId="227" formatCode="#,##0&quot; F&quot;_);[Red]\(#,##0&quot; F&quot;\)"/>
    <numFmt numFmtId="228" formatCode="#,##0;[Red]\-#,##0;\-"/>
    <numFmt numFmtId="229" formatCode="\60\4\7\:"/>
    <numFmt numFmtId="230" formatCode="&quot;$&quot;#,\);\(&quot;$&quot;#,\)"/>
    <numFmt numFmtId="231" formatCode="&quot;$&quot;#,;\(&quot;$&quot;#,\)"/>
    <numFmt numFmtId="232" formatCode="_-&quot;฿&quot;* #,##0.00_-;\-&quot;฿&quot;* #,##0.00_-;_-&quot;฿&quot;* &quot;-&quot;??_-;_-@_-"/>
    <numFmt numFmtId="233" formatCode="_-&quot;\&quot;* #,##0_-;\-&quot;\&quot;* #,##0_-;_-&quot;\&quot;* &quot;-&quot;_-;_-@_-"/>
    <numFmt numFmtId="234" formatCode="_-&quot;\&quot;* #,##0.00_-;\-&quot;\&quot;* #,##0.00_-;_-&quot;\&quot;* &quot;-&quot;??_-;_-@_-"/>
    <numFmt numFmtId="235" formatCode="#,##0.00\ &quot;Esc.&quot;;[Red]\-#,##0.00\ &quot;Esc.&quot;"/>
    <numFmt numFmtId="236" formatCode="_-* #,##0\ _E_s_c_._-;\-* #,##0\ _E_s_c_._-;_-* &quot;-&quot;\ _E_s_c_._-;_-@_-"/>
    <numFmt numFmtId="237" formatCode="_ * #,##0.00_ ;_ * \-#,##0.00_ ;_ * &quot;-&quot;??_ ;_ @_ "/>
    <numFmt numFmtId="238" formatCode="#,##0.00000"/>
    <numFmt numFmtId="239" formatCode="#,##0\ &quot; &quot;;\(#,##0\)\ ;&quot;—&quot;&quot; &quot;&quot; &quot;&quot; &quot;&quot; &quot;"/>
    <numFmt numFmtId="240" formatCode="\ว\ \ด\ด\ด\ด\ &quot;ค.ศ.&quot;\ \ค\ค\ค\ค"/>
    <numFmt numFmtId="241" formatCode="_-[$€-2]* #,##0.00_-;\-[$€-2]* #,##0.00_-;_-[$€-2]* &quot;-&quot;??_-"/>
    <numFmt numFmtId="242" formatCode="_(* #,##0.00000_);_(* \(#,##0.00000\);_(* &quot;-&quot;??_);_(@_)"/>
    <numFmt numFmtId="243" formatCode="\$#,##0.00000;\(\$#,##0.00000\)"/>
    <numFmt numFmtId="244" formatCode="&quot;$&quot;#,##0.0000"/>
    <numFmt numFmtId="245" formatCode="_(&quot;$&quot;* #,##0.000_);_(&quot;$&quot;* \(#,##0.000\);_(&quot;$&quot;* &quot;-&quot;??_);_(@_)"/>
    <numFmt numFmtId="246" formatCode="_(&quot;$&quot;* #,##0.0000_);_(&quot;$&quot;* \(#,##0.0000\);_(&quot;$&quot;* &quot;-&quot;??_);_(@_)"/>
    <numFmt numFmtId="247" formatCode="#,##0.00\ ;\(#,##0\)"/>
    <numFmt numFmtId="248" formatCode="[$-D00041E]0"/>
    <numFmt numFmtId="249" formatCode="#,##0.000;\(#,##0.000\)"/>
  </numFmts>
  <fonts count="21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8"/>
      <name val="Arial"/>
      <family val="2"/>
    </font>
    <font>
      <u/>
      <sz val="11"/>
      <name val="Times New Roman"/>
      <family val="1"/>
    </font>
    <font>
      <sz val="9"/>
      <name val="Times New Roman"/>
      <family val="1"/>
    </font>
    <font>
      <sz val="14"/>
      <name val="Cordia New"/>
      <family val="2"/>
    </font>
    <font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i/>
      <sz val="10"/>
      <name val="Arial"/>
      <family val="2"/>
    </font>
    <font>
      <i/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5"/>
      <name val="Angsana New"/>
      <family val="1"/>
    </font>
    <font>
      <b/>
      <i/>
      <sz val="1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u/>
      <sz val="12"/>
      <name val="Helv"/>
    </font>
    <font>
      <b/>
      <sz val="12"/>
      <name val="Helv"/>
    </font>
    <font>
      <sz val="10"/>
      <name val="Courier"/>
      <family val="3"/>
    </font>
    <font>
      <sz val="10"/>
      <name val="MS Serif"/>
      <family val="1"/>
    </font>
    <font>
      <sz val="12"/>
      <name val="Arial"/>
      <family val="2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8"/>
      <name val="Times New Roman"/>
      <family val="1"/>
    </font>
    <font>
      <b/>
      <sz val="13"/>
      <name val="Times New Roman"/>
      <family val="1"/>
    </font>
    <font>
      <sz val="14"/>
      <name val="CordiaUPC"/>
      <family val="2"/>
    </font>
    <font>
      <sz val="10"/>
      <name val="Geneva"/>
      <family val="2"/>
    </font>
    <font>
      <sz val="7"/>
      <name val="Small Fonts"/>
      <family val="2"/>
    </font>
    <font>
      <b/>
      <i/>
      <sz val="16"/>
      <name val="Helv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28"/>
      <name val="Angsana New"/>
      <family val="1"/>
      <charset val="22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sz val="10"/>
      <name val="MS Sans Serif"/>
      <family val="2"/>
      <charset val="222"/>
    </font>
    <font>
      <sz val="12"/>
      <name val="นูลมรผ"/>
      <charset val="129"/>
    </font>
    <font>
      <sz val="12"/>
      <name val="新細明體"/>
      <family val="1"/>
      <charset val="136"/>
    </font>
    <font>
      <sz val="12"/>
      <name val="ＭＳ 明朝"/>
      <family val="1"/>
      <charset val="128"/>
    </font>
    <font>
      <sz val="12"/>
      <name val="????"/>
    </font>
    <font>
      <sz val="14"/>
      <name val="?? ??"/>
      <charset val="222"/>
    </font>
    <font>
      <u/>
      <sz val="8.4"/>
      <color indexed="12"/>
      <name val="Arial"/>
      <family val="2"/>
    </font>
    <font>
      <u/>
      <sz val="10.5"/>
      <color indexed="36"/>
      <name val="Cordia New"/>
      <family val="2"/>
    </font>
    <font>
      <sz val="12"/>
      <name val="นูลมรผ"/>
    </font>
    <font>
      <u/>
      <sz val="10.5"/>
      <color indexed="12"/>
      <name val="Cordia New"/>
      <family val="2"/>
    </font>
    <font>
      <sz val="14"/>
      <name val="?? ??"/>
      <family val="2"/>
    </font>
    <font>
      <b/>
      <sz val="22"/>
      <color indexed="18"/>
      <name val="Arial"/>
      <family val="2"/>
    </font>
    <font>
      <sz val="11"/>
      <name val="Helv"/>
      <charset val="22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Helv"/>
      <family val="2"/>
    </font>
    <font>
      <sz val="11"/>
      <name val="?l?r ?o?S?V?b?N"/>
      <family val="1"/>
    </font>
    <font>
      <sz val="16"/>
      <name val="AngsanaUPC"/>
      <family val="1"/>
    </font>
    <font>
      <sz val="11"/>
      <name val="‚l‚r ‚oƒSƒVƒbƒN"/>
    </font>
    <font>
      <sz val="16"/>
      <name val="CordiaUPC"/>
      <family val="1"/>
    </font>
    <font>
      <sz val="8"/>
      <name val="Times New Roman"/>
      <family val="1"/>
    </font>
    <font>
      <sz val="12"/>
      <name val="Tms Rmn"/>
    </font>
    <font>
      <b/>
      <sz val="10"/>
      <name val="MS Sans Serif"/>
      <family val="2"/>
      <charset val="222"/>
    </font>
    <font>
      <sz val="10"/>
      <color indexed="8"/>
      <name val="Impact"/>
      <family val="2"/>
    </font>
    <font>
      <b/>
      <sz val="8"/>
      <name val="Arial"/>
      <family val="2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b/>
      <sz val="10"/>
      <name val="Tms Rmn"/>
      <family val="1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b/>
      <sz val="12"/>
      <color indexed="9"/>
      <name val="Tms Rmn"/>
    </font>
    <font>
      <sz val="6"/>
      <name val="Palatino"/>
      <family val="1"/>
      <charset val="222"/>
    </font>
    <font>
      <sz val="6"/>
      <name val="Palatino"/>
      <family val="1"/>
    </font>
    <font>
      <sz val="28"/>
      <name val="Helvetica-Black"/>
      <charset val="222"/>
    </font>
    <font>
      <sz val="10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b/>
      <sz val="8"/>
      <name val="MS Sans Serif"/>
      <family val="2"/>
      <charset val="222"/>
    </font>
    <font>
      <sz val="10"/>
      <name val="Tahoma"/>
      <family val="2"/>
    </font>
    <font>
      <sz val="8"/>
      <color indexed="12"/>
      <name val="Helv"/>
      <charset val="222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2"/>
      <name val="CordiaUPC"/>
      <family val="2"/>
      <charset val="222"/>
    </font>
    <font>
      <sz val="10"/>
      <name val="Helv"/>
    </font>
    <font>
      <sz val="10"/>
      <name val="CG Times (WN)"/>
      <charset val="222"/>
    </font>
    <font>
      <sz val="10"/>
      <name val="Palatino"/>
      <family val="1"/>
      <charset val="222"/>
    </font>
    <font>
      <sz val="12"/>
      <name val="Helvetica-Black"/>
      <charset val="222"/>
    </font>
    <font>
      <sz val="8"/>
      <name val="Helv"/>
      <charset val="222"/>
    </font>
    <font>
      <b/>
      <u/>
      <sz val="10"/>
      <name val="Helv"/>
      <charset val="222"/>
    </font>
    <font>
      <sz val="9"/>
      <name val="Futura Lt BT"/>
      <family val="2"/>
    </font>
    <font>
      <sz val="8"/>
      <name val="Wingdings"/>
      <charset val="2"/>
    </font>
    <font>
      <sz val="8"/>
      <name val="MS Sans Serif"/>
      <family val="2"/>
      <charset val="222"/>
    </font>
    <font>
      <sz val="9"/>
      <name val="Geneva"/>
      <family val="2"/>
    </font>
    <font>
      <b/>
      <sz val="10"/>
      <name val="Tahoma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11"/>
      <name val="Univers (WN)"/>
    </font>
    <font>
      <sz val="10"/>
      <name val="Geneva"/>
    </font>
    <font>
      <u/>
      <sz val="9"/>
      <color indexed="36"/>
      <name val="ＭＳ Ｐゴシック"/>
      <family val="3"/>
      <charset val="128"/>
    </font>
    <font>
      <sz val="9"/>
      <name val="Microsoft Sans Serif"/>
      <family val="2"/>
    </font>
    <font>
      <u/>
      <sz val="14"/>
      <color indexed="12"/>
      <name val="Cordia New"/>
      <family val="2"/>
    </font>
    <font>
      <sz val="14"/>
      <name val="Cordia New"/>
      <family val="1"/>
    </font>
    <font>
      <sz val="12"/>
      <name val="ทsฒำฉ๚ล้"/>
      <family val="1"/>
      <charset val="136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2"/>
      <name val="바탕체"/>
      <family val="3"/>
    </font>
    <font>
      <sz val="14"/>
      <name val="AngsanaUPC"/>
      <family val="3"/>
    </font>
    <font>
      <sz val="12"/>
      <name val="宋体"/>
      <charset val="134"/>
    </font>
    <font>
      <u/>
      <sz val="12"/>
      <color indexed="36"/>
      <name val="宋体"/>
      <charset val="134"/>
    </font>
    <font>
      <sz val="14"/>
      <name val="ＭＳ 明朝"/>
      <family val="1"/>
      <charset val="128"/>
    </font>
    <font>
      <sz val="14"/>
      <name val="Cordia New"/>
      <family val="2"/>
      <charset val="222"/>
    </font>
    <font>
      <u/>
      <sz val="9"/>
      <color indexed="12"/>
      <name val="ＭＳ Ｐゴシック"/>
      <family val="3"/>
      <charset val="128"/>
    </font>
    <font>
      <sz val="14"/>
      <name val="ＭＳ ・団"/>
      <family val="1"/>
      <charset val="128"/>
    </font>
    <font>
      <u/>
      <sz val="12"/>
      <color indexed="12"/>
      <name val="宋体"/>
      <charset val="134"/>
    </font>
    <font>
      <sz val="12"/>
      <name val="Osaka"/>
      <family val="3"/>
    </font>
    <font>
      <sz val="14"/>
      <name val="AngsanaUPC"/>
      <family val="1"/>
      <charset val="222"/>
    </font>
    <font>
      <sz val="13"/>
      <name val="AngsanaUPC"/>
      <family val="1"/>
      <charset val="222"/>
    </font>
    <font>
      <sz val="14"/>
      <name val="CordiaUPC"/>
      <family val="2"/>
      <charset val="222"/>
    </font>
    <font>
      <b/>
      <i/>
      <sz val="16"/>
      <name val="Helv"/>
      <family val="2"/>
    </font>
    <font>
      <sz val="11"/>
      <color indexed="10"/>
      <name val="Tahoma"/>
      <family val="2"/>
    </font>
    <font>
      <b/>
      <u/>
      <sz val="12"/>
      <name val="Helv"/>
      <family val="2"/>
    </font>
    <font>
      <b/>
      <sz val="12"/>
      <name val="Helv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color indexed="48"/>
      <name val="Tahoma"/>
      <family val="2"/>
    </font>
    <font>
      <sz val="10"/>
      <color indexed="10"/>
      <name val="Arial"/>
      <family val="2"/>
    </font>
    <font>
      <sz val="12"/>
      <name val="นูลมรผ"/>
      <family val="2"/>
      <charset val="129"/>
    </font>
    <font>
      <sz val="16"/>
      <name val="AngsanaUPC"/>
      <family val="1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2"/>
      <name val="Helv"/>
      <family val="2"/>
    </font>
    <font>
      <sz val="8"/>
      <name val="Book Antiqua"/>
      <family val="1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22"/>
      <name val="AngsanaUPC"/>
      <family val="1"/>
    </font>
    <font>
      <b/>
      <sz val="11"/>
      <color indexed="52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17"/>
      <name val="Tahoma"/>
      <family val="2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0"/>
      <color indexed="8"/>
      <name val="Tahoma"/>
      <family val="2"/>
    </font>
    <font>
      <sz val="1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sz val="12"/>
      <color theme="1"/>
      <name val="Tahoma"/>
      <family val="2"/>
    </font>
    <font>
      <sz val="8.25"/>
      <color rgb="FF000000"/>
      <name val="Microsoft Sans Serif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ApFont"/>
      <charset val="222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rgb="FF000000"/>
      </bottom>
      <diagonal/>
    </border>
  </borders>
  <cellStyleXfs count="1166">
    <xf numFmtId="0" fontId="0" fillId="0" borderId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9" fillId="0" borderId="0"/>
    <xf numFmtId="0" fontId="16" fillId="0" borderId="0"/>
    <xf numFmtId="0" fontId="16" fillId="0" borderId="0"/>
    <xf numFmtId="0" fontId="16" fillId="0" borderId="0"/>
    <xf numFmtId="0" fontId="10" fillId="0" borderId="0"/>
    <xf numFmtId="0" fontId="11" fillId="0" borderId="0"/>
    <xf numFmtId="0" fontId="11" fillId="0" borderId="0"/>
    <xf numFmtId="9" fontId="2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9" fillId="5" borderId="9" applyNumberFormat="0" applyAlignment="0" applyProtection="0"/>
    <xf numFmtId="0" fontId="30" fillId="6" borderId="10" applyNumberFormat="0" applyAlignment="0" applyProtection="0"/>
    <xf numFmtId="0" fontId="31" fillId="6" borderId="9" applyNumberFormat="0" applyAlignment="0" applyProtection="0"/>
    <xf numFmtId="0" fontId="32" fillId="0" borderId="11" applyNumberFormat="0" applyFill="0" applyAlignment="0" applyProtection="0"/>
    <xf numFmtId="0" fontId="33" fillId="7" borderId="12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0" fontId="11" fillId="0" borderId="0"/>
    <xf numFmtId="0" fontId="2" fillId="0" borderId="0"/>
    <xf numFmtId="191" fontId="2" fillId="0" borderId="0" applyFont="0" applyFill="0" applyBorder="0" applyAlignment="0" applyProtection="0"/>
    <xf numFmtId="189" fontId="71" fillId="0" borderId="0" applyFont="0" applyFill="0" applyBorder="0" applyAlignment="0" applyProtection="0"/>
    <xf numFmtId="0" fontId="72" fillId="0" borderId="0"/>
    <xf numFmtId="192" fontId="2" fillId="0" borderId="0" applyFont="0" applyFill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184" fontId="41" fillId="0" borderId="0" applyFont="0" applyFill="0" applyBorder="0" applyAlignment="0" applyProtection="0"/>
    <xf numFmtId="193" fontId="41" fillId="0" borderId="0" applyFont="0" applyFill="0" applyBorder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Font="0" applyFill="0" applyBorder="0" applyAlignment="0" applyProtection="0"/>
    <xf numFmtId="194" fontId="41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184" fontId="11" fillId="0" borderId="0" applyFont="0" applyFill="0" applyBorder="0" applyAlignment="0" applyProtection="0"/>
    <xf numFmtId="195" fontId="2" fillId="0" borderId="0" applyFont="0" applyFill="0" applyBorder="0" applyAlignment="0" applyProtection="0"/>
    <xf numFmtId="184" fontId="71" fillId="0" borderId="0" applyFont="0" applyFill="0" applyBorder="0" applyAlignment="0" applyProtection="0"/>
    <xf numFmtId="0" fontId="77" fillId="0" borderId="0"/>
    <xf numFmtId="0" fontId="41" fillId="0" borderId="0" applyFont="0" applyFill="0" applyBorder="0" applyAlignment="0" applyProtection="0"/>
    <xf numFmtId="196" fontId="11" fillId="0" borderId="0" applyFont="0" applyFill="0" applyBorder="0" applyAlignment="0" applyProtection="0"/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9" fontId="41" fillId="0" borderId="0"/>
    <xf numFmtId="9" fontId="41" fillId="0" borderId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2" fillId="0" borderId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200" fontId="41" fillId="0" borderId="0" applyFont="0" applyFill="0" applyBorder="0" applyAlignment="0" applyProtection="0"/>
    <xf numFmtId="9" fontId="41" fillId="0" borderId="0"/>
    <xf numFmtId="9" fontId="41" fillId="0" borderId="0"/>
    <xf numFmtId="9" fontId="41" fillId="0" borderId="0"/>
    <xf numFmtId="9" fontId="41" fillId="0" borderId="0"/>
    <xf numFmtId="0" fontId="51" fillId="0" borderId="0" applyNumberFormat="0" applyFill="0" applyBorder="0" applyAlignment="0" applyProtection="0"/>
    <xf numFmtId="0" fontId="59" fillId="0" borderId="0">
      <alignment vertical="top"/>
    </xf>
    <xf numFmtId="0" fontId="59" fillId="0" borderId="0">
      <alignment vertical="top"/>
    </xf>
    <xf numFmtId="0" fontId="51" fillId="0" borderId="0" applyNumberForma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/>
    <xf numFmtId="9" fontId="41" fillId="0" borderId="0"/>
    <xf numFmtId="9" fontId="41" fillId="0" borderId="0"/>
    <xf numFmtId="202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184" fontId="2" fillId="0" borderId="0" applyFont="0" applyFill="0" applyBorder="0" applyAlignment="0" applyProtection="0"/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184" fontId="2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2" fillId="33" borderId="0" applyNumberFormat="0" applyFont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59" fillId="0" borderId="0">
      <alignment vertical="top"/>
    </xf>
    <xf numFmtId="0" fontId="59" fillId="0" borderId="0">
      <alignment vertical="top"/>
    </xf>
    <xf numFmtId="184" fontId="2" fillId="0" borderId="0" applyFont="0" applyFill="0" applyBorder="0" applyAlignment="0" applyProtection="0"/>
    <xf numFmtId="0" fontId="2" fillId="0" borderId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206" fontId="2" fillId="0" borderId="0" applyFont="0" applyFill="0" applyBorder="0" applyProtection="0">
      <alignment horizontal="right"/>
    </xf>
    <xf numFmtId="37" fontId="79" fillId="0" borderId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59" fillId="0" borderId="0">
      <alignment vertical="top"/>
    </xf>
    <xf numFmtId="0" fontId="59" fillId="0" borderId="0">
      <alignment vertical="top"/>
    </xf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80" fillId="0" borderId="0" applyNumberFormat="0" applyFill="0" applyBorder="0" applyProtection="0">
      <alignment vertical="top"/>
    </xf>
    <xf numFmtId="200" fontId="41" fillId="0" borderId="0" applyFont="0" applyFill="0" applyBorder="0" applyAlignment="0" applyProtection="0"/>
    <xf numFmtId="0" fontId="81" fillId="0" borderId="16" applyNumberFormat="0" applyFill="0" applyAlignment="0" applyProtection="0"/>
    <xf numFmtId="0" fontId="82" fillId="0" borderId="17" applyNumberFormat="0" applyFill="0" applyProtection="0">
      <alignment horizontal="center"/>
    </xf>
    <xf numFmtId="0" fontId="82" fillId="0" borderId="0" applyNumberFormat="0" applyFill="0" applyBorder="0" applyProtection="0">
      <alignment horizontal="left"/>
    </xf>
    <xf numFmtId="0" fontId="83" fillId="0" borderId="0" applyNumberFormat="0" applyFill="0" applyBorder="0" applyProtection="0">
      <alignment horizontal="centerContinuous"/>
    </xf>
    <xf numFmtId="200" fontId="41" fillId="0" borderId="0" applyFont="0" applyFill="0" applyBorder="0" applyAlignment="0" applyProtection="0"/>
    <xf numFmtId="0" fontId="59" fillId="0" borderId="0">
      <alignment vertical="top"/>
    </xf>
    <xf numFmtId="0" fontId="59" fillId="0" borderId="0">
      <alignment vertical="top"/>
    </xf>
    <xf numFmtId="184" fontId="2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1" fillId="0" borderId="0" applyNumberForma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2" fillId="0" borderId="0"/>
    <xf numFmtId="200" fontId="41" fillId="0" borderId="0" applyFont="0" applyFill="0" applyBorder="0" applyAlignment="0" applyProtection="0"/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84" fillId="0" borderId="0"/>
    <xf numFmtId="200" fontId="41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68" fillId="0" borderId="0" applyFont="0" applyFill="0" applyBorder="0" applyAlignment="0" applyProtection="0"/>
    <xf numFmtId="207" fontId="85" fillId="0" borderId="0" applyFont="0" applyFill="0" applyBorder="0" applyAlignment="0" applyProtection="0"/>
    <xf numFmtId="208" fontId="85" fillId="0" borderId="0" applyFont="0" applyFill="0" applyBorder="0" applyAlignment="0" applyProtection="0"/>
    <xf numFmtId="209" fontId="86" fillId="0" borderId="0" applyFont="0" applyFill="0" applyBorder="0" applyAlignment="0" applyProtection="0"/>
    <xf numFmtId="210" fontId="86" fillId="0" borderId="0" applyFont="0" applyFill="0" applyBorder="0" applyAlignment="0" applyProtection="0"/>
    <xf numFmtId="0" fontId="85" fillId="0" borderId="0"/>
    <xf numFmtId="0" fontId="87" fillId="0" borderId="0"/>
    <xf numFmtId="0" fontId="12" fillId="0" borderId="0"/>
    <xf numFmtId="0" fontId="41" fillId="0" borderId="0" applyFont="0" applyFill="0" applyBorder="0" applyAlignment="0" applyProtection="0"/>
    <xf numFmtId="211" fontId="2" fillId="0" borderId="0" applyProtection="0">
      <protection locked="0"/>
    </xf>
    <xf numFmtId="43" fontId="88" fillId="0" borderId="18">
      <alignment horizontal="right" vertical="center"/>
    </xf>
    <xf numFmtId="9" fontId="41" fillId="0" borderId="0"/>
    <xf numFmtId="0" fontId="75" fillId="0" borderId="0" applyFont="0" applyFill="0" applyBorder="0" applyAlignment="0" applyProtection="0"/>
    <xf numFmtId="0" fontId="42" fillId="0" borderId="15">
      <alignment horizontal="center"/>
    </xf>
    <xf numFmtId="0" fontId="43" fillId="0" borderId="0"/>
    <xf numFmtId="0" fontId="43" fillId="0" borderId="19" applyFill="0">
      <alignment horizontal="center"/>
      <protection locked="0"/>
    </xf>
    <xf numFmtId="0" fontId="42" fillId="0" borderId="0" applyFill="0">
      <alignment horizontal="center"/>
      <protection locked="0"/>
    </xf>
    <xf numFmtId="0" fontId="42" fillId="34" borderId="0"/>
    <xf numFmtId="0" fontId="42" fillId="0" borderId="0">
      <protection locked="0"/>
    </xf>
    <xf numFmtId="0" fontId="42" fillId="0" borderId="0"/>
    <xf numFmtId="171" fontId="42" fillId="0" borderId="0"/>
    <xf numFmtId="172" fontId="42" fillId="0" borderId="0"/>
    <xf numFmtId="0" fontId="43" fillId="35" borderId="0">
      <alignment horizontal="right"/>
    </xf>
    <xf numFmtId="0" fontId="42" fillId="0" borderId="0"/>
    <xf numFmtId="0" fontId="12" fillId="0" borderId="0">
      <alignment horizontal="justify" vertical="top" wrapText="1"/>
      <protection locked="0"/>
    </xf>
    <xf numFmtId="0" fontId="89" fillId="0" borderId="0">
      <alignment horizontal="center" wrapText="1"/>
      <protection locked="0"/>
    </xf>
    <xf numFmtId="37" fontId="44" fillId="0" borderId="0"/>
    <xf numFmtId="0" fontId="90" fillId="0" borderId="0" applyNumberFormat="0" applyFill="0" applyBorder="0" applyAlignment="0" applyProtection="0"/>
    <xf numFmtId="37" fontId="45" fillId="0" borderId="0"/>
    <xf numFmtId="37" fontId="45" fillId="0" borderId="0"/>
    <xf numFmtId="212" fontId="91" fillId="0" borderId="5" applyAlignment="0" applyProtection="0"/>
    <xf numFmtId="173" fontId="2" fillId="0" borderId="0" applyFill="0" applyBorder="0" applyAlignment="0"/>
    <xf numFmtId="213" fontId="10" fillId="0" borderId="0" applyFill="0" applyBorder="0" applyAlignment="0"/>
    <xf numFmtId="214" fontId="10" fillId="0" borderId="0" applyFill="0" applyBorder="0" applyAlignment="0"/>
    <xf numFmtId="215" fontId="46" fillId="0" borderId="0" applyFill="0" applyBorder="0" applyAlignment="0"/>
    <xf numFmtId="216" fontId="46" fillId="0" borderId="0" applyFill="0" applyBorder="0" applyAlignment="0"/>
    <xf numFmtId="217" fontId="10" fillId="0" borderId="0" applyFill="0" applyBorder="0" applyAlignment="0"/>
    <xf numFmtId="218" fontId="46" fillId="0" borderId="0" applyFill="0" applyBorder="0" applyAlignment="0"/>
    <xf numFmtId="213" fontId="10" fillId="0" borderId="0" applyFill="0" applyBorder="0" applyAlignment="0"/>
    <xf numFmtId="0" fontId="92" fillId="36" borderId="20">
      <alignment horizontal="center" wrapText="1"/>
    </xf>
    <xf numFmtId="0" fontId="93" fillId="0" borderId="21">
      <alignment horizontal="center"/>
    </xf>
    <xf numFmtId="170" fontId="11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217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4" fontId="41" fillId="0" borderId="0"/>
    <xf numFmtId="3" fontId="2" fillId="0" borderId="0" applyFont="0" applyFill="0" applyBorder="0" applyAlignment="0" applyProtection="0"/>
    <xf numFmtId="0" fontId="47" fillId="0" borderId="0" applyNumberFormat="0" applyAlignment="0">
      <alignment horizontal="left"/>
    </xf>
    <xf numFmtId="0" fontId="94" fillId="0" borderId="0">
      <alignment horizontal="left"/>
    </xf>
    <xf numFmtId="0" fontId="95" fillId="0" borderId="0"/>
    <xf numFmtId="0" fontId="96" fillId="0" borderId="0">
      <alignment horizontal="left"/>
    </xf>
    <xf numFmtId="219" fontId="40" fillId="0" borderId="0" applyFill="0" applyBorder="0" applyProtection="0"/>
    <xf numFmtId="0" fontId="97" fillId="0" borderId="0"/>
    <xf numFmtId="0" fontId="97" fillId="0" borderId="0"/>
    <xf numFmtId="189" fontId="39" fillId="0" borderId="22" applyBorder="0"/>
    <xf numFmtId="213" fontId="10" fillId="0" borderId="0" applyFont="0" applyFill="0" applyBorder="0" applyAlignment="0" applyProtection="0"/>
    <xf numFmtId="42" fontId="2" fillId="0" borderId="0" applyFont="0" applyFill="0" applyBorder="0" applyAlignment="0" applyProtection="0"/>
    <xf numFmtId="220" fontId="2" fillId="0" borderId="0">
      <protection locked="0"/>
    </xf>
    <xf numFmtId="175" fontId="2" fillId="0" borderId="0" applyFont="0" applyFill="0" applyBorder="0" applyAlignment="0" applyProtection="0"/>
    <xf numFmtId="176" fontId="46" fillId="0" borderId="0"/>
    <xf numFmtId="221" fontId="2" fillId="0" borderId="0"/>
    <xf numFmtId="0" fontId="51" fillId="37" borderId="0" applyNumberFormat="0" applyFont="0" applyFill="0" applyBorder="0" applyProtection="0">
      <alignment horizontal="left"/>
    </xf>
    <xf numFmtId="0" fontId="48" fillId="0" borderId="0" applyProtection="0"/>
    <xf numFmtId="14" fontId="59" fillId="0" borderId="0" applyFill="0" applyBorder="0" applyAlignment="0"/>
    <xf numFmtId="0" fontId="2" fillId="0" borderId="0" applyFont="0" applyFill="0" applyBorder="0" applyAlignment="0" applyProtection="0"/>
    <xf numFmtId="222" fontId="40" fillId="0" borderId="0" applyFill="0" applyBorder="0" applyProtection="0"/>
    <xf numFmtId="38" fontId="67" fillId="0" borderId="23">
      <alignment vertical="center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7" fontId="46" fillId="0" borderId="0"/>
    <xf numFmtId="0" fontId="90" fillId="0" borderId="0" applyNumberFormat="0" applyFill="0" applyBorder="0" applyAlignment="0" applyProtection="0"/>
    <xf numFmtId="217" fontId="10" fillId="0" borderId="0" applyFill="0" applyBorder="0" applyAlignment="0"/>
    <xf numFmtId="213" fontId="10" fillId="0" borderId="0" applyFill="0" applyBorder="0" applyAlignment="0"/>
    <xf numFmtId="217" fontId="10" fillId="0" borderId="0" applyFill="0" applyBorder="0" applyAlignment="0"/>
    <xf numFmtId="218" fontId="46" fillId="0" borderId="0" applyFill="0" applyBorder="0" applyAlignment="0"/>
    <xf numFmtId="213" fontId="10" fillId="0" borderId="0" applyFill="0" applyBorder="0" applyAlignment="0"/>
    <xf numFmtId="0" fontId="49" fillId="0" borderId="0" applyNumberFormat="0" applyAlignment="0">
      <alignment horizontal="left"/>
    </xf>
    <xf numFmtId="178" fontId="11" fillId="0" borderId="0" applyFont="0" applyFill="0" applyBorder="0" applyAlignment="0" applyProtection="0"/>
    <xf numFmtId="43" fontId="86" fillId="0" borderId="0" applyFont="0" applyFill="0" applyBorder="0" applyAlignment="0" applyProtection="0"/>
    <xf numFmtId="223" fontId="55" fillId="0" borderId="0" applyFill="0" applyBorder="0" applyAlignment="0" applyProtection="0"/>
    <xf numFmtId="2" fontId="48" fillId="0" borderId="0" applyProtection="0"/>
    <xf numFmtId="0" fontId="98" fillId="0" borderId="0">
      <alignment horizontal="left"/>
    </xf>
    <xf numFmtId="0" fontId="99" fillId="0" borderId="0">
      <alignment horizontal="left"/>
    </xf>
    <xf numFmtId="0" fontId="100" fillId="0" borderId="0">
      <alignment horizontal="left"/>
    </xf>
    <xf numFmtId="0" fontId="100" fillId="0" borderId="0">
      <alignment horizontal="left"/>
    </xf>
    <xf numFmtId="0" fontId="101" fillId="0" borderId="0">
      <alignment horizontal="left"/>
    </xf>
    <xf numFmtId="179" fontId="3" fillId="0" borderId="0">
      <alignment horizontal="right"/>
    </xf>
    <xf numFmtId="38" fontId="8" fillId="37" borderId="0" applyNumberFormat="0" applyBorder="0" applyAlignment="0" applyProtection="0"/>
    <xf numFmtId="0" fontId="2" fillId="0" borderId="0"/>
    <xf numFmtId="0" fontId="102" fillId="34" borderId="0"/>
    <xf numFmtId="0" fontId="103" fillId="0" borderId="0">
      <alignment horizontal="left"/>
    </xf>
    <xf numFmtId="0" fontId="103" fillId="0" borderId="0">
      <alignment horizontal="left"/>
    </xf>
    <xf numFmtId="0" fontId="104" fillId="0" borderId="0">
      <alignment horizontal="left"/>
    </xf>
    <xf numFmtId="0" fontId="50" fillId="0" borderId="24" applyNumberFormat="0" applyAlignment="0" applyProtection="0">
      <alignment horizontal="left" vertical="center"/>
    </xf>
    <xf numFmtId="0" fontId="50" fillId="0" borderId="2">
      <alignment horizontal="left" vertical="center"/>
    </xf>
    <xf numFmtId="14" fontId="51" fillId="38" borderId="19">
      <alignment horizontal="center" vertical="center" wrapText="1"/>
    </xf>
    <xf numFmtId="0" fontId="105" fillId="0" borderId="25">
      <alignment horizontal="left" vertical="top"/>
    </xf>
    <xf numFmtId="0" fontId="106" fillId="0" borderId="0">
      <alignment horizontal="left"/>
    </xf>
    <xf numFmtId="0" fontId="105" fillId="0" borderId="26">
      <alignment horizontal="left" vertical="top"/>
    </xf>
    <xf numFmtId="0" fontId="107" fillId="0" borderId="0">
      <alignment horizontal="left"/>
    </xf>
    <xf numFmtId="0" fontId="108" fillId="0" borderId="26">
      <alignment horizontal="left" vertical="top"/>
    </xf>
    <xf numFmtId="0" fontId="109" fillId="0" borderId="0">
      <alignment horizontal="left"/>
    </xf>
    <xf numFmtId="0" fontId="52" fillId="0" borderId="0" applyProtection="0"/>
    <xf numFmtId="0" fontId="50" fillId="0" borderId="0" applyProtection="0"/>
    <xf numFmtId="0" fontId="110" fillId="0" borderId="19">
      <alignment horizontal="center"/>
    </xf>
    <xf numFmtId="0" fontId="110" fillId="0" borderId="0">
      <alignment horizontal="center"/>
    </xf>
    <xf numFmtId="0" fontId="111" fillId="36" borderId="0">
      <alignment horizontal="left" wrapText="1" indent="2"/>
    </xf>
    <xf numFmtId="224" fontId="2" fillId="0" borderId="0" applyBorder="0" applyAlignment="0"/>
    <xf numFmtId="10" fontId="8" fillId="36" borderId="15" applyNumberFormat="0" applyBorder="0" applyAlignment="0" applyProtection="0"/>
    <xf numFmtId="225" fontId="2" fillId="0" borderId="0"/>
    <xf numFmtId="226" fontId="112" fillId="0" borderId="0"/>
    <xf numFmtId="1" fontId="2" fillId="0" borderId="0" applyFont="0" applyFill="0" applyBorder="0" applyAlignment="0" applyProtection="0"/>
    <xf numFmtId="38" fontId="53" fillId="0" borderId="0"/>
    <xf numFmtId="38" fontId="54" fillId="0" borderId="0"/>
    <xf numFmtId="38" fontId="23" fillId="0" borderId="0"/>
    <xf numFmtId="38" fontId="15" fillId="0" borderId="0"/>
    <xf numFmtId="0" fontId="3" fillId="0" borderId="0"/>
    <xf numFmtId="0" fontId="3" fillId="0" borderId="0"/>
    <xf numFmtId="0" fontId="3" fillId="0" borderId="0"/>
    <xf numFmtId="0" fontId="40" fillId="0" borderId="0" applyNumberFormat="0" applyFont="0" applyFill="0" applyBorder="0" applyProtection="0">
      <alignment horizontal="left" vertical="center"/>
    </xf>
    <xf numFmtId="217" fontId="10" fillId="0" borderId="0" applyFill="0" applyBorder="0" applyAlignment="0"/>
    <xf numFmtId="213" fontId="10" fillId="0" borderId="0" applyFill="0" applyBorder="0" applyAlignment="0"/>
    <xf numFmtId="217" fontId="10" fillId="0" borderId="0" applyFill="0" applyBorder="0" applyAlignment="0"/>
    <xf numFmtId="218" fontId="46" fillId="0" borderId="0" applyFill="0" applyBorder="0" applyAlignment="0"/>
    <xf numFmtId="213" fontId="10" fillId="0" borderId="0" applyFill="0" applyBorder="0" applyAlignment="0"/>
    <xf numFmtId="0" fontId="113" fillId="0" borderId="0"/>
    <xf numFmtId="0" fontId="114" fillId="0" borderId="0"/>
    <xf numFmtId="0" fontId="113" fillId="0" borderId="0"/>
    <xf numFmtId="0" fontId="114" fillId="0" borderId="0"/>
    <xf numFmtId="0" fontId="115" fillId="0" borderId="0"/>
    <xf numFmtId="180" fontId="55" fillId="0" borderId="0" applyFont="0" applyFill="0" applyBorder="0" applyAlignment="0" applyProtection="0"/>
    <xf numFmtId="38" fontId="116" fillId="0" borderId="0" applyFont="0" applyFill="0" applyBorder="0" applyAlignment="0" applyProtection="0"/>
    <xf numFmtId="40" fontId="116" fillId="0" borderId="0" applyFont="0" applyFill="0" applyBorder="0" applyAlignment="0" applyProtection="0"/>
    <xf numFmtId="6" fontId="116" fillId="0" borderId="0" applyFont="0" applyFill="0" applyBorder="0" applyAlignment="0" applyProtection="0"/>
    <xf numFmtId="8" fontId="116" fillId="0" borderId="0" applyFont="0" applyFill="0" applyBorder="0" applyAlignment="0" applyProtection="0"/>
    <xf numFmtId="6" fontId="67" fillId="0" borderId="0" applyFont="0" applyFill="0" applyBorder="0" applyAlignment="0" applyProtection="0"/>
    <xf numFmtId="8" fontId="67" fillId="0" borderId="0" applyFont="0" applyFill="0" applyBorder="0" applyAlignment="0" applyProtection="0"/>
    <xf numFmtId="6" fontId="116" fillId="0" borderId="0" applyFont="0" applyFill="0" applyBorder="0" applyAlignment="0" applyProtection="0"/>
    <xf numFmtId="8" fontId="116" fillId="0" borderId="0" applyFont="0" applyFill="0" applyBorder="0" applyAlignment="0" applyProtection="0"/>
    <xf numFmtId="40" fontId="117" fillId="0" borderId="0">
      <alignment horizontal="left"/>
    </xf>
    <xf numFmtId="37" fontId="57" fillId="0" borderId="0"/>
    <xf numFmtId="0" fontId="113" fillId="0" borderId="0"/>
    <xf numFmtId="0" fontId="114" fillId="0" borderId="0"/>
    <xf numFmtId="0" fontId="114" fillId="0" borderId="0"/>
    <xf numFmtId="181" fontId="58" fillId="0" borderId="0"/>
    <xf numFmtId="0" fontId="118" fillId="0" borderId="0"/>
    <xf numFmtId="0" fontId="118" fillId="0" borderId="0"/>
    <xf numFmtId="0" fontId="118" fillId="0" borderId="0"/>
    <xf numFmtId="0" fontId="97" fillId="0" borderId="0"/>
    <xf numFmtId="0" fontId="118" fillId="0" borderId="0"/>
    <xf numFmtId="0" fontId="118" fillId="0" borderId="0"/>
    <xf numFmtId="0" fontId="118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227" fontId="2" fillId="0" borderId="0"/>
    <xf numFmtId="0" fontId="119" fillId="0" borderId="0"/>
    <xf numFmtId="0" fontId="120" fillId="0" borderId="0"/>
    <xf numFmtId="200" fontId="41" fillId="0" borderId="0" applyFont="0" applyFill="0" applyBorder="0" applyAlignment="0" applyProtection="0"/>
    <xf numFmtId="40" fontId="59" fillId="39" borderId="0">
      <alignment horizontal="right"/>
    </xf>
    <xf numFmtId="0" fontId="60" fillId="36" borderId="0">
      <alignment horizontal="center"/>
    </xf>
    <xf numFmtId="0" fontId="61" fillId="40" borderId="27"/>
    <xf numFmtId="0" fontId="62" fillId="0" borderId="0" applyBorder="0">
      <alignment horizontal="centerContinuous"/>
    </xf>
    <xf numFmtId="0" fontId="63" fillId="0" borderId="0" applyBorder="0">
      <alignment horizontal="centerContinuous"/>
    </xf>
    <xf numFmtId="0" fontId="121" fillId="0" borderId="0">
      <alignment horizontal="left"/>
    </xf>
    <xf numFmtId="0" fontId="122" fillId="0" borderId="0">
      <alignment horizontal="center"/>
    </xf>
    <xf numFmtId="0" fontId="123" fillId="0" borderId="0">
      <alignment horizontal="center"/>
    </xf>
    <xf numFmtId="196" fontId="55" fillId="0" borderId="0" applyFont="0" applyFill="0" applyBorder="0" applyAlignment="0" applyProtection="0"/>
    <xf numFmtId="228" fontId="124" fillId="0" borderId="0"/>
    <xf numFmtId="14" fontId="89" fillId="0" borderId="0">
      <alignment horizontal="center" wrapText="1"/>
      <protection locked="0"/>
    </xf>
    <xf numFmtId="182" fontId="2" fillId="0" borderId="0" applyFont="0" applyFill="0" applyBorder="0" applyAlignment="0" applyProtection="0"/>
    <xf numFmtId="216" fontId="46" fillId="0" borderId="0" applyFont="0" applyFill="0" applyBorder="0" applyAlignment="0" applyProtection="0"/>
    <xf numFmtId="229" fontId="10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6" fillId="0" borderId="28" applyNumberFormat="0" applyBorder="0"/>
    <xf numFmtId="3" fontId="64" fillId="0" borderId="0" applyNumberFormat="0" applyFill="0" applyBorder="0" applyAlignment="0" applyProtection="0"/>
    <xf numFmtId="217" fontId="10" fillId="0" borderId="0" applyFill="0" applyBorder="0" applyAlignment="0"/>
    <xf numFmtId="213" fontId="10" fillId="0" borderId="0" applyFill="0" applyBorder="0" applyAlignment="0"/>
    <xf numFmtId="217" fontId="10" fillId="0" borderId="0" applyFill="0" applyBorder="0" applyAlignment="0"/>
    <xf numFmtId="218" fontId="46" fillId="0" borderId="0" applyFill="0" applyBorder="0" applyAlignment="0"/>
    <xf numFmtId="213" fontId="10" fillId="0" borderId="0" applyFill="0" applyBorder="0" applyAlignment="0"/>
    <xf numFmtId="0" fontId="67" fillId="0" borderId="0" applyNumberFormat="0" applyFont="0" applyFill="0" applyBorder="0" applyAlignment="0" applyProtection="0">
      <alignment horizontal="left"/>
    </xf>
    <xf numFmtId="15" fontId="67" fillId="0" borderId="0" applyFont="0" applyFill="0" applyBorder="0" applyAlignment="0" applyProtection="0"/>
    <xf numFmtId="4" fontId="67" fillId="0" borderId="0" applyFont="0" applyFill="0" applyBorder="0" applyAlignment="0" applyProtection="0"/>
    <xf numFmtId="0" fontId="91" fillId="0" borderId="19">
      <alignment horizontal="center"/>
    </xf>
    <xf numFmtId="3" fontId="67" fillId="0" borderId="0" applyFont="0" applyFill="0" applyBorder="0" applyAlignment="0" applyProtection="0"/>
    <xf numFmtId="0" fontId="67" fillId="41" borderId="0" applyNumberFormat="0" applyFont="0" applyBorder="0" applyAlignment="0" applyProtection="0"/>
    <xf numFmtId="37" fontId="12" fillId="0" borderId="0"/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41" fillId="0" borderId="0" applyFont="0" applyFill="0" applyBorder="0" applyAlignment="0" applyProtection="0"/>
    <xf numFmtId="1" fontId="2" fillId="0" borderId="29" applyNumberFormat="0" applyFill="0" applyAlignment="0" applyProtection="0">
      <alignment horizontal="center" vertical="center"/>
    </xf>
    <xf numFmtId="0" fontId="125" fillId="42" borderId="0" applyNumberFormat="0" applyFont="0" applyBorder="0" applyAlignment="0">
      <alignment horizontal="center"/>
    </xf>
    <xf numFmtId="183" fontId="2" fillId="0" borderId="0" applyNumberFormat="0" applyFill="0" applyBorder="0" applyAlignment="0" applyProtection="0">
      <alignment horizontal="left"/>
    </xf>
    <xf numFmtId="0" fontId="99" fillId="0" borderId="30">
      <alignment vertical="center"/>
    </xf>
    <xf numFmtId="38" fontId="40" fillId="0" borderId="0" applyNumberFormat="0" applyFont="0" applyFill="0" applyBorder="0" applyAlignment="0"/>
    <xf numFmtId="0" fontId="125" fillId="1" borderId="2" applyNumberFormat="0" applyFont="0" applyAlignment="0">
      <alignment horizontal="center"/>
    </xf>
    <xf numFmtId="0" fontId="40" fillId="0" borderId="31" applyAlignment="0">
      <alignment horizontal="centerContinuous"/>
    </xf>
    <xf numFmtId="0" fontId="126" fillId="0" borderId="0" applyNumberFormat="0" applyFill="0" applyBorder="0" applyAlignment="0">
      <alignment horizontal="center"/>
    </xf>
    <xf numFmtId="12" fontId="127" fillId="0" borderId="15">
      <alignment horizontal="center"/>
    </xf>
    <xf numFmtId="0" fontId="2" fillId="0" borderId="0" applyNumberFormat="0" applyFill="0" applyBorder="0" applyAlignment="0" applyProtection="0"/>
    <xf numFmtId="0" fontId="11" fillId="0" borderId="0" applyNumberFormat="0" applyBorder="0">
      <alignment vertical="center"/>
    </xf>
    <xf numFmtId="0" fontId="128" fillId="36" borderId="0">
      <alignment wrapText="1"/>
    </xf>
    <xf numFmtId="40" fontId="65" fillId="0" borderId="0" applyBorder="0">
      <alignment horizontal="right"/>
    </xf>
    <xf numFmtId="0" fontId="129" fillId="0" borderId="0">
      <alignment horizontal="left"/>
    </xf>
    <xf numFmtId="0" fontId="100" fillId="0" borderId="0">
      <alignment horizontal="left"/>
    </xf>
    <xf numFmtId="0" fontId="107" fillId="0" borderId="0"/>
    <xf numFmtId="0" fontId="106" fillId="0" borderId="0"/>
    <xf numFmtId="0" fontId="100" fillId="0" borderId="0"/>
    <xf numFmtId="0" fontId="130" fillId="0" borderId="0"/>
    <xf numFmtId="0" fontId="130" fillId="0" borderId="0"/>
    <xf numFmtId="0" fontId="131" fillId="0" borderId="0"/>
    <xf numFmtId="0" fontId="131" fillId="0" borderId="0"/>
    <xf numFmtId="0" fontId="130" fillId="0" borderId="0"/>
    <xf numFmtId="0" fontId="130" fillId="0" borderId="0"/>
    <xf numFmtId="49" fontId="59" fillId="0" borderId="0" applyFill="0" applyBorder="0" applyAlignment="0"/>
    <xf numFmtId="230" fontId="46" fillId="0" borderId="0" applyFill="0" applyBorder="0" applyAlignment="0"/>
    <xf numFmtId="231" fontId="46" fillId="0" borderId="0" applyFill="0" applyBorder="0" applyAlignment="0"/>
    <xf numFmtId="0" fontId="66" fillId="0" borderId="0" applyFill="0" applyBorder="0" applyProtection="0">
      <alignment horizontal="left" vertical="top"/>
    </xf>
    <xf numFmtId="0" fontId="131" fillId="0" borderId="0"/>
    <xf numFmtId="0" fontId="130" fillId="0" borderId="0"/>
    <xf numFmtId="18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32" fillId="0" borderId="0"/>
    <xf numFmtId="6" fontId="6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133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56" fillId="0" borderId="0" applyNumberFormat="0" applyFont="0" applyFill="0" applyBorder="0" applyProtection="0">
      <alignment horizontal="center" vertical="center" wrapText="1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34" fillId="0" borderId="0" applyNumberFormat="0" applyFill="0" applyBorder="0" applyAlignment="0" applyProtection="0">
      <alignment vertical="top"/>
      <protection locked="0"/>
    </xf>
    <xf numFmtId="9" fontId="135" fillId="0" borderId="0" applyFill="0" applyBorder="0" applyAlignment="0" applyProtection="0"/>
    <xf numFmtId="184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232" fontId="11" fillId="0" borderId="0" applyFont="0" applyFill="0" applyBorder="0" applyAlignment="0" applyProtection="0"/>
    <xf numFmtId="0" fontId="136" fillId="0" borderId="0" applyNumberFormat="0" applyFill="0" applyBorder="0" applyAlignment="0" applyProtection="0">
      <alignment vertical="top"/>
      <protection locked="0"/>
    </xf>
    <xf numFmtId="0" fontId="137" fillId="0" borderId="0"/>
    <xf numFmtId="184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2" fontId="138" fillId="0" borderId="0" applyFont="0" applyFill="0" applyBorder="0" applyAlignment="0" applyProtection="0"/>
    <xf numFmtId="44" fontId="138" fillId="0" borderId="0" applyFont="0" applyFill="0" applyBorder="0" applyAlignment="0" applyProtection="0"/>
    <xf numFmtId="0" fontId="139" fillId="0" borderId="0" applyNumberFormat="0" applyFill="0" applyBorder="0" applyAlignment="0" applyProtection="0">
      <alignment vertical="top"/>
      <protection locked="0"/>
    </xf>
    <xf numFmtId="9" fontId="68" fillId="0" borderId="0" applyFont="0" applyFill="0" applyBorder="0" applyAlignment="0" applyProtection="0"/>
    <xf numFmtId="0" fontId="11" fillId="0" borderId="0"/>
    <xf numFmtId="6" fontId="2" fillId="0" borderId="0" applyFont="0" applyFill="0" applyBorder="0" applyAlignment="0" applyProtection="0"/>
    <xf numFmtId="8" fontId="2" fillId="0" borderId="0" applyFont="0" applyFill="0" applyBorder="0" applyAlignment="0" applyProtection="0"/>
    <xf numFmtId="185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233" fontId="140" fillId="0" borderId="0" applyFont="0" applyFill="0" applyBorder="0" applyAlignment="0" applyProtection="0"/>
    <xf numFmtId="234" fontId="140" fillId="0" borderId="0" applyFont="0" applyFill="0" applyBorder="0" applyAlignment="0" applyProtection="0"/>
    <xf numFmtId="37" fontId="114" fillId="0" borderId="0"/>
    <xf numFmtId="187" fontId="55" fillId="0" borderId="0" applyFont="0" applyFill="0" applyBorder="0" applyAlignment="0" applyProtection="0"/>
    <xf numFmtId="188" fontId="55" fillId="0" borderId="0" applyFont="0" applyFill="0" applyBorder="0" applyAlignment="0" applyProtection="0"/>
    <xf numFmtId="0" fontId="68" fillId="0" borderId="0"/>
    <xf numFmtId="0" fontId="68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18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9" fontId="141" fillId="0" borderId="0" applyFont="0" applyFill="0" applyBorder="0" applyAlignment="0" applyProtection="0"/>
    <xf numFmtId="235" fontId="142" fillId="0" borderId="0" applyFont="0" applyFill="0" applyBorder="0" applyAlignment="0" applyProtection="0"/>
    <xf numFmtId="236" fontId="142" fillId="0" borderId="0" applyFont="0" applyFill="0" applyBorder="0" applyAlignment="0" applyProtection="0"/>
    <xf numFmtId="0" fontId="116" fillId="0" borderId="0" applyFont="0" applyFill="0" applyBorder="0" applyAlignment="0" applyProtection="0"/>
    <xf numFmtId="0" fontId="116" fillId="0" borderId="0" applyFont="0" applyFill="0" applyBorder="0" applyAlignment="0" applyProtection="0"/>
    <xf numFmtId="0" fontId="141" fillId="0" borderId="0"/>
    <xf numFmtId="0" fontId="2" fillId="0" borderId="0"/>
    <xf numFmtId="237" fontId="143" fillId="0" borderId="0" applyFont="0" applyFill="0" applyBorder="0" applyAlignment="0" applyProtection="0"/>
    <xf numFmtId="184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44" fillId="0" borderId="0" applyNumberFormat="0" applyFill="0" applyBorder="0" applyAlignment="0" applyProtection="0">
      <alignment vertical="top"/>
      <protection locked="0"/>
    </xf>
    <xf numFmtId="0" fontId="143" fillId="0" borderId="0"/>
    <xf numFmtId="0" fontId="145" fillId="0" borderId="0"/>
    <xf numFmtId="184" fontId="146" fillId="0" borderId="0" applyFont="0" applyFill="0" applyBorder="0" applyAlignment="0" applyProtection="0"/>
    <xf numFmtId="0" fontId="70" fillId="0" borderId="0"/>
    <xf numFmtId="0" fontId="147" fillId="0" borderId="0" applyNumberFormat="0" applyFill="0" applyBorder="0" applyAlignment="0" applyProtection="0">
      <alignment vertical="top"/>
      <protection locked="0"/>
    </xf>
    <xf numFmtId="0" fontId="148" fillId="0" borderId="0"/>
    <xf numFmtId="189" fontId="69" fillId="0" borderId="0" applyFont="0" applyFill="0" applyBorder="0" applyAlignment="0" applyProtection="0"/>
    <xf numFmtId="189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0" fontId="149" fillId="0" borderId="0" applyNumberFormat="0" applyFill="0" applyBorder="0" applyAlignment="0" applyProtection="0">
      <alignment vertical="top"/>
      <protection locked="0"/>
    </xf>
    <xf numFmtId="208" fontId="150" fillId="0" borderId="0" applyFont="0" applyFill="0" applyBorder="0" applyAlignment="0" applyProtection="0"/>
    <xf numFmtId="207" fontId="150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11" fillId="0" borderId="0"/>
    <xf numFmtId="0" fontId="186" fillId="0" borderId="0" applyNumberFormat="0" applyFill="0" applyBorder="0" applyAlignment="0" applyProtection="0"/>
    <xf numFmtId="0" fontId="186" fillId="0" borderId="35" applyNumberFormat="0" applyFill="0" applyAlignment="0" applyProtection="0"/>
    <xf numFmtId="0" fontId="185" fillId="0" borderId="44" applyNumberFormat="0" applyFill="0" applyAlignment="0" applyProtection="0"/>
    <xf numFmtId="0" fontId="184" fillId="0" borderId="43" applyNumberFormat="0" applyFill="0" applyAlignment="0" applyProtection="0"/>
    <xf numFmtId="0" fontId="151" fillId="66" borderId="37" applyNumberFormat="0" applyFont="0" applyAlignment="0" applyProtection="0"/>
    <xf numFmtId="0" fontId="165" fillId="63" borderId="0" applyNumberFormat="0" applyBorder="0" applyAlignment="0" applyProtection="0"/>
    <xf numFmtId="0" fontId="165" fillId="58" borderId="0" applyNumberFormat="0" applyBorder="0" applyAlignment="0" applyProtection="0"/>
    <xf numFmtId="0" fontId="165" fillId="57" borderId="0" applyNumberFormat="0" applyBorder="0" applyAlignment="0" applyProtection="0"/>
    <xf numFmtId="0" fontId="165" fillId="62" borderId="0" applyNumberFormat="0" applyBorder="0" applyAlignment="0" applyProtection="0"/>
    <xf numFmtId="0" fontId="165" fillId="61" borderId="0" applyNumberFormat="0" applyBorder="0" applyAlignment="0" applyProtection="0"/>
    <xf numFmtId="0" fontId="165" fillId="60" borderId="0" applyNumberFormat="0" applyBorder="0" applyAlignment="0" applyProtection="0"/>
    <xf numFmtId="0" fontId="181" fillId="0" borderId="42" applyNumberFormat="0" applyFill="0" applyAlignment="0" applyProtection="0"/>
    <xf numFmtId="0" fontId="180" fillId="33" borderId="0" applyNumberFormat="0" applyBorder="0" applyAlignment="0" applyProtection="0"/>
    <xf numFmtId="0" fontId="179" fillId="51" borderId="33" applyNumberFormat="0" applyAlignment="0" applyProtection="0"/>
    <xf numFmtId="0" fontId="178" fillId="48" borderId="0" applyNumberFormat="0" applyBorder="0" applyAlignment="0" applyProtection="0"/>
    <xf numFmtId="0" fontId="175" fillId="0" borderId="0" applyNumberFormat="0" applyFill="0" applyBorder="0" applyAlignment="0" applyProtection="0"/>
    <xf numFmtId="0" fontId="174" fillId="0" borderId="0" applyNumberFormat="0" applyFill="0" applyBorder="0" applyAlignment="0" applyProtection="0"/>
    <xf numFmtId="0" fontId="155" fillId="0" borderId="0" applyNumberFormat="0" applyFill="0" applyBorder="0" applyAlignment="0" applyProtection="0"/>
    <xf numFmtId="0" fontId="173" fillId="64" borderId="33" applyNumberFormat="0" applyAlignment="0" applyProtection="0"/>
    <xf numFmtId="0" fontId="183" fillId="64" borderId="38" applyNumberFormat="0" applyAlignment="0" applyProtection="0"/>
    <xf numFmtId="0" fontId="182" fillId="47" borderId="0" applyNumberFormat="0" applyBorder="0" applyAlignment="0" applyProtection="0"/>
    <xf numFmtId="0" fontId="177" fillId="0" borderId="36" applyNumberFormat="0" applyFill="0" applyAlignment="0" applyProtection="0"/>
    <xf numFmtId="0" fontId="176" fillId="65" borderId="34" applyNumberFormat="0" applyAlignment="0" applyProtection="0"/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6" fontId="116" fillId="0" borderId="0" applyFont="0" applyFill="0" applyBorder="0" applyAlignment="0" applyProtection="0"/>
    <xf numFmtId="0" fontId="172" fillId="0" borderId="41"/>
    <xf numFmtId="0" fontId="48" fillId="0" borderId="4" applyProtection="0"/>
    <xf numFmtId="216" fontId="2" fillId="0" borderId="0" applyBorder="0">
      <alignment horizontal="centerContinuous" wrapText="1"/>
    </xf>
    <xf numFmtId="246" fontId="2" fillId="0" borderId="0" applyFill="0" applyBorder="0" applyAlignment="0"/>
    <xf numFmtId="245" fontId="2" fillId="0" borderId="0" applyFill="0" applyBorder="0" applyAlignment="0"/>
    <xf numFmtId="9" fontId="151" fillId="0" borderId="0"/>
    <xf numFmtId="4" fontId="161" fillId="69" borderId="39" applyNumberFormat="0" applyProtection="0">
      <alignment horizontal="right" vertical="center"/>
    </xf>
    <xf numFmtId="4" fontId="191" fillId="73" borderId="0" applyNumberFormat="0" applyProtection="0">
      <alignment horizontal="left" vertical="center" indent="1"/>
    </xf>
    <xf numFmtId="4" fontId="188" fillId="0" borderId="0" applyNumberFormat="0" applyProtection="0">
      <alignment horizontal="left" vertical="center" indent="1"/>
    </xf>
    <xf numFmtId="4" fontId="160" fillId="73" borderId="0" applyNumberFormat="0" applyProtection="0">
      <alignment horizontal="left" vertical="center" indent="1"/>
    </xf>
    <xf numFmtId="0" fontId="190" fillId="44" borderId="39" applyNumberFormat="0" applyProtection="0">
      <alignment horizontal="left" vertical="top" indent="1"/>
    </xf>
    <xf numFmtId="0" fontId="169" fillId="47" borderId="39" applyNumberFormat="0" applyProtection="0">
      <alignment horizontal="center" vertical="center" wrapText="1"/>
    </xf>
    <xf numFmtId="0" fontId="159" fillId="44" borderId="39" applyNumberFormat="0" applyProtection="0">
      <alignment horizontal="left" vertical="top" indent="1"/>
    </xf>
    <xf numFmtId="4" fontId="190" fillId="71" borderId="39" applyNumberFormat="0" applyProtection="0">
      <alignment horizontal="left" vertical="center" indent="1"/>
    </xf>
    <xf numFmtId="4" fontId="59" fillId="0" borderId="39" applyNumberFormat="0" applyProtection="0">
      <alignment horizontal="left" vertical="center" indent="1"/>
    </xf>
    <xf numFmtId="4" fontId="159" fillId="71" borderId="39" applyNumberFormat="0" applyProtection="0">
      <alignment horizontal="left" vertical="center" indent="1"/>
    </xf>
    <xf numFmtId="4" fontId="171" fillId="69" borderId="39" applyNumberFormat="0" applyProtection="0">
      <alignment horizontal="right" vertical="center"/>
    </xf>
    <xf numFmtId="4" fontId="190" fillId="69" borderId="39" applyNumberFormat="0" applyProtection="0">
      <alignment horizontal="right" vertical="center"/>
    </xf>
    <xf numFmtId="4" fontId="59" fillId="0" borderId="39" applyNumberFormat="0" applyProtection="0">
      <alignment horizontal="right" vertical="center"/>
    </xf>
    <xf numFmtId="4" fontId="159" fillId="69" borderId="39" applyNumberFormat="0" applyProtection="0">
      <alignment horizontal="right" vertical="center"/>
    </xf>
    <xf numFmtId="0" fontId="59" fillId="36" borderId="39" applyNumberFormat="0" applyProtection="0">
      <alignment horizontal="left" vertical="top" indent="1"/>
    </xf>
    <xf numFmtId="4" fontId="59" fillId="36" borderId="39" applyNumberFormat="0" applyProtection="0">
      <alignment horizontal="left" vertical="center" indent="1"/>
    </xf>
    <xf numFmtId="4" fontId="171" fillId="36" borderId="39" applyNumberFormat="0" applyProtection="0">
      <alignment vertical="center"/>
    </xf>
    <xf numFmtId="4" fontId="59" fillId="36" borderId="39" applyNumberFormat="0" applyProtection="0">
      <alignment vertical="center"/>
    </xf>
    <xf numFmtId="0" fontId="2" fillId="72" borderId="39" applyNumberFormat="0" applyProtection="0">
      <alignment horizontal="left" vertical="top" indent="1"/>
    </xf>
    <xf numFmtId="0" fontId="2" fillId="72" borderId="39" applyNumberFormat="0" applyProtection="0">
      <alignment horizontal="left" vertical="center" indent="1"/>
    </xf>
    <xf numFmtId="0" fontId="2" fillId="45" borderId="39" applyNumberFormat="0" applyProtection="0">
      <alignment horizontal="left" vertical="top" indent="1"/>
    </xf>
    <xf numFmtId="0" fontId="2" fillId="45" borderId="39" applyNumberFormat="0" applyProtection="0">
      <alignment horizontal="left" vertical="center" indent="1"/>
    </xf>
    <xf numFmtId="0" fontId="2" fillId="44" borderId="39" applyNumberFormat="0" applyProtection="0">
      <alignment horizontal="left" vertical="top" indent="1"/>
    </xf>
    <xf numFmtId="0" fontId="2" fillId="44" borderId="39" applyNumberFormat="0" applyProtection="0">
      <alignment horizontal="left" vertical="center" indent="1"/>
    </xf>
    <xf numFmtId="0" fontId="2" fillId="70" borderId="39" applyNumberFormat="0" applyProtection="0">
      <alignment horizontal="left" vertical="top" indent="1"/>
    </xf>
    <xf numFmtId="0" fontId="2" fillId="70" borderId="39" applyNumberFormat="0" applyProtection="0">
      <alignment horizontal="left" vertical="center" indent="1"/>
    </xf>
    <xf numFmtId="4" fontId="159" fillId="44" borderId="0" applyNumberFormat="0" applyProtection="0">
      <alignment horizontal="left" vertical="center" indent="1"/>
    </xf>
    <xf numFmtId="4" fontId="159" fillId="69" borderId="0" applyNumberFormat="0" applyProtection="0">
      <alignment horizontal="left" vertical="center" indent="1"/>
    </xf>
    <xf numFmtId="4" fontId="59" fillId="71" borderId="39" applyNumberFormat="0" applyProtection="0">
      <alignment horizontal="right" vertical="center"/>
    </xf>
    <xf numFmtId="4" fontId="170" fillId="70" borderId="0" applyNumberFormat="0" applyProtection="0">
      <alignment horizontal="left" vertical="center" indent="1"/>
    </xf>
    <xf numFmtId="4" fontId="190" fillId="69" borderId="0" applyNumberFormat="0" applyProtection="0">
      <alignment horizontal="left" vertical="center" indent="1"/>
    </xf>
    <xf numFmtId="4" fontId="59" fillId="69" borderId="0" applyNumberFormat="0" applyProtection="0">
      <alignment horizontal="left" vertical="center" indent="1"/>
    </xf>
    <xf numFmtId="4" fontId="159" fillId="69" borderId="0" applyNumberFormat="0" applyProtection="0">
      <alignment horizontal="left" vertical="center" indent="1"/>
    </xf>
    <xf numFmtId="4" fontId="189" fillId="68" borderId="40" applyNumberFormat="0" applyProtection="0">
      <alignment horizontal="left" vertical="center" indent="1"/>
    </xf>
    <xf numFmtId="4" fontId="169" fillId="68" borderId="40" applyNumberFormat="0" applyProtection="0">
      <alignment horizontal="left" vertical="center" indent="1"/>
    </xf>
    <xf numFmtId="4" fontId="158" fillId="68" borderId="40" applyNumberFormat="0" applyProtection="0">
      <alignment horizontal="left" vertical="center" indent="1"/>
    </xf>
    <xf numFmtId="4" fontId="59" fillId="54" borderId="39" applyNumberFormat="0" applyProtection="0">
      <alignment horizontal="right" vertical="center"/>
    </xf>
    <xf numFmtId="4" fontId="59" fillId="67" borderId="39" applyNumberFormat="0" applyProtection="0">
      <alignment horizontal="right" vertical="center"/>
    </xf>
    <xf numFmtId="4" fontId="59" fillId="62" borderId="39" applyNumberFormat="0" applyProtection="0">
      <alignment horizontal="right" vertical="center"/>
    </xf>
    <xf numFmtId="4" fontId="59" fillId="63" borderId="39" applyNumberFormat="0" applyProtection="0">
      <alignment horizontal="right" vertical="center"/>
    </xf>
    <xf numFmtId="4" fontId="59" fillId="59" borderId="39" applyNumberFormat="0" applyProtection="0">
      <alignment horizontal="right" vertical="center"/>
    </xf>
    <xf numFmtId="4" fontId="59" fillId="55" borderId="39" applyNumberFormat="0" applyProtection="0">
      <alignment horizontal="right" vertical="center"/>
    </xf>
    <xf numFmtId="4" fontId="59" fillId="61" borderId="39" applyNumberFormat="0" applyProtection="0">
      <alignment horizontal="right" vertical="center"/>
    </xf>
    <xf numFmtId="4" fontId="59" fillId="53" borderId="39" applyNumberFormat="0" applyProtection="0">
      <alignment horizontal="right" vertical="center"/>
    </xf>
    <xf numFmtId="4" fontId="59" fillId="47" borderId="39" applyNumberFormat="0" applyProtection="0">
      <alignment horizontal="right" vertical="center"/>
    </xf>
    <xf numFmtId="4" fontId="189" fillId="44" borderId="0" applyNumberFormat="0" applyProtection="0">
      <alignment horizontal="left" vertical="center" indent="1"/>
    </xf>
    <xf numFmtId="4" fontId="169" fillId="47" borderId="39" applyNumberFormat="0" applyProtection="0">
      <alignment horizontal="center" vertical="center"/>
    </xf>
    <xf numFmtId="4" fontId="158" fillId="44" borderId="0" applyNumberFormat="0" applyProtection="0">
      <alignment horizontal="left" vertical="center" indent="1"/>
    </xf>
    <xf numFmtId="0" fontId="169" fillId="43" borderId="39" applyNumberFormat="0" applyProtection="0">
      <alignment horizontal="left" vertical="top" indent="1"/>
    </xf>
    <xf numFmtId="4" fontId="158" fillId="43" borderId="39" applyNumberFormat="0" applyProtection="0">
      <alignment horizontal="left" vertical="center" indent="1"/>
    </xf>
    <xf numFmtId="4" fontId="168" fillId="43" borderId="39" applyNumberFormat="0" applyProtection="0">
      <alignment vertical="center"/>
    </xf>
    <xf numFmtId="4" fontId="158" fillId="33" borderId="39" applyNumberFormat="0" applyProtection="0">
      <alignment vertical="center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170" fontId="11" fillId="0" borderId="0" applyFont="0" applyFill="0" applyBorder="0" applyAlignment="0" applyProtection="0"/>
    <xf numFmtId="0" fontId="146" fillId="0" borderId="0"/>
    <xf numFmtId="215" fontId="84" fillId="0" borderId="0" applyFill="0" applyBorder="0" applyAlignment="0"/>
    <xf numFmtId="243" fontId="151" fillId="0" borderId="0" applyFill="0" applyBorder="0" applyAlignment="0"/>
    <xf numFmtId="190" fontId="84" fillId="0" borderId="0" applyFill="0" applyBorder="0" applyAlignment="0"/>
    <xf numFmtId="215" fontId="84" fillId="0" borderId="0" applyFill="0" applyBorder="0" applyAlignment="0"/>
    <xf numFmtId="190" fontId="84" fillId="0" borderId="0" applyFill="0" applyBorder="0" applyAlignment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44" fontId="2" fillId="0" borderId="0" applyFont="0" applyFill="0" applyBorder="0" applyAlignment="0" applyProtection="0"/>
    <xf numFmtId="242" fontId="2" fillId="0" borderId="0" applyFont="0" applyFill="0" applyBorder="0" applyAlignment="0" applyProtection="0"/>
    <xf numFmtId="9" fontId="146" fillId="0" borderId="0" applyFont="0" applyFill="0" applyBorder="0" applyAlignment="0" applyProtection="0"/>
    <xf numFmtId="0" fontId="2" fillId="0" borderId="0"/>
    <xf numFmtId="0" fontId="116" fillId="0" borderId="0"/>
    <xf numFmtId="0" fontId="187" fillId="0" borderId="0"/>
    <xf numFmtId="0" fontId="3" fillId="0" borderId="0"/>
    <xf numFmtId="181" fontId="154" fillId="0" borderId="0"/>
    <xf numFmtId="180" fontId="153" fillId="0" borderId="0" applyFont="0" applyFill="0" applyBorder="0" applyAlignment="0" applyProtection="0"/>
    <xf numFmtId="215" fontId="84" fillId="0" borderId="0" applyFill="0" applyBorder="0" applyAlignment="0"/>
    <xf numFmtId="243" fontId="151" fillId="0" borderId="0" applyFill="0" applyBorder="0" applyAlignment="0"/>
    <xf numFmtId="190" fontId="84" fillId="0" borderId="0" applyFill="0" applyBorder="0" applyAlignment="0"/>
    <xf numFmtId="215" fontId="84" fillId="0" borderId="0" applyFill="0" applyBorder="0" applyAlignment="0"/>
    <xf numFmtId="190" fontId="84" fillId="0" borderId="0" applyFill="0" applyBorder="0" applyAlignment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239" fontId="3" fillId="0" borderId="0">
      <alignment horizontal="right"/>
    </xf>
    <xf numFmtId="40" fontId="167" fillId="0" borderId="29" applyBorder="0"/>
    <xf numFmtId="43" fontId="163" fillId="0" borderId="0" applyFont="0" applyFill="0" applyBorder="0" applyAlignment="0" applyProtection="0"/>
    <xf numFmtId="241" fontId="11" fillId="0" borderId="0" applyFont="0" applyFill="0" applyBorder="0" applyAlignment="0" applyProtection="0"/>
    <xf numFmtId="215" fontId="84" fillId="0" borderId="0" applyFill="0" applyBorder="0" applyAlignment="0"/>
    <xf numFmtId="243" fontId="151" fillId="0" borderId="0" applyFill="0" applyBorder="0" applyAlignment="0"/>
    <xf numFmtId="190" fontId="84" fillId="0" borderId="0" applyFill="0" applyBorder="0" applyAlignment="0"/>
    <xf numFmtId="215" fontId="84" fillId="0" borderId="0" applyFill="0" applyBorder="0" applyAlignment="0"/>
    <xf numFmtId="190" fontId="84" fillId="0" borderId="0" applyFill="0" applyBorder="0" applyAlignment="0"/>
    <xf numFmtId="240" fontId="153" fillId="0" borderId="0" applyFont="0" applyFill="0" applyBorder="0" applyAlignment="0" applyProtection="0"/>
    <xf numFmtId="215" fontId="84" fillId="0" borderId="0" applyFont="0" applyFill="0" applyBorder="0" applyAlignment="0" applyProtection="0"/>
    <xf numFmtId="238" fontId="151" fillId="0" borderId="0"/>
    <xf numFmtId="43" fontId="3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90" fontId="84" fillId="0" borderId="0" applyFont="0" applyFill="0" applyBorder="0" applyAlignment="0" applyProtection="0"/>
    <xf numFmtId="213" fontId="152" fillId="0" borderId="0"/>
    <xf numFmtId="213" fontId="152" fillId="0" borderId="0"/>
    <xf numFmtId="213" fontId="152" fillId="0" borderId="0"/>
    <xf numFmtId="213" fontId="152" fillId="0" borderId="0"/>
    <xf numFmtId="213" fontId="152" fillId="0" borderId="0"/>
    <xf numFmtId="213" fontId="152" fillId="0" borderId="0"/>
    <xf numFmtId="213" fontId="152" fillId="0" borderId="0"/>
    <xf numFmtId="213" fontId="152" fillId="0" borderId="0"/>
    <xf numFmtId="43" fontId="146" fillId="0" borderId="0" applyFont="0" applyFill="0" applyBorder="0" applyAlignment="0" applyProtection="0"/>
    <xf numFmtId="215" fontId="84" fillId="0" borderId="0" applyFill="0" applyBorder="0" applyAlignment="0"/>
    <xf numFmtId="243" fontId="151" fillId="0" borderId="0" applyFill="0" applyBorder="0" applyAlignment="0"/>
    <xf numFmtId="190" fontId="84" fillId="0" borderId="0" applyFill="0" applyBorder="0" applyAlignment="0"/>
    <xf numFmtId="242" fontId="2" fillId="0" borderId="0" applyFill="0" applyBorder="0" applyAlignment="0"/>
    <xf numFmtId="0" fontId="84" fillId="0" borderId="0" applyFill="0" applyBorder="0" applyAlignment="0"/>
    <xf numFmtId="168" fontId="84" fillId="0" borderId="0" applyFill="0" applyBorder="0" applyAlignment="0"/>
    <xf numFmtId="215" fontId="84" fillId="0" borderId="0" applyFill="0" applyBorder="0" applyAlignment="0"/>
    <xf numFmtId="0" fontId="163" fillId="0" borderId="0" applyFill="0" applyBorder="0" applyAlignment="0"/>
    <xf numFmtId="37" fontId="157" fillId="0" borderId="0"/>
    <xf numFmtId="37" fontId="157" fillId="0" borderId="0"/>
    <xf numFmtId="37" fontId="156" fillId="0" borderId="0"/>
    <xf numFmtId="37" fontId="166" fillId="0" borderId="32"/>
    <xf numFmtId="9" fontId="151" fillId="0" borderId="0"/>
    <xf numFmtId="0" fontId="165" fillId="59" borderId="0" applyNumberFormat="0" applyBorder="0" applyAlignment="0" applyProtection="0"/>
    <xf numFmtId="0" fontId="165" fillId="58" borderId="0" applyNumberFormat="0" applyBorder="0" applyAlignment="0" applyProtection="0"/>
    <xf numFmtId="0" fontId="165" fillId="57" borderId="0" applyNumberFormat="0" applyBorder="0" applyAlignment="0" applyProtection="0"/>
    <xf numFmtId="0" fontId="165" fillId="54" borderId="0" applyNumberFormat="0" applyBorder="0" applyAlignment="0" applyProtection="0"/>
    <xf numFmtId="0" fontId="165" fillId="53" borderId="0" applyNumberFormat="0" applyBorder="0" applyAlignment="0" applyProtection="0"/>
    <xf numFmtId="0" fontId="165" fillId="56" borderId="0" applyNumberFormat="0" applyBorder="0" applyAlignment="0" applyProtection="0"/>
    <xf numFmtId="0" fontId="164" fillId="55" borderId="0" applyNumberFormat="0" applyBorder="0" applyAlignment="0" applyProtection="0"/>
    <xf numFmtId="0" fontId="164" fillId="52" borderId="0" applyNumberFormat="0" applyBorder="0" applyAlignment="0" applyProtection="0"/>
    <xf numFmtId="0" fontId="164" fillId="49" borderId="0" applyNumberFormat="0" applyBorder="0" applyAlignment="0" applyProtection="0"/>
    <xf numFmtId="0" fontId="164" fillId="54" borderId="0" applyNumberFormat="0" applyBorder="0" applyAlignment="0" applyProtection="0"/>
    <xf numFmtId="0" fontId="164" fillId="53" borderId="0" applyNumberFormat="0" applyBorder="0" applyAlignment="0" applyProtection="0"/>
    <xf numFmtId="0" fontId="164" fillId="52" borderId="0" applyNumberFormat="0" applyBorder="0" applyAlignment="0" applyProtection="0"/>
    <xf numFmtId="0" fontId="164" fillId="51" borderId="0" applyNumberFormat="0" applyBorder="0" applyAlignment="0" applyProtection="0"/>
    <xf numFmtId="0" fontId="164" fillId="50" borderId="0" applyNumberFormat="0" applyBorder="0" applyAlignment="0" applyProtection="0"/>
    <xf numFmtId="0" fontId="164" fillId="49" borderId="0" applyNumberFormat="0" applyBorder="0" applyAlignment="0" applyProtection="0"/>
    <xf numFmtId="0" fontId="164" fillId="48" borderId="0" applyNumberFormat="0" applyBorder="0" applyAlignment="0" applyProtection="0"/>
    <xf numFmtId="0" fontId="164" fillId="47" borderId="0" applyNumberFormat="0" applyBorder="0" applyAlignment="0" applyProtection="0"/>
    <xf numFmtId="0" fontId="164" fillId="46" borderId="0" applyNumberFormat="0" applyBorder="0" applyAlignment="0" applyProtection="0"/>
    <xf numFmtId="0" fontId="162" fillId="0" borderId="0" applyFont="0" applyFill="0" applyBorder="0" applyAlignment="0" applyProtection="0"/>
    <xf numFmtId="9" fontId="151" fillId="0" borderId="0"/>
    <xf numFmtId="0" fontId="146" fillId="0" borderId="0"/>
    <xf numFmtId="6" fontId="1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46" fillId="0" borderId="0"/>
    <xf numFmtId="0" fontId="146" fillId="0" borderId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43" fontId="146" fillId="0" borderId="0" applyFont="0" applyFill="0" applyBorder="0" applyAlignment="0" applyProtection="0"/>
    <xf numFmtId="43" fontId="146" fillId="0" borderId="0" applyFont="0" applyFill="0" applyBorder="0" applyAlignment="0" applyProtection="0"/>
    <xf numFmtId="0" fontId="146" fillId="0" borderId="0"/>
    <xf numFmtId="43" fontId="146" fillId="0" borderId="0" applyFont="0" applyFill="0" applyBorder="0" applyAlignment="0" applyProtection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2" fillId="0" borderId="0"/>
    <xf numFmtId="170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92" fillId="0" borderId="0"/>
    <xf numFmtId="170" fontId="192" fillId="0" borderId="0" applyFont="0" applyFill="0" applyBorder="0" applyAlignment="0" applyProtection="0"/>
    <xf numFmtId="0" fontId="193" fillId="0" borderId="0" applyAlignment="0"/>
    <xf numFmtId="43" fontId="1" fillId="0" borderId="0" applyFont="0" applyFill="0" applyBorder="0" applyAlignment="0" applyProtection="0"/>
    <xf numFmtId="0" fontId="1" fillId="0" borderId="0"/>
    <xf numFmtId="0" fontId="193" fillId="0" borderId="0" applyAlignment="0"/>
    <xf numFmtId="0" fontId="1" fillId="0" borderId="0"/>
    <xf numFmtId="0" fontId="11" fillId="0" borderId="0"/>
    <xf numFmtId="0" fontId="81" fillId="0" borderId="16" applyNumberFormat="0" applyFill="0" applyAlignment="0" applyProtection="0"/>
    <xf numFmtId="17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178" fontId="11" fillId="0" borderId="0" applyFont="0" applyFill="0" applyBorder="0" applyAlignment="0" applyProtection="0"/>
    <xf numFmtId="0" fontId="105" fillId="0" borderId="25">
      <alignment horizontal="left" vertical="top"/>
    </xf>
    <xf numFmtId="0" fontId="105" fillId="0" borderId="26">
      <alignment horizontal="left" vertical="top"/>
    </xf>
    <xf numFmtId="0" fontId="108" fillId="0" borderId="26">
      <alignment horizontal="left" vertical="top"/>
    </xf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6" fillId="0" borderId="28" applyNumberFormat="0" applyBorder="0"/>
    <xf numFmtId="0" fontId="1" fillId="0" borderId="0"/>
    <xf numFmtId="1" fontId="2" fillId="0" borderId="29" applyNumberFormat="0" applyFill="0" applyAlignment="0" applyProtection="0">
      <alignment horizontal="center" vertical="center"/>
    </xf>
    <xf numFmtId="0" fontId="11" fillId="0" borderId="0" applyNumberFormat="0" applyBorder="0">
      <alignment vertical="center"/>
    </xf>
    <xf numFmtId="0" fontId="1" fillId="0" borderId="0"/>
    <xf numFmtId="0" fontId="11" fillId="0" borderId="0"/>
    <xf numFmtId="170" fontId="11" fillId="0" borderId="0" applyFont="0" applyFill="0" applyBorder="0" applyAlignment="0" applyProtection="0"/>
    <xf numFmtId="0" fontId="1" fillId="0" borderId="0"/>
    <xf numFmtId="40" fontId="167" fillId="0" borderId="29" applyBorder="0"/>
    <xf numFmtId="241" fontId="11" fillId="0" borderId="0" applyFont="0" applyFill="0" applyBorder="0" applyAlignment="0" applyProtection="0"/>
    <xf numFmtId="0" fontId="40" fillId="0" borderId="31" applyAlignment="0">
      <alignment horizontal="centerContinuous"/>
    </xf>
    <xf numFmtId="0" fontId="1" fillId="0" borderId="0"/>
    <xf numFmtId="0" fontId="2" fillId="0" borderId="0"/>
    <xf numFmtId="170" fontId="2" fillId="0" borderId="0" applyFont="0" applyFill="0" applyBorder="0" applyAlignment="0" applyProtection="0"/>
    <xf numFmtId="0" fontId="11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5" fillId="0" borderId="25">
      <alignment horizontal="left" vertical="top"/>
    </xf>
    <xf numFmtId="0" fontId="105" fillId="0" borderId="26">
      <alignment horizontal="left" vertical="top"/>
    </xf>
    <xf numFmtId="0" fontId="108" fillId="0" borderId="26">
      <alignment horizontal="left" vertical="top"/>
    </xf>
    <xf numFmtId="1" fontId="2" fillId="0" borderId="29" applyNumberFormat="0" applyFill="0" applyAlignment="0" applyProtection="0">
      <alignment horizontal="center" vertical="center"/>
    </xf>
    <xf numFmtId="40" fontId="167" fillId="0" borderId="29" applyBorder="0"/>
    <xf numFmtId="0" fontId="105" fillId="0" borderId="25">
      <alignment horizontal="left" vertical="top"/>
    </xf>
    <xf numFmtId="0" fontId="105" fillId="0" borderId="26">
      <alignment horizontal="left" vertical="top"/>
    </xf>
    <xf numFmtId="0" fontId="108" fillId="0" borderId="26">
      <alignment horizontal="left" vertical="top"/>
    </xf>
    <xf numFmtId="1" fontId="2" fillId="0" borderId="29" applyNumberFormat="0" applyFill="0" applyAlignment="0" applyProtection="0">
      <alignment horizontal="center" vertical="center"/>
    </xf>
    <xf numFmtId="40" fontId="167" fillId="0" borderId="29" applyBorder="0"/>
    <xf numFmtId="43" fontId="193" fillId="0" borderId="0" applyFont="0" applyFill="0" applyBorder="0" applyAlignment="0" applyProtection="0"/>
    <xf numFmtId="43" fontId="194" fillId="0" borderId="0" applyFont="0" applyFill="0" applyBorder="0" applyAlignment="0" applyProtection="0"/>
    <xf numFmtId="9" fontId="19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95" fillId="0" borderId="0"/>
    <xf numFmtId="0" fontId="1" fillId="0" borderId="0"/>
    <xf numFmtId="0" fontId="1" fillId="0" borderId="0"/>
    <xf numFmtId="0" fontId="89" fillId="0" borderId="0"/>
    <xf numFmtId="0" fontId="1" fillId="0" borderId="0"/>
    <xf numFmtId="170" fontId="89" fillId="0" borderId="0" applyFont="0" applyFill="0" applyBorder="0" applyAlignment="0" applyProtection="0"/>
    <xf numFmtId="0" fontId="195" fillId="0" borderId="0"/>
    <xf numFmtId="0" fontId="197" fillId="0" borderId="0" applyNumberFormat="0" applyFill="0" applyBorder="0" applyAlignment="0" applyProtection="0"/>
    <xf numFmtId="0" fontId="198" fillId="0" borderId="6" applyNumberFormat="0" applyFill="0" applyAlignment="0" applyProtection="0"/>
    <xf numFmtId="0" fontId="199" fillId="0" borderId="7" applyNumberFormat="0" applyFill="0" applyAlignment="0" applyProtection="0"/>
    <xf numFmtId="0" fontId="200" fillId="0" borderId="8" applyNumberFormat="0" applyFill="0" applyAlignment="0" applyProtection="0"/>
    <xf numFmtId="0" fontId="200" fillId="0" borderId="0" applyNumberFormat="0" applyFill="0" applyBorder="0" applyAlignment="0" applyProtection="0"/>
    <xf numFmtId="0" fontId="201" fillId="2" borderId="0" applyNumberFormat="0" applyBorder="0" applyAlignment="0" applyProtection="0"/>
    <xf numFmtId="0" fontId="196" fillId="3" borderId="0" applyNumberFormat="0" applyBorder="0" applyAlignment="0" applyProtection="0"/>
    <xf numFmtId="0" fontId="202" fillId="4" borderId="0" applyNumberFormat="0" applyBorder="0" applyAlignment="0" applyProtection="0"/>
    <xf numFmtId="0" fontId="203" fillId="5" borderId="9" applyNumberFormat="0" applyAlignment="0" applyProtection="0"/>
    <xf numFmtId="0" fontId="204" fillId="6" borderId="10" applyNumberFormat="0" applyAlignment="0" applyProtection="0"/>
    <xf numFmtId="0" fontId="205" fillId="6" borderId="9" applyNumberFormat="0" applyAlignment="0" applyProtection="0"/>
    <xf numFmtId="0" fontId="206" fillId="0" borderId="11" applyNumberFormat="0" applyFill="0" applyAlignment="0" applyProtection="0"/>
    <xf numFmtId="0" fontId="207" fillId="7" borderId="12" applyNumberFormat="0" applyAlignment="0" applyProtection="0"/>
    <xf numFmtId="0" fontId="208" fillId="0" borderId="0" applyNumberFormat="0" applyFill="0" applyBorder="0" applyAlignment="0" applyProtection="0"/>
    <xf numFmtId="0" fontId="195" fillId="8" borderId="13" applyNumberFormat="0" applyFont="0" applyAlignment="0" applyProtection="0"/>
    <xf numFmtId="0" fontId="209" fillId="0" borderId="0" applyNumberFormat="0" applyFill="0" applyBorder="0" applyAlignment="0" applyProtection="0"/>
    <xf numFmtId="0" fontId="210" fillId="0" borderId="14" applyNumberFormat="0" applyFill="0" applyAlignment="0" applyProtection="0"/>
    <xf numFmtId="0" fontId="211" fillId="9" borderId="0" applyNumberFormat="0" applyBorder="0" applyAlignment="0" applyProtection="0"/>
    <xf numFmtId="0" fontId="195" fillId="10" borderId="0" applyNumberFormat="0" applyBorder="0" applyAlignment="0" applyProtection="0"/>
    <xf numFmtId="0" fontId="195" fillId="11" borderId="0" applyNumberFormat="0" applyBorder="0" applyAlignment="0" applyProtection="0"/>
    <xf numFmtId="0" fontId="211" fillId="12" borderId="0" applyNumberFormat="0" applyBorder="0" applyAlignment="0" applyProtection="0"/>
    <xf numFmtId="0" fontId="211" fillId="13" borderId="0" applyNumberFormat="0" applyBorder="0" applyAlignment="0" applyProtection="0"/>
    <xf numFmtId="0" fontId="195" fillId="14" borderId="0" applyNumberFormat="0" applyBorder="0" applyAlignment="0" applyProtection="0"/>
    <xf numFmtId="0" fontId="195" fillId="15" borderId="0" applyNumberFormat="0" applyBorder="0" applyAlignment="0" applyProtection="0"/>
    <xf numFmtId="0" fontId="211" fillId="16" borderId="0" applyNumberFormat="0" applyBorder="0" applyAlignment="0" applyProtection="0"/>
    <xf numFmtId="0" fontId="211" fillId="17" borderId="0" applyNumberFormat="0" applyBorder="0" applyAlignment="0" applyProtection="0"/>
    <xf numFmtId="0" fontId="195" fillId="18" borderId="0" applyNumberFormat="0" applyBorder="0" applyAlignment="0" applyProtection="0"/>
    <xf numFmtId="0" fontId="195" fillId="19" borderId="0" applyNumberFormat="0" applyBorder="0" applyAlignment="0" applyProtection="0"/>
    <xf numFmtId="0" fontId="211" fillId="20" borderId="0" applyNumberFormat="0" applyBorder="0" applyAlignment="0" applyProtection="0"/>
    <xf numFmtId="0" fontId="211" fillId="21" borderId="0" applyNumberFormat="0" applyBorder="0" applyAlignment="0" applyProtection="0"/>
    <xf numFmtId="0" fontId="195" fillId="22" borderId="0" applyNumberFormat="0" applyBorder="0" applyAlignment="0" applyProtection="0"/>
    <xf numFmtId="0" fontId="195" fillId="23" borderId="0" applyNumberFormat="0" applyBorder="0" applyAlignment="0" applyProtection="0"/>
    <xf numFmtId="0" fontId="211" fillId="24" borderId="0" applyNumberFormat="0" applyBorder="0" applyAlignment="0" applyProtection="0"/>
    <xf numFmtId="0" fontId="211" fillId="25" borderId="0" applyNumberFormat="0" applyBorder="0" applyAlignment="0" applyProtection="0"/>
    <xf numFmtId="0" fontId="195" fillId="26" borderId="0" applyNumberFormat="0" applyBorder="0" applyAlignment="0" applyProtection="0"/>
    <xf numFmtId="0" fontId="195" fillId="27" borderId="0" applyNumberFormat="0" applyBorder="0" applyAlignment="0" applyProtection="0"/>
    <xf numFmtId="0" fontId="211" fillId="28" borderId="0" applyNumberFormat="0" applyBorder="0" applyAlignment="0" applyProtection="0"/>
    <xf numFmtId="0" fontId="211" fillId="29" borderId="0" applyNumberFormat="0" applyBorder="0" applyAlignment="0" applyProtection="0"/>
    <xf numFmtId="0" fontId="195" fillId="30" borderId="0" applyNumberFormat="0" applyBorder="0" applyAlignment="0" applyProtection="0"/>
    <xf numFmtId="0" fontId="195" fillId="31" borderId="0" applyNumberFormat="0" applyBorder="0" applyAlignment="0" applyProtection="0"/>
    <xf numFmtId="0" fontId="211" fillId="32" borderId="0" applyNumberFormat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0" fontId="186" fillId="0" borderId="59" applyNumberFormat="0" applyFill="0" applyAlignment="0" applyProtection="0"/>
    <xf numFmtId="0" fontId="40" fillId="0" borderId="61" applyAlignment="0">
      <alignment horizontal="centerContinuous"/>
    </xf>
    <xf numFmtId="0" fontId="89" fillId="0" borderId="0"/>
    <xf numFmtId="0" fontId="37" fillId="12" borderId="0" applyNumberFormat="0" applyBorder="0" applyAlignment="0" applyProtection="0"/>
    <xf numFmtId="0" fontId="37" fillId="16" borderId="0" applyNumberFormat="0" applyBorder="0" applyAlignment="0" applyProtection="0"/>
    <xf numFmtId="0" fontId="37" fillId="20" borderId="0" applyNumberFormat="0" applyBorder="0" applyAlignment="0" applyProtection="0"/>
    <xf numFmtId="0" fontId="37" fillId="24" borderId="0" applyNumberFormat="0" applyBorder="0" applyAlignment="0" applyProtection="0"/>
    <xf numFmtId="0" fontId="37" fillId="28" borderId="0" applyNumberFormat="0" applyBorder="0" applyAlignment="0" applyProtection="0"/>
    <xf numFmtId="0" fontId="37" fillId="32" borderId="0" applyNumberFormat="0" applyBorder="0" applyAlignment="0" applyProtection="0"/>
    <xf numFmtId="170" fontId="89" fillId="0" borderId="0" applyFont="0" applyFill="0" applyBorder="0" applyAlignment="0" applyProtection="0"/>
    <xf numFmtId="170" fontId="89" fillId="0" borderId="0" applyFont="0" applyFill="0" applyBorder="0" applyAlignment="0" applyProtection="0"/>
    <xf numFmtId="170" fontId="89" fillId="0" borderId="0" applyFont="0" applyFill="0" applyBorder="0" applyAlignment="0" applyProtection="0"/>
    <xf numFmtId="170" fontId="8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2" fillId="4" borderId="0" applyNumberFormat="0" applyBorder="0" applyAlignment="0" applyProtection="0"/>
    <xf numFmtId="0" fontId="89" fillId="0" borderId="0"/>
    <xf numFmtId="0" fontId="2" fillId="0" borderId="0"/>
    <xf numFmtId="0" fontId="1" fillId="0" borderId="0"/>
    <xf numFmtId="0" fontId="1" fillId="8" borderId="13" applyNumberFormat="0" applyFont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0" fontId="213" fillId="0" borderId="0" applyNumberFormat="0" applyFill="0" applyBorder="0" applyAlignment="0" applyProtection="0"/>
    <xf numFmtId="0" fontId="16" fillId="0" borderId="0"/>
    <xf numFmtId="43" fontId="2" fillId="0" borderId="0" applyFont="0" applyFill="0" applyBorder="0" applyAlignment="0" applyProtection="0"/>
    <xf numFmtId="0" fontId="214" fillId="0" borderId="0"/>
    <xf numFmtId="0" fontId="16" fillId="0" borderId="0"/>
    <xf numFmtId="9" fontId="2" fillId="0" borderId="0" applyFont="0" applyFill="0" applyBorder="0" applyAlignment="0" applyProtection="0"/>
    <xf numFmtId="0" fontId="89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70" fontId="89" fillId="0" borderId="0" applyFont="0" applyFill="0" applyBorder="0" applyAlignment="0" applyProtection="0"/>
    <xf numFmtId="170" fontId="89" fillId="0" borderId="0" applyFont="0" applyFill="0" applyBorder="0" applyAlignment="0" applyProtection="0"/>
    <xf numFmtId="0" fontId="1" fillId="0" borderId="0"/>
    <xf numFmtId="0" fontId="1" fillId="8" borderId="13" applyNumberFormat="0" applyFont="0" applyAlignment="0" applyProtection="0"/>
    <xf numFmtId="0" fontId="89" fillId="0" borderId="0"/>
    <xf numFmtId="43" fontId="1" fillId="0" borderId="0" applyFont="0" applyFill="0" applyBorder="0" applyAlignment="0" applyProtection="0"/>
    <xf numFmtId="14" fontId="51" fillId="38" borderId="57">
      <alignment horizontal="center" vertical="center" wrapText="1"/>
    </xf>
    <xf numFmtId="0" fontId="81" fillId="0" borderId="55" applyNumberFormat="0" applyFill="0" applyAlignment="0" applyProtection="0"/>
    <xf numFmtId="9" fontId="1" fillId="0" borderId="0" applyFont="0" applyFill="0" applyBorder="0" applyAlignment="0" applyProtection="0"/>
    <xf numFmtId="0" fontId="81" fillId="0" borderId="45" applyNumberFormat="0" applyFill="0" applyAlignment="0" applyProtection="0"/>
    <xf numFmtId="0" fontId="82" fillId="0" borderId="46" applyNumberFormat="0" applyFill="0" applyProtection="0">
      <alignment horizontal="center"/>
    </xf>
    <xf numFmtId="0" fontId="43" fillId="0" borderId="47" applyFill="0">
      <alignment horizontal="center"/>
      <protection locked="0"/>
    </xf>
    <xf numFmtId="14" fontId="51" fillId="38" borderId="52">
      <alignment horizontal="center" vertical="center" wrapText="1"/>
    </xf>
    <xf numFmtId="14" fontId="51" fillId="38" borderId="47">
      <alignment horizontal="center" vertical="center" wrapText="1"/>
    </xf>
    <xf numFmtId="0" fontId="82" fillId="0" borderId="51" applyNumberFormat="0" applyFill="0" applyProtection="0">
      <alignment horizontal="center"/>
    </xf>
    <xf numFmtId="0" fontId="110" fillId="0" borderId="47">
      <alignment horizontal="center"/>
    </xf>
    <xf numFmtId="0" fontId="11" fillId="0" borderId="0"/>
    <xf numFmtId="43" fontId="1" fillId="0" borderId="0" applyFont="0" applyFill="0" applyBorder="0" applyAlignment="0" applyProtection="0"/>
    <xf numFmtId="0" fontId="81" fillId="0" borderId="60" applyNumberFormat="0" applyFill="0" applyAlignment="0" applyProtection="0"/>
    <xf numFmtId="0" fontId="110" fillId="0" borderId="52">
      <alignment horizontal="center"/>
    </xf>
    <xf numFmtId="0" fontId="81" fillId="0" borderId="62" applyNumberFormat="0" applyFill="0" applyAlignment="0" applyProtection="0"/>
    <xf numFmtId="0" fontId="11" fillId="0" borderId="0"/>
    <xf numFmtId="0" fontId="91" fillId="0" borderId="47">
      <alignment horizontal="center"/>
    </xf>
    <xf numFmtId="0" fontId="186" fillId="0" borderId="54" applyNumberFormat="0" applyFill="0" applyAlignment="0" applyProtection="0"/>
    <xf numFmtId="0" fontId="40" fillId="0" borderId="48" applyAlignment="0">
      <alignment horizontal="centerContinuous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86" fillId="0" borderId="49" applyNumberFormat="0" applyFill="0" applyAlignment="0" applyProtection="0"/>
    <xf numFmtId="0" fontId="40" fillId="0" borderId="53" applyAlignment="0">
      <alignment horizontal="centerContinuous"/>
    </xf>
    <xf numFmtId="14" fontId="51" fillId="38" borderId="52">
      <alignment horizontal="center" vertical="center" wrapText="1"/>
    </xf>
    <xf numFmtId="14" fontId="51" fillId="38" borderId="57">
      <alignment horizontal="center" vertical="center" wrapText="1"/>
    </xf>
    <xf numFmtId="14" fontId="51" fillId="38" borderId="47">
      <alignment horizontal="center" vertical="center" wrapText="1"/>
    </xf>
    <xf numFmtId="0" fontId="40" fillId="0" borderId="61" applyAlignment="0">
      <alignment horizontal="centerContinuous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2" fillId="0" borderId="56" applyNumberFormat="0" applyFill="0" applyProtection="0">
      <alignment horizontal="center"/>
    </xf>
    <xf numFmtId="0" fontId="11" fillId="0" borderId="0"/>
    <xf numFmtId="43" fontId="1" fillId="0" borderId="0" applyFont="0" applyFill="0" applyBorder="0" applyAlignment="0" applyProtection="0"/>
    <xf numFmtId="0" fontId="11" fillId="0" borderId="0"/>
    <xf numFmtId="0" fontId="43" fillId="0" borderId="57" applyFill="0">
      <alignment horizontal="center"/>
      <protection locked="0"/>
    </xf>
    <xf numFmtId="0" fontId="40" fillId="0" borderId="58" applyAlignment="0">
      <alignment horizontal="centerContinuous"/>
    </xf>
    <xf numFmtId="9" fontId="1" fillId="0" borderId="0" applyFont="0" applyFill="0" applyBorder="0" applyAlignment="0" applyProtection="0"/>
    <xf numFmtId="0" fontId="81" fillId="0" borderId="50" applyNumberFormat="0" applyFill="0" applyAlignment="0" applyProtection="0"/>
    <xf numFmtId="0" fontId="43" fillId="0" borderId="52" applyFill="0">
      <alignment horizontal="center"/>
      <protection locked="0"/>
    </xf>
    <xf numFmtId="0" fontId="40" fillId="0" borderId="58" applyAlignment="0">
      <alignment horizontal="centerContinuous"/>
    </xf>
    <xf numFmtId="0" fontId="40" fillId="0" borderId="53" applyAlignment="0">
      <alignment horizontal="centerContinuous"/>
    </xf>
    <xf numFmtId="0" fontId="40" fillId="0" borderId="48" applyAlignment="0">
      <alignment horizontal="centerContinuous"/>
    </xf>
    <xf numFmtId="0" fontId="91" fillId="0" borderId="57">
      <alignment horizontal="center"/>
    </xf>
    <xf numFmtId="0" fontId="91" fillId="0" borderId="52">
      <alignment horizontal="center"/>
    </xf>
    <xf numFmtId="0" fontId="110" fillId="0" borderId="57">
      <alignment horizontal="center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12" fillId="0" borderId="0" xfId="0" applyFont="1"/>
    <xf numFmtId="0" fontId="12" fillId="0" borderId="0" xfId="0" applyFont="1" applyAlignment="1">
      <alignment horizontal="left"/>
    </xf>
    <xf numFmtId="0" fontId="13" fillId="0" borderId="0" xfId="0" applyFont="1"/>
    <xf numFmtId="0" fontId="13" fillId="0" borderId="0" xfId="10" applyFont="1"/>
    <xf numFmtId="0" fontId="13" fillId="0" borderId="0" xfId="10" applyFont="1" applyAlignment="1">
      <alignment horizontal="left"/>
    </xf>
    <xf numFmtId="0" fontId="13" fillId="0" borderId="0" xfId="12" applyFont="1"/>
    <xf numFmtId="0" fontId="5" fillId="0" borderId="0" xfId="10" applyFont="1" applyAlignment="1">
      <alignment horizontal="left"/>
    </xf>
    <xf numFmtId="0" fontId="5" fillId="0" borderId="0" xfId="12" applyFont="1"/>
    <xf numFmtId="0" fontId="4" fillId="0" borderId="0" xfId="12" applyFont="1"/>
    <xf numFmtId="0" fontId="3" fillId="0" borderId="0" xfId="12" applyFont="1"/>
    <xf numFmtId="0" fontId="4" fillId="0" borderId="0" xfId="12" applyFont="1" applyAlignment="1">
      <alignment horizontal="center"/>
    </xf>
    <xf numFmtId="0" fontId="3" fillId="0" borderId="0" xfId="12" applyFont="1" applyAlignment="1">
      <alignment horizontal="center"/>
    </xf>
    <xf numFmtId="167" fontId="4" fillId="0" borderId="0" xfId="12" applyNumberFormat="1" applyFont="1" applyAlignment="1">
      <alignment horizontal="center"/>
    </xf>
    <xf numFmtId="167" fontId="3" fillId="0" borderId="0" xfId="12" applyNumberFormat="1" applyFont="1" applyAlignment="1">
      <alignment horizontal="center"/>
    </xf>
    <xf numFmtId="0" fontId="7" fillId="0" borderId="0" xfId="0" applyFont="1" applyAlignment="1">
      <alignment horizontal="center"/>
    </xf>
    <xf numFmtId="167" fontId="3" fillId="0" borderId="0" xfId="12" applyNumberFormat="1" applyFont="1"/>
    <xf numFmtId="41" fontId="3" fillId="0" borderId="0" xfId="12" applyNumberFormat="1" applyFont="1" applyAlignment="1">
      <alignment horizontal="right"/>
    </xf>
    <xf numFmtId="0" fontId="6" fillId="0" borderId="0" xfId="10" applyFont="1"/>
    <xf numFmtId="0" fontId="3" fillId="0" borderId="0" xfId="10" applyFont="1"/>
    <xf numFmtId="167" fontId="3" fillId="0" borderId="0" xfId="10" applyNumberFormat="1" applyFont="1" applyAlignment="1">
      <alignment horizontal="right"/>
    </xf>
    <xf numFmtId="41" fontId="3" fillId="0" borderId="0" xfId="10" applyNumberFormat="1" applyFont="1" applyAlignment="1">
      <alignment horizontal="right"/>
    </xf>
    <xf numFmtId="3" fontId="3" fillId="0" borderId="0" xfId="10" applyNumberFormat="1" applyFont="1"/>
    <xf numFmtId="39" fontId="3" fillId="0" borderId="0" xfId="10" quotePrefix="1" applyNumberFormat="1" applyFont="1" applyAlignment="1">
      <alignment horizontal="right"/>
    </xf>
    <xf numFmtId="0" fontId="4" fillId="0" borderId="0" xfId="10" applyFont="1"/>
    <xf numFmtId="0" fontId="3" fillId="0" borderId="0" xfId="10" quotePrefix="1" applyFont="1"/>
    <xf numFmtId="0" fontId="9" fillId="0" borderId="0" xfId="10" applyFont="1"/>
    <xf numFmtId="0" fontId="3" fillId="0" borderId="0" xfId="10" applyFont="1" applyAlignment="1">
      <alignment horizontal="right"/>
    </xf>
    <xf numFmtId="0" fontId="3" fillId="0" borderId="0" xfId="10" applyFont="1" applyAlignment="1">
      <alignment horizontal="center"/>
    </xf>
    <xf numFmtId="3" fontId="3" fillId="0" borderId="0" xfId="10" applyNumberFormat="1" applyFont="1" applyAlignment="1">
      <alignment horizontal="center"/>
    </xf>
    <xf numFmtId="167" fontId="3" fillId="0" borderId="3" xfId="10" applyNumberFormat="1" applyFont="1" applyBorder="1" applyAlignment="1">
      <alignment horizontal="right"/>
    </xf>
    <xf numFmtId="39" fontId="3" fillId="0" borderId="3" xfId="10" quotePrefix="1" applyNumberFormat="1" applyFont="1" applyBorder="1" applyAlignment="1">
      <alignment horizontal="right"/>
    </xf>
    <xf numFmtId="0" fontId="4" fillId="0" borderId="0" xfId="10" applyFont="1" applyAlignment="1">
      <alignment horizontal="center"/>
    </xf>
    <xf numFmtId="41" fontId="4" fillId="0" borderId="0" xfId="10" applyNumberFormat="1" applyFont="1" applyAlignment="1">
      <alignment horizontal="right"/>
    </xf>
    <xf numFmtId="39" fontId="3" fillId="0" borderId="0" xfId="10" applyNumberFormat="1" applyFont="1" applyAlignment="1">
      <alignment horizontal="right"/>
    </xf>
    <xf numFmtId="0" fontId="3" fillId="0" borderId="3" xfId="12" applyFont="1" applyBorder="1"/>
    <xf numFmtId="3" fontId="4" fillId="0" borderId="0" xfId="10" applyNumberFormat="1" applyFont="1"/>
    <xf numFmtId="167" fontId="4" fillId="0" borderId="0" xfId="10" applyNumberFormat="1" applyFont="1" applyAlignment="1">
      <alignment horizontal="right"/>
    </xf>
    <xf numFmtId="167" fontId="4" fillId="0" borderId="0" xfId="10" applyNumberFormat="1" applyFont="1"/>
    <xf numFmtId="167" fontId="3" fillId="0" borderId="0" xfId="12" applyNumberFormat="1" applyFont="1" applyAlignment="1">
      <alignment horizontal="right"/>
    </xf>
    <xf numFmtId="167" fontId="4" fillId="0" borderId="0" xfId="10" applyNumberFormat="1" applyFont="1" applyAlignment="1">
      <alignment horizontal="center"/>
    </xf>
    <xf numFmtId="41" fontId="4" fillId="0" borderId="0" xfId="10" quotePrefix="1" applyNumberFormat="1" applyFont="1" applyAlignment="1">
      <alignment horizontal="center"/>
    </xf>
    <xf numFmtId="41" fontId="3" fillId="0" borderId="0" xfId="10" quotePrefix="1" applyNumberFormat="1" applyFont="1" applyAlignment="1">
      <alignment horizontal="right"/>
    </xf>
    <xf numFmtId="167" fontId="3" fillId="0" borderId="0" xfId="10" applyNumberFormat="1" applyFont="1"/>
    <xf numFmtId="0" fontId="7" fillId="0" borderId="0" xfId="10" applyFont="1"/>
    <xf numFmtId="49" fontId="3" fillId="0" borderId="0" xfId="10" applyNumberFormat="1" applyFont="1"/>
    <xf numFmtId="49" fontId="3" fillId="0" borderId="0" xfId="10" quotePrefix="1" applyNumberFormat="1" applyFont="1" applyAlignment="1">
      <alignment horizontal="center"/>
    </xf>
    <xf numFmtId="166" fontId="3" fillId="0" borderId="0" xfId="2" applyNumberFormat="1" applyFont="1" applyFill="1" applyAlignment="1"/>
    <xf numFmtId="166" fontId="4" fillId="0" borderId="2" xfId="2" applyNumberFormat="1" applyFont="1" applyFill="1" applyBorder="1" applyAlignment="1">
      <alignment horizontal="right"/>
    </xf>
    <xf numFmtId="166" fontId="4" fillId="0" borderId="0" xfId="2" applyNumberFormat="1" applyFont="1" applyFill="1" applyBorder="1" applyAlignment="1">
      <alignment horizontal="right"/>
    </xf>
    <xf numFmtId="43" fontId="4" fillId="0" borderId="0" xfId="2" applyFont="1" applyBorder="1" applyAlignment="1"/>
    <xf numFmtId="166" fontId="4" fillId="0" borderId="5" xfId="2" applyNumberFormat="1" applyFont="1" applyFill="1" applyBorder="1" applyAlignment="1">
      <alignment horizontal="right"/>
    </xf>
    <xf numFmtId="43" fontId="4" fillId="0" borderId="5" xfId="2" quotePrefix="1" applyFont="1" applyFill="1" applyBorder="1" applyAlignment="1">
      <alignment horizontal="right"/>
    </xf>
    <xf numFmtId="43" fontId="4" fillId="0" borderId="1" xfId="2" applyFont="1" applyFill="1" applyBorder="1" applyAlignment="1">
      <alignment horizontal="right"/>
    </xf>
    <xf numFmtId="0" fontId="16" fillId="0" borderId="0" xfId="9" applyAlignment="1">
      <alignment vertical="center"/>
    </xf>
    <xf numFmtId="164" fontId="16" fillId="0" borderId="0" xfId="9" applyNumberFormat="1" applyAlignment="1">
      <alignment horizontal="right" vertical="center"/>
    </xf>
    <xf numFmtId="164" fontId="16" fillId="0" borderId="0" xfId="9" applyNumberFormat="1" applyAlignment="1">
      <alignment vertical="center"/>
    </xf>
    <xf numFmtId="0" fontId="3" fillId="0" borderId="0" xfId="9" applyFont="1"/>
    <xf numFmtId="166" fontId="22" fillId="0" borderId="0" xfId="2" applyNumberFormat="1" applyFont="1" applyFill="1" applyBorder="1" applyAlignment="1">
      <alignment vertical="center"/>
    </xf>
    <xf numFmtId="43" fontId="4" fillId="0" borderId="2" xfId="3" applyFont="1" applyFill="1" applyBorder="1" applyAlignment="1"/>
    <xf numFmtId="43" fontId="22" fillId="0" borderId="0" xfId="2" applyFont="1" applyFill="1" applyBorder="1" applyAlignment="1">
      <alignment vertical="center"/>
    </xf>
    <xf numFmtId="43" fontId="3" fillId="0" borderId="0" xfId="10" quotePrefix="1" applyNumberFormat="1" applyFont="1" applyAlignment="1">
      <alignment horizontal="right"/>
    </xf>
    <xf numFmtId="164" fontId="3" fillId="0" borderId="0" xfId="8" applyNumberFormat="1" applyFont="1" applyAlignment="1">
      <alignment vertical="center"/>
    </xf>
    <xf numFmtId="43" fontId="22" fillId="0" borderId="0" xfId="3" applyFont="1" applyFill="1" applyBorder="1" applyAlignment="1">
      <alignment vertical="center"/>
    </xf>
    <xf numFmtId="165" fontId="4" fillId="0" borderId="2" xfId="9" applyNumberFormat="1" applyFont="1" applyBorder="1"/>
    <xf numFmtId="166" fontId="3" fillId="0" borderId="0" xfId="2" applyNumberFormat="1" applyFont="1" applyFill="1" applyAlignment="1">
      <alignment horizontal="right"/>
    </xf>
    <xf numFmtId="43" fontId="4" fillId="0" borderId="2" xfId="2" applyFont="1" applyFill="1" applyBorder="1" applyAlignment="1">
      <alignment horizontal="right"/>
    </xf>
    <xf numFmtId="166" fontId="4" fillId="0" borderId="1" xfId="2" applyNumberFormat="1" applyFont="1" applyFill="1" applyBorder="1" applyAlignment="1">
      <alignment horizontal="right"/>
    </xf>
    <xf numFmtId="43" fontId="4" fillId="0" borderId="0" xfId="3" applyFont="1" applyFill="1" applyBorder="1" applyAlignment="1"/>
    <xf numFmtId="166" fontId="3" fillId="0" borderId="0" xfId="2" applyNumberFormat="1" applyFont="1" applyFill="1" applyBorder="1" applyAlignment="1">
      <alignment horizontal="right"/>
    </xf>
    <xf numFmtId="0" fontId="13" fillId="0" borderId="0" xfId="0" applyFont="1" applyProtection="1">
      <protection locked="0"/>
    </xf>
    <xf numFmtId="0" fontId="14" fillId="0" borderId="0" xfId="0" applyFont="1" applyProtection="1">
      <protection locked="0"/>
    </xf>
    <xf numFmtId="49" fontId="5" fillId="0" borderId="0" xfId="0" applyNumberFormat="1" applyFont="1" applyProtection="1">
      <protection locked="0"/>
    </xf>
    <xf numFmtId="0" fontId="12" fillId="0" borderId="0" xfId="0" applyFont="1" applyProtection="1">
      <protection locked="0"/>
    </xf>
    <xf numFmtId="49" fontId="3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16" fontId="3" fillId="0" borderId="0" xfId="0" quotePrefix="1" applyNumberFormat="1" applyFont="1" applyAlignment="1" applyProtection="1">
      <alignment horizontal="center"/>
      <protection locked="0"/>
    </xf>
    <xf numFmtId="16" fontId="3" fillId="0" borderId="0" xfId="0" quotePrefix="1" applyNumberFormat="1" applyFont="1" applyProtection="1">
      <protection locked="0"/>
    </xf>
    <xf numFmtId="49" fontId="4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49" fontId="6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164" fontId="7" fillId="0" borderId="0" xfId="0" applyNumberFormat="1" applyFont="1" applyAlignment="1" applyProtection="1">
      <alignment horizontal="center"/>
      <protection locked="0"/>
    </xf>
    <xf numFmtId="41" fontId="3" fillId="0" borderId="0" xfId="1" applyNumberFormat="1" applyFont="1" applyFill="1" applyAlignment="1" applyProtection="1">
      <protection locked="0"/>
    </xf>
    <xf numFmtId="41" fontId="3" fillId="0" borderId="0" xfId="1" applyNumberFormat="1" applyFont="1" applyFill="1" applyBorder="1" applyAlignment="1" applyProtection="1">
      <protection locked="0"/>
    </xf>
    <xf numFmtId="41" fontId="3" fillId="0" borderId="3" xfId="1" applyNumberFormat="1" applyFont="1" applyFill="1" applyBorder="1" applyAlignment="1" applyProtection="1">
      <protection locked="0"/>
    </xf>
    <xf numFmtId="49" fontId="4" fillId="0" borderId="0" xfId="0" applyNumberFormat="1" applyFont="1" applyProtection="1">
      <protection locked="0"/>
    </xf>
    <xf numFmtId="164" fontId="4" fillId="0" borderId="0" xfId="0" applyNumberFormat="1" applyFont="1" applyProtection="1">
      <protection locked="0"/>
    </xf>
    <xf numFmtId="166" fontId="3" fillId="0" borderId="0" xfId="0" applyNumberFormat="1" applyFont="1" applyProtection="1">
      <protection locked="0"/>
    </xf>
    <xf numFmtId="49" fontId="6" fillId="0" borderId="0" xfId="0" applyNumberFormat="1" applyFont="1" applyProtection="1">
      <protection locked="0"/>
    </xf>
    <xf numFmtId="166" fontId="3" fillId="0" borderId="0" xfId="1" applyNumberFormat="1" applyFont="1" applyFill="1" applyAlignment="1" applyProtection="1">
      <protection locked="0"/>
    </xf>
    <xf numFmtId="0" fontId="4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168" fontId="3" fillId="0" borderId="0" xfId="0" applyNumberFormat="1" applyFont="1" applyProtection="1">
      <protection locked="0"/>
    </xf>
    <xf numFmtId="166" fontId="3" fillId="0" borderId="0" xfId="1" applyNumberFormat="1" applyFont="1" applyFill="1" applyBorder="1" applyAlignment="1" applyProtection="1">
      <protection locked="0"/>
    </xf>
    <xf numFmtId="0" fontId="13" fillId="0" borderId="0" xfId="14" applyFont="1" applyProtection="1">
      <protection locked="0"/>
    </xf>
    <xf numFmtId="0" fontId="13" fillId="0" borderId="0" xfId="10" applyFont="1" applyProtection="1">
      <protection locked="0"/>
    </xf>
    <xf numFmtId="0" fontId="4" fillId="0" borderId="0" xfId="14" applyFont="1" applyProtection="1">
      <protection locked="0"/>
    </xf>
    <xf numFmtId="0" fontId="3" fillId="0" borderId="0" xfId="14" applyFont="1" applyAlignment="1" applyProtection="1">
      <alignment horizontal="center"/>
      <protection locked="0"/>
    </xf>
    <xf numFmtId="0" fontId="13" fillId="0" borderId="0" xfId="12" applyFont="1" applyProtection="1">
      <protection locked="0"/>
    </xf>
    <xf numFmtId="0" fontId="5" fillId="0" borderId="0" xfId="10" applyFont="1" applyProtection="1">
      <protection locked="0"/>
    </xf>
    <xf numFmtId="0" fontId="12" fillId="0" borderId="0" xfId="14" applyFont="1" applyProtection="1">
      <protection locked="0"/>
    </xf>
    <xf numFmtId="0" fontId="3" fillId="0" borderId="0" xfId="14" applyFont="1" applyProtection="1">
      <protection locked="0"/>
    </xf>
    <xf numFmtId="0" fontId="12" fillId="0" borderId="0" xfId="14" applyFont="1" applyAlignment="1" applyProtection="1">
      <alignment horizontal="left"/>
      <protection locked="0"/>
    </xf>
    <xf numFmtId="0" fontId="5" fillId="0" borderId="0" xfId="12" applyFont="1" applyProtection="1">
      <protection locked="0"/>
    </xf>
    <xf numFmtId="0" fontId="3" fillId="0" borderId="0" xfId="12" applyFont="1" applyProtection="1">
      <protection locked="0"/>
    </xf>
    <xf numFmtId="14" fontId="3" fillId="0" borderId="0" xfId="12" quotePrefix="1" applyNumberFormat="1" applyFont="1" applyProtection="1">
      <protection locked="0"/>
    </xf>
    <xf numFmtId="0" fontId="4" fillId="0" borderId="0" xfId="12" applyFont="1" applyAlignment="1" applyProtection="1">
      <alignment horizontal="center"/>
      <protection locked="0"/>
    </xf>
    <xf numFmtId="0" fontId="3" fillId="0" borderId="0" xfId="12" applyFont="1" applyAlignment="1" applyProtection="1">
      <alignment horizontal="center"/>
      <protection locked="0"/>
    </xf>
    <xf numFmtId="0" fontId="4" fillId="0" borderId="0" xfId="12" applyFont="1" applyProtection="1">
      <protection locked="0"/>
    </xf>
    <xf numFmtId="167" fontId="4" fillId="0" borderId="0" xfId="12" applyNumberFormat="1" applyFont="1" applyAlignment="1" applyProtection="1">
      <alignment horizontal="center"/>
      <protection locked="0"/>
    </xf>
    <xf numFmtId="167" fontId="3" fillId="0" borderId="0" xfId="12" applyNumberFormat="1" applyFont="1" applyAlignment="1" applyProtection="1">
      <alignment horizontal="center"/>
      <protection locked="0"/>
    </xf>
    <xf numFmtId="0" fontId="7" fillId="0" borderId="0" xfId="12" applyFont="1" applyAlignment="1" applyProtection="1">
      <alignment horizontal="left"/>
      <protection locked="0"/>
    </xf>
    <xf numFmtId="167" fontId="3" fillId="0" borderId="0" xfId="12" applyNumberFormat="1" applyFont="1" applyProtection="1">
      <protection locked="0"/>
    </xf>
    <xf numFmtId="41" fontId="7" fillId="0" borderId="0" xfId="12" applyNumberFormat="1" applyFont="1" applyAlignment="1" applyProtection="1">
      <alignment horizontal="center"/>
      <protection locked="0"/>
    </xf>
    <xf numFmtId="0" fontId="4" fillId="0" borderId="0" xfId="10" applyFont="1" applyProtection="1">
      <protection locked="0"/>
    </xf>
    <xf numFmtId="0" fontId="3" fillId="0" borderId="0" xfId="10" applyFont="1" applyProtection="1">
      <protection locked="0"/>
    </xf>
    <xf numFmtId="167" fontId="3" fillId="0" borderId="0" xfId="10" applyNumberFormat="1" applyFont="1" applyAlignment="1" applyProtection="1">
      <alignment horizontal="right"/>
      <protection locked="0"/>
    </xf>
    <xf numFmtId="41" fontId="3" fillId="0" borderId="0" xfId="10" applyNumberFormat="1" applyFont="1" applyAlignment="1" applyProtection="1">
      <alignment horizontal="right"/>
      <protection locked="0"/>
    </xf>
    <xf numFmtId="41" fontId="3" fillId="0" borderId="0" xfId="10" applyNumberFormat="1" applyFont="1" applyProtection="1">
      <protection locked="0"/>
    </xf>
    <xf numFmtId="41" fontId="3" fillId="0" borderId="0" xfId="10" quotePrefix="1" applyNumberFormat="1" applyFont="1" applyAlignment="1" applyProtection="1">
      <alignment horizontal="right"/>
      <protection locked="0"/>
    </xf>
    <xf numFmtId="169" fontId="3" fillId="0" borderId="0" xfId="10" quotePrefix="1" applyNumberFormat="1" applyFont="1" applyAlignment="1" applyProtection="1">
      <alignment horizontal="right"/>
      <protection locked="0"/>
    </xf>
    <xf numFmtId="0" fontId="3" fillId="0" borderId="0" xfId="10" quotePrefix="1" applyFont="1" applyProtection="1">
      <protection locked="0"/>
    </xf>
    <xf numFmtId="0" fontId="9" fillId="0" borderId="0" xfId="10" applyFont="1" applyProtection="1">
      <protection locked="0"/>
    </xf>
    <xf numFmtId="0" fontId="3" fillId="0" borderId="0" xfId="10" applyFont="1" applyAlignment="1" applyProtection="1">
      <alignment horizontal="right"/>
      <protection locked="0"/>
    </xf>
    <xf numFmtId="0" fontId="3" fillId="0" borderId="0" xfId="10" applyFont="1" applyAlignment="1" applyProtection="1">
      <alignment horizontal="center"/>
      <protection locked="0"/>
    </xf>
    <xf numFmtId="41" fontId="3" fillId="0" borderId="0" xfId="15" applyNumberFormat="1" applyFont="1" applyFill="1" applyAlignment="1" applyProtection="1">
      <protection locked="0"/>
    </xf>
    <xf numFmtId="41" fontId="16" fillId="0" borderId="0" xfId="9" applyNumberFormat="1" applyAlignment="1" applyProtection="1">
      <alignment vertical="center"/>
      <protection locked="0"/>
    </xf>
    <xf numFmtId="41" fontId="16" fillId="0" borderId="0" xfId="9" applyNumberFormat="1" applyAlignment="1" applyProtection="1">
      <alignment horizontal="right" vertical="center"/>
      <protection locked="0"/>
    </xf>
    <xf numFmtId="169" fontId="3" fillId="0" borderId="0" xfId="9" applyNumberFormat="1" applyFont="1" applyProtection="1">
      <protection locked="0"/>
    </xf>
    <xf numFmtId="3" fontId="3" fillId="0" borderId="0" xfId="10" quotePrefix="1" applyNumberFormat="1" applyFont="1" applyAlignment="1" applyProtection="1">
      <alignment horizontal="center"/>
      <protection locked="0"/>
    </xf>
    <xf numFmtId="41" fontId="3" fillId="0" borderId="0" xfId="15" applyNumberFormat="1" applyFont="1" applyFill="1" applyBorder="1" applyAlignment="1" applyProtection="1">
      <alignment horizontal="right"/>
      <protection locked="0"/>
    </xf>
    <xf numFmtId="0" fontId="4" fillId="0" borderId="0" xfId="10" applyFont="1" applyAlignment="1" applyProtection="1">
      <alignment horizontal="center"/>
      <protection locked="0"/>
    </xf>
    <xf numFmtId="41" fontId="4" fillId="0" borderId="0" xfId="10" applyNumberFormat="1" applyFont="1" applyAlignment="1" applyProtection="1">
      <alignment horizontal="right"/>
      <protection locked="0"/>
    </xf>
    <xf numFmtId="41" fontId="4" fillId="0" borderId="2" xfId="15" applyNumberFormat="1" applyFont="1" applyFill="1" applyBorder="1" applyAlignment="1" applyProtection="1">
      <alignment horizontal="right"/>
      <protection locked="0"/>
    </xf>
    <xf numFmtId="41" fontId="22" fillId="0" borderId="0" xfId="15" applyNumberFormat="1" applyFont="1" applyFill="1" applyBorder="1" applyAlignment="1" applyProtection="1">
      <alignment vertical="center"/>
      <protection locked="0"/>
    </xf>
    <xf numFmtId="169" fontId="4" fillId="0" borderId="2" xfId="16" applyNumberFormat="1" applyFont="1" applyFill="1" applyBorder="1" applyAlignment="1" applyProtection="1">
      <protection locked="0"/>
    </xf>
    <xf numFmtId="41" fontId="4" fillId="0" borderId="0" xfId="10" applyNumberFormat="1" applyFont="1" applyProtection="1">
      <protection locked="0"/>
    </xf>
    <xf numFmtId="39" fontId="3" fillId="0" borderId="0" xfId="10" quotePrefix="1" applyNumberFormat="1" applyFont="1" applyAlignment="1" applyProtection="1">
      <alignment horizontal="right"/>
      <protection locked="0"/>
    </xf>
    <xf numFmtId="169" fontId="3" fillId="0" borderId="0" xfId="10" applyNumberFormat="1" applyFont="1" applyProtection="1">
      <protection locked="0"/>
    </xf>
    <xf numFmtId="169" fontId="3" fillId="0" borderId="0" xfId="10" applyNumberFormat="1" applyFont="1" applyAlignment="1" applyProtection="1">
      <alignment horizontal="right"/>
      <protection locked="0"/>
    </xf>
    <xf numFmtId="43" fontId="38" fillId="0" borderId="0" xfId="961" applyNumberFormat="1" applyFont="1" applyAlignment="1" applyProtection="1">
      <alignment horizontal="center"/>
      <protection locked="0"/>
    </xf>
    <xf numFmtId="41" fontId="3" fillId="0" borderId="3" xfId="10" applyNumberFormat="1" applyFont="1" applyBorder="1" applyAlignment="1" applyProtection="1">
      <alignment horizontal="right"/>
      <protection locked="0"/>
    </xf>
    <xf numFmtId="169" fontId="3" fillId="0" borderId="0" xfId="12" applyNumberFormat="1" applyFont="1" applyProtection="1">
      <protection locked="0"/>
    </xf>
    <xf numFmtId="166" fontId="4" fillId="0" borderId="0" xfId="1" applyNumberFormat="1" applyFont="1" applyFill="1" applyAlignment="1" applyProtection="1">
      <alignment horizontal="right"/>
      <protection locked="0"/>
    </xf>
    <xf numFmtId="0" fontId="4" fillId="0" borderId="0" xfId="11" applyFont="1" applyAlignment="1" applyProtection="1">
      <alignment vertical="center"/>
      <protection locked="0"/>
    </xf>
    <xf numFmtId="41" fontId="4" fillId="0" borderId="0" xfId="15" applyNumberFormat="1" applyFont="1" applyFill="1" applyBorder="1" applyAlignment="1" applyProtection="1">
      <protection locked="0"/>
    </xf>
    <xf numFmtId="41" fontId="4" fillId="0" borderId="0" xfId="11" applyNumberFormat="1" applyFont="1" applyAlignment="1" applyProtection="1">
      <alignment vertical="center"/>
      <protection locked="0"/>
    </xf>
    <xf numFmtId="167" fontId="3" fillId="0" borderId="0" xfId="12" applyNumberFormat="1" applyFont="1" applyAlignment="1" applyProtection="1">
      <alignment horizontal="right"/>
      <protection locked="0"/>
    </xf>
    <xf numFmtId="43" fontId="3" fillId="0" borderId="0" xfId="12" applyNumberFormat="1" applyFont="1" applyProtection="1">
      <protection locked="0"/>
    </xf>
    <xf numFmtId="43" fontId="3" fillId="0" borderId="0" xfId="1" applyFont="1" applyFill="1" applyProtection="1">
      <protection locked="0"/>
    </xf>
    <xf numFmtId="41" fontId="4" fillId="0" borderId="2" xfId="15" applyNumberFormat="1" applyFont="1" applyFill="1" applyBorder="1" applyAlignment="1" applyProtection="1">
      <alignment horizontal="right"/>
    </xf>
    <xf numFmtId="41" fontId="4" fillId="0" borderId="4" xfId="15" applyNumberFormat="1" applyFont="1" applyFill="1" applyBorder="1" applyAlignment="1" applyProtection="1"/>
    <xf numFmtId="169" fontId="4" fillId="0" borderId="4" xfId="1" applyNumberFormat="1" applyFont="1" applyFill="1" applyBorder="1" applyAlignment="1" applyProtection="1"/>
    <xf numFmtId="0" fontId="13" fillId="0" borderId="0" xfId="17" applyFont="1" applyProtection="1">
      <protection locked="0"/>
    </xf>
    <xf numFmtId="0" fontId="4" fillId="0" borderId="0" xfId="17" applyFont="1" applyProtection="1">
      <protection locked="0"/>
    </xf>
    <xf numFmtId="0" fontId="3" fillId="0" borderId="0" xfId="17" applyFont="1" applyAlignment="1" applyProtection="1">
      <alignment horizontal="center"/>
      <protection locked="0"/>
    </xf>
    <xf numFmtId="0" fontId="12" fillId="0" borderId="0" xfId="17" applyFont="1" applyProtection="1">
      <protection locked="0"/>
    </xf>
    <xf numFmtId="0" fontId="3" fillId="0" borderId="0" xfId="17" applyFont="1" applyProtection="1">
      <protection locked="0"/>
    </xf>
    <xf numFmtId="0" fontId="12" fillId="0" borderId="0" xfId="17" applyFont="1" applyAlignment="1" applyProtection="1">
      <alignment horizontal="left"/>
      <protection locked="0"/>
    </xf>
    <xf numFmtId="0" fontId="7" fillId="0" borderId="0" xfId="12" applyFont="1" applyAlignment="1" applyProtection="1">
      <alignment horizontal="center"/>
      <protection locked="0"/>
    </xf>
    <xf numFmtId="0" fontId="3" fillId="0" borderId="0" xfId="10" applyFont="1" applyAlignment="1" applyProtection="1">
      <alignment vertical="center"/>
      <protection locked="0"/>
    </xf>
    <xf numFmtId="167" fontId="3" fillId="0" borderId="0" xfId="10" applyNumberFormat="1" applyFont="1" applyAlignment="1" applyProtection="1">
      <alignment horizontal="right" vertical="center"/>
      <protection locked="0"/>
    </xf>
    <xf numFmtId="41" fontId="3" fillId="0" borderId="0" xfId="10" applyNumberFormat="1" applyFont="1" applyAlignment="1" applyProtection="1">
      <alignment horizontal="right" vertical="center"/>
      <protection locked="0"/>
    </xf>
    <xf numFmtId="0" fontId="3" fillId="0" borderId="0" xfId="12" applyFont="1" applyAlignment="1" applyProtection="1">
      <alignment vertical="center"/>
      <protection locked="0"/>
    </xf>
    <xf numFmtId="165" fontId="3" fillId="0" borderId="0" xfId="12" quotePrefix="1" applyNumberFormat="1" applyFont="1" applyAlignment="1" applyProtection="1">
      <alignment horizontal="center"/>
      <protection locked="0"/>
    </xf>
    <xf numFmtId="41" fontId="3" fillId="0" borderId="0" xfId="12" applyNumberFormat="1" applyFont="1" applyProtection="1">
      <protection locked="0"/>
    </xf>
    <xf numFmtId="41" fontId="3" fillId="0" borderId="0" xfId="9" applyNumberFormat="1" applyFont="1" applyProtection="1">
      <protection locked="0"/>
    </xf>
    <xf numFmtId="41" fontId="3" fillId="0" borderId="0" xfId="16" applyNumberFormat="1" applyFont="1" applyFill="1" applyAlignment="1" applyProtection="1">
      <protection locked="0"/>
    </xf>
    <xf numFmtId="43" fontId="3" fillId="0" borderId="0" xfId="1" applyFont="1" applyFill="1" applyAlignment="1" applyProtection="1">
      <protection locked="0"/>
    </xf>
    <xf numFmtId="15" fontId="3" fillId="0" borderId="0" xfId="12" quotePrefix="1" applyNumberFormat="1" applyFont="1" applyAlignment="1" applyProtection="1">
      <alignment horizontal="center"/>
      <protection locked="0"/>
    </xf>
    <xf numFmtId="169" fontId="3" fillId="0" borderId="0" xfId="1" applyNumberFormat="1" applyFont="1" applyFill="1" applyAlignment="1" applyProtection="1">
      <alignment horizontal="right"/>
      <protection locked="0"/>
    </xf>
    <xf numFmtId="41" fontId="3" fillId="0" borderId="0" xfId="1" applyNumberFormat="1" applyFont="1" applyFill="1" applyAlignment="1" applyProtection="1">
      <alignment horizontal="right"/>
      <protection locked="0"/>
    </xf>
    <xf numFmtId="41" fontId="3" fillId="0" borderId="0" xfId="9" applyNumberFormat="1" applyFont="1" applyAlignment="1" applyProtection="1">
      <alignment horizontal="right"/>
      <protection locked="0"/>
    </xf>
    <xf numFmtId="41" fontId="3" fillId="0" borderId="0" xfId="0" applyNumberFormat="1" applyFont="1" applyAlignment="1" applyProtection="1">
      <alignment horizontal="right"/>
      <protection locked="0"/>
    </xf>
    <xf numFmtId="247" fontId="3" fillId="0" borderId="0" xfId="10" applyNumberFormat="1" applyFont="1" applyAlignment="1" applyProtection="1">
      <alignment horizontal="right" vertical="center"/>
      <protection locked="0"/>
    </xf>
    <xf numFmtId="247" fontId="3" fillId="0" borderId="0" xfId="10" applyNumberFormat="1" applyFont="1" applyAlignment="1" applyProtection="1">
      <alignment vertical="center"/>
      <protection locked="0"/>
    </xf>
    <xf numFmtId="247" fontId="3" fillId="0" borderId="0" xfId="12" applyNumberFormat="1" applyFont="1" applyAlignment="1" applyProtection="1">
      <alignment vertical="center"/>
      <protection locked="0"/>
    </xf>
    <xf numFmtId="37" fontId="3" fillId="0" borderId="0" xfId="10" applyNumberFormat="1" applyFont="1" applyAlignment="1" applyProtection="1">
      <alignment horizontal="right" vertical="center"/>
      <protection locked="0"/>
    </xf>
    <xf numFmtId="43" fontId="4" fillId="0" borderId="0" xfId="1" applyFont="1" applyFill="1" applyAlignment="1" applyProtection="1">
      <alignment horizontal="right" vertical="center"/>
      <protection locked="0"/>
    </xf>
    <xf numFmtId="43" fontId="4" fillId="0" borderId="0" xfId="1" applyFont="1" applyFill="1" applyAlignment="1" applyProtection="1">
      <alignment vertical="center"/>
      <protection locked="0"/>
    </xf>
    <xf numFmtId="41" fontId="4" fillId="0" borderId="0" xfId="12" applyNumberFormat="1" applyFont="1" applyProtection="1">
      <protection locked="0"/>
    </xf>
    <xf numFmtId="166" fontId="4" fillId="0" borderId="0" xfId="10" applyNumberFormat="1" applyFont="1" applyProtection="1">
      <protection locked="0"/>
    </xf>
    <xf numFmtId="43" fontId="4" fillId="0" borderId="4" xfId="1" applyFont="1" applyFill="1" applyBorder="1" applyAlignment="1" applyProtection="1">
      <alignment horizontal="right"/>
      <protection locked="0"/>
    </xf>
    <xf numFmtId="247" fontId="3" fillId="0" borderId="0" xfId="12" applyNumberFormat="1" applyFont="1" applyProtection="1">
      <protection locked="0"/>
    </xf>
    <xf numFmtId="0" fontId="4" fillId="0" borderId="0" xfId="10" applyFont="1" applyAlignment="1" applyProtection="1">
      <alignment vertical="center"/>
      <protection locked="0"/>
    </xf>
    <xf numFmtId="169" fontId="3" fillId="0" borderId="0" xfId="1" applyNumberFormat="1" applyFont="1" applyFill="1" applyAlignment="1" applyProtection="1">
      <alignment horizontal="right"/>
    </xf>
    <xf numFmtId="43" fontId="4" fillId="0" borderId="3" xfId="1" applyFont="1" applyFill="1" applyBorder="1" applyProtection="1"/>
    <xf numFmtId="166" fontId="4" fillId="0" borderId="3" xfId="1" applyNumberFormat="1" applyFont="1" applyFill="1" applyBorder="1" applyProtection="1"/>
    <xf numFmtId="166" fontId="4" fillId="0" borderId="4" xfId="1" applyNumberFormat="1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left"/>
      <protection locked="0"/>
    </xf>
    <xf numFmtId="164" fontId="16" fillId="0" borderId="0" xfId="5" applyNumberFormat="1" applyFont="1" applyFill="1" applyAlignment="1" applyProtection="1">
      <alignment vertical="center"/>
      <protection locked="0"/>
    </xf>
    <xf numFmtId="164" fontId="3" fillId="0" borderId="0" xfId="0" applyNumberFormat="1" applyFont="1" applyAlignment="1" applyProtection="1">
      <alignment horizontal="left"/>
      <protection locked="0"/>
    </xf>
    <xf numFmtId="248" fontId="3" fillId="0" borderId="0" xfId="0" applyNumberFormat="1" applyFont="1" applyProtection="1">
      <protection locked="0"/>
    </xf>
    <xf numFmtId="166" fontId="4" fillId="0" borderId="0" xfId="1" applyNumberFormat="1" applyFont="1" applyFill="1" applyBorder="1" applyAlignment="1" applyProtection="1">
      <protection locked="0"/>
    </xf>
    <xf numFmtId="164" fontId="4" fillId="0" borderId="0" xfId="0" applyNumberFormat="1" applyFont="1" applyAlignment="1" applyProtection="1">
      <alignment horizontal="left"/>
      <protection locked="0"/>
    </xf>
    <xf numFmtId="164" fontId="16" fillId="0" borderId="0" xfId="7" applyNumberFormat="1" applyAlignment="1" applyProtection="1">
      <alignment vertical="center"/>
      <protection locked="0"/>
    </xf>
    <xf numFmtId="166" fontId="4" fillId="0" borderId="0" xfId="1" applyNumberFormat="1" applyFont="1" applyFill="1" applyBorder="1" applyAlignment="1" applyProtection="1">
      <alignment horizontal="center"/>
      <protection locked="0"/>
    </xf>
    <xf numFmtId="0" fontId="4" fillId="0" borderId="0" xfId="0" quotePrefix="1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left"/>
      <protection locked="0"/>
    </xf>
    <xf numFmtId="226" fontId="4" fillId="0" borderId="0" xfId="861" applyNumberFormat="1" applyFont="1" applyFill="1" applyAlignment="1" applyProtection="1">
      <protection locked="0"/>
    </xf>
    <xf numFmtId="0" fontId="15" fillId="0" borderId="0" xfId="0" applyFont="1" applyAlignment="1" applyProtection="1">
      <alignment horizontal="center"/>
      <protection locked="0"/>
    </xf>
    <xf numFmtId="49" fontId="7" fillId="0" borderId="0" xfId="0" applyNumberFormat="1" applyFont="1" applyAlignment="1" applyProtection="1">
      <alignment horizontal="center"/>
      <protection locked="0"/>
    </xf>
    <xf numFmtId="37" fontId="6" fillId="0" borderId="0" xfId="0" applyNumberFormat="1" applyFont="1" applyProtection="1">
      <protection locked="0"/>
    </xf>
    <xf numFmtId="166" fontId="7" fillId="0" borderId="0" xfId="1" applyNumberFormat="1" applyFont="1" applyFill="1" applyAlignment="1" applyProtection="1">
      <alignment horizontal="center"/>
      <protection locked="0"/>
    </xf>
    <xf numFmtId="166" fontId="7" fillId="0" borderId="0" xfId="1" applyNumberFormat="1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3" fillId="0" borderId="0" xfId="0" quotePrefix="1" applyFont="1" applyAlignment="1" applyProtection="1">
      <alignment horizontal="left"/>
      <protection locked="0"/>
    </xf>
    <xf numFmtId="0" fontId="3" fillId="0" borderId="0" xfId="0" quotePrefix="1" applyFont="1" applyProtection="1">
      <protection locked="0"/>
    </xf>
    <xf numFmtId="166" fontId="3" fillId="0" borderId="0" xfId="5" applyNumberFormat="1" applyFont="1" applyFill="1" applyAlignment="1" applyProtection="1">
      <protection locked="0"/>
    </xf>
    <xf numFmtId="165" fontId="3" fillId="0" borderId="0" xfId="0" applyNumberFormat="1" applyFont="1" applyProtection="1">
      <protection locked="0"/>
    </xf>
    <xf numFmtId="10" fontId="3" fillId="0" borderId="0" xfId="1" applyNumberFormat="1" applyFont="1" applyFill="1" applyAlignment="1" applyProtection="1">
      <protection locked="0"/>
    </xf>
    <xf numFmtId="10" fontId="3" fillId="0" borderId="0" xfId="1" applyNumberFormat="1" applyFont="1" applyFill="1" applyBorder="1" applyAlignment="1" applyProtection="1">
      <protection locked="0"/>
    </xf>
    <xf numFmtId="10" fontId="3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5" fillId="0" borderId="0" xfId="0" applyNumberFormat="1" applyFont="1" applyProtection="1"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4" fontId="3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164" fontId="3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3" fillId="74" borderId="0" xfId="0" applyFont="1" applyFill="1" applyProtection="1">
      <protection locked="0"/>
    </xf>
    <xf numFmtId="41" fontId="3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horizontal="left"/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41" fontId="3" fillId="0" borderId="3" xfId="0" applyNumberFormat="1" applyFont="1" applyBorder="1" applyProtection="1">
      <protection locked="0"/>
    </xf>
    <xf numFmtId="41" fontId="4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left" indent="1"/>
      <protection locked="0"/>
    </xf>
    <xf numFmtId="37" fontId="3" fillId="0" borderId="0" xfId="0" applyNumberFormat="1" applyFont="1" applyProtection="1">
      <protection locked="0"/>
    </xf>
    <xf numFmtId="37" fontId="4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41" fontId="16" fillId="0" borderId="0" xfId="1" applyNumberFormat="1" applyFont="1" applyFill="1" applyAlignment="1" applyProtection="1">
      <alignment horizontal="right"/>
      <protection locked="0"/>
    </xf>
    <xf numFmtId="41" fontId="16" fillId="0" borderId="0" xfId="926" applyNumberFormat="1" applyFont="1" applyFill="1" applyAlignment="1" applyProtection="1">
      <protection locked="0"/>
    </xf>
    <xf numFmtId="41" fontId="16" fillId="0" borderId="63" xfId="1" applyNumberFormat="1" applyFont="1" applyFill="1" applyBorder="1" applyAlignment="1" applyProtection="1">
      <alignment horizontal="right"/>
      <protection locked="0"/>
    </xf>
    <xf numFmtId="41" fontId="16" fillId="0" borderId="0" xfId="9" applyNumberFormat="1" applyProtection="1">
      <protection locked="0"/>
    </xf>
    <xf numFmtId="43" fontId="3" fillId="0" borderId="0" xfId="1" applyFont="1" applyAlignment="1" applyProtection="1">
      <protection locked="0"/>
    </xf>
    <xf numFmtId="41" fontId="3" fillId="0" borderId="3" xfId="12" applyNumberFormat="1" applyFont="1" applyBorder="1" applyProtection="1">
      <protection locked="0"/>
    </xf>
    <xf numFmtId="0" fontId="3" fillId="0" borderId="0" xfId="12" applyFont="1" applyAlignment="1" applyProtection="1">
      <alignment vertical="top"/>
      <protection locked="0"/>
    </xf>
    <xf numFmtId="41" fontId="0" fillId="0" borderId="0" xfId="0" applyNumberFormat="1" applyProtection="1">
      <protection locked="0"/>
    </xf>
    <xf numFmtId="41" fontId="4" fillId="0" borderId="2" xfId="1" applyNumberFormat="1" applyFont="1" applyFill="1" applyBorder="1" applyAlignment="1" applyProtection="1"/>
    <xf numFmtId="41" fontId="4" fillId="0" borderId="0" xfId="1" applyNumberFormat="1" applyFont="1" applyFill="1" applyBorder="1" applyAlignment="1" applyProtection="1">
      <protection locked="0"/>
    </xf>
    <xf numFmtId="41" fontId="2" fillId="0" borderId="0" xfId="0" applyNumberFormat="1" applyFont="1" applyProtection="1">
      <protection locked="0"/>
    </xf>
    <xf numFmtId="41" fontId="4" fillId="0" borderId="2" xfId="1" applyNumberFormat="1" applyFont="1" applyFill="1" applyBorder="1" applyAlignment="1" applyProtection="1">
      <protection locked="0"/>
    </xf>
    <xf numFmtId="41" fontId="4" fillId="0" borderId="0" xfId="1" applyNumberFormat="1" applyFont="1" applyFill="1" applyAlignment="1" applyProtection="1"/>
    <xf numFmtId="41" fontId="4" fillId="0" borderId="4" xfId="1" applyNumberFormat="1" applyFont="1" applyFill="1" applyBorder="1" applyAlignment="1" applyProtection="1"/>
    <xf numFmtId="41" fontId="7" fillId="0" borderId="0" xfId="0" applyNumberFormat="1" applyFont="1" applyProtection="1">
      <protection locked="0"/>
    </xf>
    <xf numFmtId="41" fontId="3" fillId="0" borderId="0" xfId="1" applyNumberFormat="1" applyFont="1" applyAlignment="1" applyProtection="1">
      <alignment horizontal="right"/>
      <protection locked="0"/>
    </xf>
    <xf numFmtId="41" fontId="7" fillId="0" borderId="0" xfId="0" applyNumberFormat="1" applyFont="1" applyAlignment="1" applyProtection="1">
      <alignment horizontal="center"/>
      <protection locked="0"/>
    </xf>
    <xf numFmtId="41" fontId="3" fillId="0" borderId="0" xfId="1" applyNumberFormat="1" applyFont="1" applyFill="1" applyBorder="1" applyAlignment="1" applyProtection="1">
      <alignment horizontal="right"/>
      <protection locked="0"/>
    </xf>
    <xf numFmtId="41" fontId="6" fillId="0" borderId="0" xfId="0" applyNumberFormat="1" applyFont="1" applyAlignment="1" applyProtection="1">
      <alignment horizontal="center"/>
      <protection locked="0"/>
    </xf>
    <xf numFmtId="41" fontId="4" fillId="0" borderId="0" xfId="1" applyNumberFormat="1" applyFont="1" applyFill="1" applyBorder="1" applyAlignment="1" applyProtection="1"/>
    <xf numFmtId="41" fontId="3" fillId="0" borderId="0" xfId="1" applyNumberFormat="1" applyFont="1" applyFill="1" applyAlignment="1" applyProtection="1">
      <alignment horizontal="center"/>
      <protection locked="0"/>
    </xf>
    <xf numFmtId="41" fontId="3" fillId="0" borderId="0" xfId="1" applyNumberFormat="1" applyFont="1" applyFill="1" applyBorder="1" applyAlignment="1" applyProtection="1">
      <alignment horizontal="center"/>
      <protection locked="0"/>
    </xf>
    <xf numFmtId="41" fontId="3" fillId="0" borderId="0" xfId="1" quotePrefix="1" applyNumberFormat="1" applyFont="1" applyFill="1" applyBorder="1" applyAlignment="1" applyProtection="1">
      <alignment horizontal="center"/>
      <protection locked="0"/>
    </xf>
    <xf numFmtId="41" fontId="3" fillId="0" borderId="0" xfId="1" quotePrefix="1" applyNumberFormat="1" applyFont="1" applyFill="1" applyAlignment="1" applyProtection="1">
      <alignment horizontal="center"/>
      <protection locked="0"/>
    </xf>
    <xf numFmtId="41" fontId="4" fillId="0" borderId="2" xfId="1" applyNumberFormat="1" applyFont="1" applyFill="1" applyBorder="1" applyAlignment="1" applyProtection="1">
      <alignment horizontal="center"/>
    </xf>
    <xf numFmtId="41" fontId="4" fillId="0" borderId="0" xfId="1" applyNumberFormat="1" applyFont="1" applyFill="1" applyBorder="1" applyAlignment="1" applyProtection="1">
      <alignment horizontal="center"/>
      <protection locked="0"/>
    </xf>
    <xf numFmtId="41" fontId="4" fillId="0" borderId="3" xfId="1" applyNumberFormat="1" applyFont="1" applyFill="1" applyBorder="1" applyAlignment="1" applyProtection="1">
      <alignment horizontal="center"/>
    </xf>
    <xf numFmtId="41" fontId="4" fillId="0" borderId="2" xfId="1" applyNumberFormat="1" applyFont="1" applyFill="1" applyBorder="1" applyAlignment="1" applyProtection="1">
      <alignment horizontal="center"/>
      <protection locked="0"/>
    </xf>
    <xf numFmtId="41" fontId="4" fillId="0" borderId="5" xfId="1" applyNumberFormat="1" applyFont="1" applyFill="1" applyBorder="1" applyAlignment="1" applyProtection="1">
      <alignment horizontal="center"/>
      <protection locked="0"/>
    </xf>
    <xf numFmtId="41" fontId="3" fillId="0" borderId="3" xfId="1" applyNumberFormat="1" applyFont="1" applyFill="1" applyBorder="1" applyAlignment="1" applyProtection="1">
      <alignment horizontal="right"/>
      <protection locked="0"/>
    </xf>
    <xf numFmtId="41" fontId="4" fillId="0" borderId="0" xfId="0" applyNumberFormat="1" applyFont="1" applyAlignment="1" applyProtection="1">
      <alignment horizontal="center"/>
      <protection locked="0"/>
    </xf>
    <xf numFmtId="41" fontId="4" fillId="0" borderId="2" xfId="1" applyNumberFormat="1" applyFont="1" applyFill="1" applyBorder="1" applyAlignment="1" applyProtection="1">
      <alignment horizontal="right"/>
    </xf>
    <xf numFmtId="41" fontId="4" fillId="0" borderId="3" xfId="1" applyNumberFormat="1" applyFont="1" applyFill="1" applyBorder="1" applyAlignment="1" applyProtection="1"/>
    <xf numFmtId="41" fontId="4" fillId="0" borderId="1" xfId="1" applyNumberFormat="1" applyFont="1" applyFill="1" applyBorder="1" applyAlignment="1" applyProtection="1"/>
    <xf numFmtId="41" fontId="3" fillId="0" borderId="0" xfId="0" applyNumberFormat="1" applyFont="1" applyAlignment="1" applyProtection="1">
      <alignment horizontal="center"/>
      <protection locked="0"/>
    </xf>
    <xf numFmtId="41" fontId="3" fillId="0" borderId="1" xfId="1" applyNumberFormat="1" applyFont="1" applyFill="1" applyBorder="1" applyAlignment="1" applyProtection="1">
      <protection locked="0"/>
    </xf>
    <xf numFmtId="41" fontId="4" fillId="0" borderId="4" xfId="0" applyNumberFormat="1" applyFont="1" applyBorder="1"/>
    <xf numFmtId="168" fontId="3" fillId="0" borderId="0" xfId="0" applyNumberFormat="1" applyFont="1"/>
    <xf numFmtId="169" fontId="16" fillId="0" borderId="0" xfId="1" applyNumberFormat="1" applyFont="1" applyFill="1" applyAlignment="1" applyProtection="1">
      <alignment horizontal="right"/>
    </xf>
    <xf numFmtId="169" fontId="3" fillId="0" borderId="3" xfId="1" applyNumberFormat="1" applyFont="1" applyFill="1" applyBorder="1" applyAlignment="1" applyProtection="1">
      <alignment horizontal="right"/>
    </xf>
    <xf numFmtId="41" fontId="16" fillId="0" borderId="63" xfId="1" applyNumberFormat="1" applyFont="1" applyFill="1" applyBorder="1" applyAlignment="1" applyProtection="1">
      <alignment horizontal="right"/>
    </xf>
    <xf numFmtId="41" fontId="4" fillId="0" borderId="1" xfId="0" applyNumberFormat="1" applyFont="1" applyBorder="1" applyAlignment="1">
      <alignment horizontal="center"/>
    </xf>
    <xf numFmtId="41" fontId="3" fillId="0" borderId="0" xfId="0" applyNumberFormat="1" applyFont="1"/>
    <xf numFmtId="41" fontId="4" fillId="0" borderId="2" xfId="0" applyNumberFormat="1" applyFont="1" applyBorder="1"/>
    <xf numFmtId="41" fontId="3" fillId="0" borderId="0" xfId="15" applyNumberFormat="1" applyFont="1" applyFill="1" applyBorder="1" applyAlignment="1" applyProtection="1">
      <alignment horizontal="left"/>
    </xf>
    <xf numFmtId="41" fontId="4" fillId="0" borderId="4" xfId="1" applyNumberFormat="1" applyFont="1" applyFill="1" applyBorder="1" applyAlignment="1" applyProtection="1">
      <alignment horizontal="right"/>
    </xf>
    <xf numFmtId="41" fontId="3" fillId="0" borderId="0" xfId="1" applyNumberFormat="1" applyFont="1" applyFill="1" applyAlignment="1" applyProtection="1"/>
    <xf numFmtId="41" fontId="4" fillId="0" borderId="0" xfId="1" applyNumberFormat="1" applyFont="1" applyFill="1" applyAlignment="1" applyProtection="1">
      <alignment horizontal="right"/>
    </xf>
    <xf numFmtId="169" fontId="4" fillId="0" borderId="4" xfId="15" applyNumberFormat="1" applyFont="1" applyFill="1" applyBorder="1" applyAlignment="1" applyProtection="1">
      <alignment horizontal="right"/>
    </xf>
    <xf numFmtId="169" fontId="4" fillId="0" borderId="2" xfId="16" applyNumberFormat="1" applyFont="1" applyFill="1" applyBorder="1" applyAlignment="1" applyProtection="1">
      <alignment horizontal="right"/>
      <protection locked="0"/>
    </xf>
    <xf numFmtId="249" fontId="3" fillId="0" borderId="0" xfId="12" applyNumberFormat="1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center"/>
      <protection locked="0"/>
    </xf>
    <xf numFmtId="0" fontId="4" fillId="0" borderId="0" xfId="12" applyFont="1" applyAlignment="1" applyProtection="1">
      <alignment horizontal="center"/>
      <protection locked="0"/>
    </xf>
    <xf numFmtId="15" fontId="4" fillId="0" borderId="0" xfId="12" quotePrefix="1" applyNumberFormat="1" applyFont="1" applyAlignment="1" applyProtection="1">
      <alignment horizontal="center"/>
      <protection locked="0"/>
    </xf>
    <xf numFmtId="0" fontId="3" fillId="0" borderId="3" xfId="12" quotePrefix="1" applyFont="1" applyBorder="1" applyAlignment="1" applyProtection="1">
      <alignment horizontal="center"/>
      <protection locked="0"/>
    </xf>
    <xf numFmtId="0" fontId="3" fillId="0" borderId="3" xfId="12" applyFont="1" applyBorder="1" applyAlignment="1" applyProtection="1">
      <alignment horizontal="center"/>
      <protection locked="0"/>
    </xf>
    <xf numFmtId="0" fontId="5" fillId="0" borderId="0" xfId="10" applyFont="1" applyAlignment="1">
      <alignment horizontal="left"/>
    </xf>
    <xf numFmtId="15" fontId="4" fillId="0" borderId="0" xfId="12" quotePrefix="1" applyNumberFormat="1" applyFont="1" applyAlignment="1">
      <alignment horizontal="center"/>
    </xf>
    <xf numFmtId="0" fontId="4" fillId="0" borderId="0" xfId="12" applyFont="1" applyAlignment="1">
      <alignment horizontal="center"/>
    </xf>
    <xf numFmtId="0" fontId="7" fillId="0" borderId="0" xfId="0" applyFont="1" applyAlignment="1">
      <alignment horizontal="center"/>
    </xf>
    <xf numFmtId="49" fontId="3" fillId="0" borderId="0" xfId="0" applyNumberFormat="1" applyFont="1" applyAlignment="1" applyProtection="1">
      <alignment horizontal="center"/>
      <protection locked="0"/>
    </xf>
    <xf numFmtId="15" fontId="3" fillId="0" borderId="0" xfId="0" quotePrefix="1" applyNumberFormat="1" applyFont="1" applyAlignment="1" applyProtection="1">
      <alignment horizontal="center"/>
      <protection locked="0"/>
    </xf>
  </cellXfs>
  <cellStyles count="1166">
    <cellStyle name="??" xfId="53" xr:uid="{6AEF22C3-07DF-4DDE-B30E-EFB21E75290B}"/>
    <cellStyle name="?? [0.00]_ADMAG" xfId="54" xr:uid="{A7FFFC03-8D72-4BA8-926E-C1B6AFC91486}"/>
    <cellStyle name="?? [0]_liz-ss" xfId="55" xr:uid="{9E4FACD6-419F-4971-BFA2-55CC5FFF26E0}"/>
    <cellStyle name="???" xfId="56" xr:uid="{85C3C80D-CB89-4A90-82FF-CF3B3CF23014}"/>
    <cellStyle name="???? [0.00]_ADMAG" xfId="57" xr:uid="{FCD48148-F7A5-43F6-B71D-9DEB95B0C089}"/>
    <cellStyle name="?????????????????" xfId="58" xr:uid="{296B9D13-19A5-4D85-AF35-BAB4A0BB2BF8}"/>
    <cellStyle name="????????????????? [0]_MOGAS97" xfId="59" xr:uid="{D024589F-525C-4BEC-BB3A-3776A2B9358D}"/>
    <cellStyle name="??????????????????? [0]_MOGAS97" xfId="60" xr:uid="{427CFB15-6689-4589-9D8C-57E8D754C4C1}"/>
    <cellStyle name="???????????????????????" xfId="61" xr:uid="{7B2F8B67-F010-405C-8F78-A3789724A5CF}"/>
    <cellStyle name="???????????????????????????????ma_QTR94_95_1ฟ๙ศธบ๑ณปฟช (2)" xfId="62" xr:uid="{7C47BC2C-97D1-4938-98F5-CF309F622495}"/>
    <cellStyle name="???????????????????_MOGAS97" xfId="63" xr:uid="{1F94D244-73F5-4DD1-B434-2B124BEB1A68}"/>
    <cellStyle name="?????????????????_18.02.09Tax" xfId="64" xr:uid="{61FA1AB7-2A76-47AB-AE17-190409EE395A}"/>
    <cellStyle name="????[0]_PLDT" xfId="65" xr:uid="{BE2E752E-7607-4FC2-A965-F983D21CF8A6}"/>
    <cellStyle name="????_ADMAG" xfId="66" xr:uid="{476386C0-9D5E-424C-91AE-FA55B8BD4FC9}"/>
    <cellStyle name="???[0]_liz-ss" xfId="67" xr:uid="{710AFAA2-6E13-4549-8CD3-D9C862EAF109}"/>
    <cellStyle name="???_'01.11" xfId="68" xr:uid="{5F9245CB-B0EB-4801-80BE-F1A6AF29A95A}"/>
    <cellStyle name="???b???b???b???b???????????????????????????????ma_QTR94_95_1ฟ๙ศธบ๑ณปฟช (2)" xfId="69" xr:uid="{7CAFEBE7-7FC8-4214-8401-761C30A92440}"/>
    <cellStyle name="??[0]_PLDT" xfId="70" xr:uid="{5E3C8A1A-5F3C-419D-8A4A-C77FA2BCE8EF}"/>
    <cellStyle name="??_ADMAG" xfId="71" xr:uid="{9A0A2747-D6AB-4902-AB17-AF46FFF47BE0}"/>
    <cellStyle name="_%(SignOnly)" xfId="72" xr:uid="{F592408C-48F7-4FD7-9328-4C3EA370CB0F}"/>
    <cellStyle name="_%(SignSpaceOnly)" xfId="73" xr:uid="{84A3EADA-88D9-4F27-A46A-7F2378EF5575}"/>
    <cellStyle name="_18.02.09Tax" xfId="74" xr:uid="{76698061-81C8-4D62-BD0A-F87C242726F5}"/>
    <cellStyle name="_20-30" xfId="75" xr:uid="{025721D7-6797-4426-A02C-F60C59065B73}"/>
    <cellStyle name="_20-TEST'04-yim" xfId="76" xr:uid="{FD30FCB1-2A2F-49FA-99D4-5AD3085177BC}"/>
    <cellStyle name="_2-321-Cost Calculation_โอ๊ต OK." xfId="77" xr:uid="{D9A7438E-09F6-496B-8FD8-D1A87C5A94D9}"/>
    <cellStyle name="_2-321-Cost Calculation_โอ๊ต OK._Construction_Revenue and cost (from nu+ vee)" xfId="78" xr:uid="{02A2B036-3872-4382-8DE2-0F8925508D87}"/>
    <cellStyle name="_30 11" xfId="79" xr:uid="{ABDC1EDE-5AC7-4169-B8D0-06FA3B3F034E}"/>
    <cellStyle name="_30.09.06" xfId="80" xr:uid="{F60AF3F6-7D84-41C8-823D-6AFC5099F003}"/>
    <cellStyle name="_AGING AR" xfId="81" xr:uid="{DD4D110A-9476-4699-94F4-2AC3E31FD4A0}"/>
    <cellStyle name="_AJE - RJE" xfId="82" xr:uid="{AC609D26-79B2-43A7-BFB7-ADE3F1D8DFB5}"/>
    <cellStyle name="_allocate" xfId="83" xr:uid="{D9146F1A-BA4E-41B6-A054-F2D08D0F9BD2}"/>
    <cellStyle name="_Anol_PCC_06.30.05" xfId="84" xr:uid="{7C6677D9-BC45-4316-9396-D51E96A69A55}"/>
    <cellStyle name="_Anol_RocheDiag new 11.04.07" xfId="85" xr:uid="{A4A994E5-B5B1-4701-BB38-C89E9D988FFF}"/>
    <cellStyle name="_Anol_RocheDiag_10.31.06" xfId="86" xr:uid="{0844F633-BF11-40AC-BC68-BCAF1EEE0189}"/>
    <cellStyle name="_Anol_RocheDiag_12.31.05" xfId="87" xr:uid="{B9FAAF0D-C7D3-4BF4-8C13-757C50CC0007}"/>
    <cellStyle name="_AP-31.12.06-ju" xfId="88" xr:uid="{0677A0F2-628D-414D-A076-F903DE709D5B}"/>
    <cellStyle name="_AR4909" xfId="89" xr:uid="{EBD0FAC5-6AE6-4097-B6AF-1C7A49E94751}"/>
    <cellStyle name="_AR4909_Construction_Revenue and cost (from nu+ vee)" xfId="90" xr:uid="{62FF144A-1796-4972-A9DD-E5CD09BA3349}"/>
    <cellStyle name="_AR4909-console-num" xfId="91" xr:uid="{0EA3BA36-25A3-4B17-A763-D04CF8E3DC4D}"/>
    <cellStyle name="_AR4909-console-num_Construction_Revenue and cost (from nu+ vee)" xfId="92" xr:uid="{EC3CAED5-1352-41D9-9E6A-786B17B88FE1}"/>
    <cellStyle name="_Atotech-work1" xfId="93" xr:uid="{8ABCD6FF-4FED-477D-89CF-C32D1FBAA189}"/>
    <cellStyle name="_bal004_ching (revised)" xfId="94" xr:uid="{1BAD7AFF-F845-457D-9EF5-647CBD2DFF7D}"/>
    <cellStyle name="_bal004_ching (revised)_Leadsheet_TPX Q2" xfId="95" xr:uid="{D86B4BFE-EF69-40B0-84EC-2B4E6B273EB2}"/>
    <cellStyle name="_bank reconciliation" xfId="96" xr:uid="{06BD9562-20B2-4C74-9263-A7432B55845F}"/>
    <cellStyle name="_BB" xfId="97" xr:uid="{134C790F-AADB-43E9-BD4B-DE9DBA641415}"/>
    <cellStyle name="_BCC_31.12.06" xfId="98" xr:uid="{3CCC6A94-C8B2-4D40-869A-A89EEE58526A}"/>
    <cellStyle name="_BQP_Final AR" xfId="99" xr:uid="{6F021AE6-6A8E-4EFD-93AF-4837F5BA7F5D}"/>
    <cellStyle name="_CDW-y05-Jack" xfId="100" xr:uid="{1933D203-DDA1-488B-BC00-9DF59AEE2822}"/>
    <cellStyle name="_Comma" xfId="101" xr:uid="{2BE1DFE3-A36E-42E3-A7A4-E36C4269EE67}"/>
    <cellStyle name="_cost&amp;sa1" xfId="102" xr:uid="{EAE8FF34-5C9B-43B5-A9DF-1354E3435F5E}"/>
    <cellStyle name="_CUR" xfId="103" xr:uid="{81BC054C-770C-45D8-8692-27F636FE2825}"/>
    <cellStyle name="_CUR 2" xfId="854" xr:uid="{C210D3BF-D370-4817-9007-E2BF303752A0}"/>
    <cellStyle name="_CUR_Construction_Revenue and cost (from nu+ vee)" xfId="104" xr:uid="{92C83D09-D319-4810-A0AD-5AD16A011E9B}"/>
    <cellStyle name="_Currency" xfId="105" xr:uid="{52E74704-A258-4F54-A137-EAE7807521CF}"/>
    <cellStyle name="_CurrencySpace" xfId="106" xr:uid="{4DE1E787-B8DF-4CB7-860A-09D73CD6D469}"/>
    <cellStyle name="_dfcdsfwef" xfId="107" xr:uid="{2586F424-375E-45DD-8B9D-36F730E0641D}"/>
    <cellStyle name="_DSP_Q205" xfId="108" xr:uid="{BE6ED026-515F-40DA-A4E2-B2C2067915E2}"/>
    <cellStyle name="_End '05" xfId="109" xr:uid="{7B9AD114-E8A3-4135-A85B-80656624DDF9}"/>
    <cellStyle name="_Euro" xfId="110" xr:uid="{32432A13-ADD8-4A99-86E2-1559B696BD2B}"/>
    <cellStyle name="_FA Surin" xfId="111" xr:uid="{C0796EAF-AA45-425B-96A6-270C96E2359F}"/>
    <cellStyle name="_FA Surin_Leadsheet_TPX Q2" xfId="112" xr:uid="{46515B6B-48FE-423B-BF53-2F5294BD71E9}"/>
    <cellStyle name="_FA-vouching FOA" xfId="113" xr:uid="{493A2F98-F0F5-437A-B0B5-F27BE9B1F321}"/>
    <cellStyle name="_FA-vouching FOA_Leadsheet_TPX Q2" xfId="114" xr:uid="{19739281-69E1-4C60-92EE-C56FC9FB36E1}"/>
    <cellStyle name="_Final AR ratio-BCC" xfId="115" xr:uid="{E6ED26D8-9B92-41F0-84BF-35C1C2DA6ED8}"/>
    <cellStyle name="_fon 31.12.07" xfId="116" xr:uid="{2BD24F03-FDF6-420B-A1A6-5331FFEECC4A}"/>
    <cellStyle name="_fon 31.12.07_Construction_Revenue and cost (from nu+ vee)" xfId="117" xr:uid="{AB683A57-BD44-4F83-B9D9-4D970E2805ED}"/>
    <cellStyle name="_fon 31.12.07_Leadsheet_TPX Q2" xfId="118" xr:uid="{AD133C72-EE47-41EE-9B31-D81C071A7CA9}"/>
    <cellStyle name="_fon 31.12.07_Minute of meeting" xfId="119" xr:uid="{B5AF9CA0-F83A-457F-842D-78F6E7F7CA99}"/>
    <cellStyle name="_fon 31.12.07_ฺBOQ - ตกแต่ง of Kaysorn" xfId="120" xr:uid="{19E93010-7B21-4FC0-BF90-DA7974371F35}"/>
    <cellStyle name="_group TB-Roche" xfId="121" xr:uid="{543B8506-7F14-4FA2-A012-E1CBF0FD6D58}"/>
    <cellStyle name="_Heading" xfId="122" xr:uid="{C834B383-780C-4661-9F34-D3DDD7C6005C}"/>
    <cellStyle name="_Highlight" xfId="123" xr:uid="{2818E2AE-98C3-4AC2-9C5D-119EE473B9FE}"/>
    <cellStyle name="_Ind.xls" xfId="124" xr:uid="{9D82B661-ECE6-41AE-AA45-3359F0CBD069}"/>
    <cellStyle name="_Int TTM 05" xfId="125" xr:uid="{D47C415E-BA02-4203-B47B-20C7CB1314C6}"/>
    <cellStyle name="_Isotron_06.30.06" xfId="126" xr:uid="{E47711BF-5DC4-4253-B8DB-6CBACC461E24}"/>
    <cellStyle name="_Isotron_31.03.07" xfId="127" xr:uid="{FD795D25-054B-4514-B121-6F25EDFD659B}"/>
    <cellStyle name="_Kaysorn_Leadsheet_2008" xfId="128" xr:uid="{257C18D9-5476-4BCD-83F4-02BEFDC11C6B}"/>
    <cellStyle name="_Komatsu-year ended '06 (version 1)" xfId="129" xr:uid="{A9FE3E83-6D49-4EFC-9AE5-532A792D2AF8}"/>
    <cellStyle name="_Komatsu-year ended '06 (version 1)_Leadsheet_TPX Q2" xfId="130" xr:uid="{86E9A210-42BB-4879-98EB-76E116813D35}"/>
    <cellStyle name="_Lead Seiko" xfId="131" xr:uid="{CCFE342D-07ED-4F97-8E5B-4607A3BC224D}"/>
    <cellStyle name="_Leadsheet_AVCar_2008" xfId="132" xr:uid="{5B8E484C-FB8E-4C8E-8E6C-87BF0406A332}"/>
    <cellStyle name="_LTX-DEC05" xfId="133" xr:uid="{2D6E5A4D-861D-4BD8-9332-5633B30E3EA6}"/>
    <cellStyle name="_Lux_KK'05" xfId="134" xr:uid="{E61F69F3-D73F-4F18-B5D5-41F373D83A82}"/>
    <cellStyle name="_Lux_YE'05(Complete)" xfId="135" xr:uid="{93D6F505-8785-44C3-9F40-25ABCD73EFC9}"/>
    <cellStyle name="_Luxasia_Jin'05" xfId="136" xr:uid="{4A884F5B-FD8B-41DD-A7C3-0ABEAF523F32}"/>
    <cellStyle name="_MATAQ2'05" xfId="137" xr:uid="{93F8ACE5-3052-43B0-8BE3-710EE053FFE0}"/>
    <cellStyle name="_''''''''MKY_Jin'3.31.06" xfId="138" xr:uid="{FAE59158-0529-4267-A067-8BC5CD99440B}"/>
    <cellStyle name="_Mosaic" xfId="139" xr:uid="{301F360D-CA6D-498A-962A-2827CB96A30D}"/>
    <cellStyle name="_Multiple" xfId="140" xr:uid="{67C2C101-B140-4777-9FC3-059B776B287E}"/>
    <cellStyle name="_MultipleSpace" xfId="141" xr:uid="{56F5EBF4-0B96-4275-AE56-7267580107E6}"/>
    <cellStyle name="_New Monthly Report 2007" xfId="142" xr:uid="{0F4210D5-FB4B-410A-9352-31DB02DB461F}"/>
    <cellStyle name="_NI fon" xfId="143" xr:uid="{3814B703-6350-4BEC-B2A5-D4B024B409AF}"/>
    <cellStyle name="_pattern and die P'Pook" xfId="144" xr:uid="{0BB79AF5-BFA0-4424-AB63-9C2A31B539DA}"/>
    <cellStyle name="_payroll_sample(newest version)" xfId="145" xr:uid="{DE6F1A68-7976-499F-B1C0-1013D1FF1223}"/>
    <cellStyle name="_payroll_sample(newest version)_Leadsheet_TPX Q2" xfId="146" xr:uid="{7D7B3B4E-B53F-4556-8C3E-A3339854BD3E}"/>
    <cellStyle name="_PCC_Q2'05" xfId="147" xr:uid="{863AAF56-D33D-4499-A37E-0C723619C929}"/>
    <cellStyle name="_PCC_Q'3 05-Tal" xfId="148" xr:uid="{19BD3183-BA05-4851-A046-54B9DDDB1B35}"/>
    <cellStyle name="_PCC-Tal" xfId="149" xr:uid="{C3C47131-DF35-4607-AD8B-C8225A3F241E}"/>
    <cellStyle name="_Preuksa YE'05.kwang" xfId="150" xr:uid="{A752430C-C680-4170-BECD-60C992E020CA}"/>
    <cellStyle name="_Profit and Loss for Fon from p'um" xfId="151" xr:uid="{EC3BC094-3FC6-4622-BA5D-194F708A5A72}"/>
    <cellStyle name="_Q2'05-Jeab" xfId="152" xr:uid="{2D8DB229-8996-4A56-80E2-9D75C85324BE}"/>
    <cellStyle name="_RDT-Dec2005-Nol" xfId="153" xr:uid="{3E9FF1A9-DE6D-453B-8B69-5D7E3A158808}"/>
    <cellStyle name="_RDT-Dec2005-Tudtu" xfId="154" xr:uid="{54D1CF80-B996-4F93-9CB1-B0E8906D5E8F}"/>
    <cellStyle name="_RDT-Dec2006-Tudtu" xfId="155" xr:uid="{EA79345A-7577-4CAB-8E33-963202A7F644}"/>
    <cellStyle name="_reconcilation-fel" xfId="156" xr:uid="{19D7A5F2-FA51-4040-A1CB-0CF2A12FA733}"/>
    <cellStyle name="_ROC006 31.12.06 ve0" xfId="157" xr:uid="{F83D73C8-92C2-49F1-B5E0-E42A6C09E6BB}"/>
    <cellStyle name="_ROC006 31.12.06 ve1" xfId="158" xr:uid="{6447935F-7DDB-4914-BC09-56939747C3C8}"/>
    <cellStyle name="_roche fon1" xfId="159" xr:uid="{6D20B09C-D3BA-4055-8F14-C635CFB4B55E}"/>
    <cellStyle name="_roche fon2" xfId="160" xr:uid="{4D34159C-0FE2-4F86-A472-CF79A2C09A57}"/>
    <cellStyle name="_roche fon3" xfId="161" xr:uid="{C34EBE58-ECD1-406E-9012-900163B61900}"/>
    <cellStyle name="_roche fon4" xfId="162" xr:uid="{A2A54266-3BBE-49B8-9F79-CEF3283DF491}"/>
    <cellStyle name="_Roche Thailand 2005-1" xfId="163" xr:uid="{CD276BAB-5CB6-4F52-BBBB-689528E5D3CC}"/>
    <cellStyle name="_Roche-Diag-TopYE06" xfId="164" xr:uid="{11EC68C8-0DBD-4192-A7D5-102688F7224B}"/>
    <cellStyle name="_salary reconcile-sima" xfId="165" xr:uid="{E248FD0C-EC38-47B4-997B-9255620BEABB}"/>
    <cellStyle name="_Seiko 07 31 06" xfId="166" xr:uid="{AA3420A0-647F-4968-930F-5F8FE1DA34AB}"/>
    <cellStyle name="_Showa-2004-Test" xfId="167" xr:uid="{2504653C-6850-4B5F-AD29-218C2C8F3CC5}"/>
    <cellStyle name="_Sima Top Q2'07" xfId="168" xr:uid="{D264734B-D6CB-4C27-91C0-FE5217D5AABB}"/>
    <cellStyle name="_SimaTech-Dec05" xfId="169" xr:uid="{8510DB7F-5A23-4A44-B91C-82AB948E7621}"/>
    <cellStyle name="_SUAD" xfId="170" xr:uid="{34EF3450-8E71-47DA-816D-4EF8215B8F25}"/>
    <cellStyle name="_SubHeading" xfId="171" xr:uid="{F9CB4229-F46F-4326-933A-33A3180B4F7A}"/>
    <cellStyle name="_Summary contract" xfId="172" xr:uid="{8F77D6AE-29B5-45D7-88E6-A38B4342F5BB}"/>
    <cellStyle name="_Table" xfId="173" xr:uid="{FEFF9180-2224-4CBB-8FEB-CFD64BCCEE1D}"/>
    <cellStyle name="_Table 2" xfId="944" xr:uid="{69697D2C-575F-4198-B55B-735472F10D53}"/>
    <cellStyle name="_Table 2 2" xfId="1155" xr:uid="{8C4AC612-8184-495E-B256-933DC47DD1C7}"/>
    <cellStyle name="_Table 2 3" xfId="1119" xr:uid="{1D40B57C-8898-4562-BE83-25B343F02FB7}"/>
    <cellStyle name="_Table 2 4" xfId="1130" xr:uid="{4477F059-22CF-4655-A3D5-C82E15BDF19C}"/>
    <cellStyle name="_Table 2 5" xfId="1132" xr:uid="{26918F49-CFD8-4C4D-B201-907A98ACDA6E}"/>
    <cellStyle name="_Table 3" xfId="1121" xr:uid="{33F3E424-0334-4697-B423-01F4F2FD6AFA}"/>
    <cellStyle name="_TableHead" xfId="174" xr:uid="{F25B8687-1524-4480-AD42-B3CF129887C4}"/>
    <cellStyle name="_TableHead 2" xfId="1122" xr:uid="{8C87ACC4-E9BF-4F63-9D5F-50093EBBDCF2}"/>
    <cellStyle name="_TableHead 3" xfId="1126" xr:uid="{3153CD5E-C78E-42CF-B196-1B40E2D39EB8}"/>
    <cellStyle name="_TableHead 4" xfId="1148" xr:uid="{F0D84CC1-86C4-4336-B320-9E372914D710}"/>
    <cellStyle name="_TableRowHead" xfId="175" xr:uid="{D0F0FE22-0DDB-4EA9-B8AB-F5EA0661D820}"/>
    <cellStyle name="_TableSuperHead" xfId="176" xr:uid="{E53FA055-461A-4534-94D5-8B04A43C39F8}"/>
    <cellStyle name="_Test 10" xfId="177" xr:uid="{088B51A3-A080-4668-B696-E67746CE8B69}"/>
    <cellStyle name="_test payroll" xfId="178" xr:uid="{DBDBCF70-DC16-4F0A-B56F-D45536415811}"/>
    <cellStyle name="_test payroll_Leadsheet_TPX Q2" xfId="179" xr:uid="{71B79A0C-9C85-4846-81AD-07B1F990B6DC}"/>
    <cellStyle name="_test purchase-Mega" xfId="180" xr:uid="{FD1D811A-8E61-474D-A0B8-8406A2D66BE1}"/>
    <cellStyle name="_Test-TTM '05" xfId="181" xr:uid="{3387433C-1DDB-46B4-9E3E-FD41D78B86C9}"/>
    <cellStyle name="_Test-TTM '05_Construction_Revenue and cost (from nu+ vee)" xfId="182" xr:uid="{84D7BB39-CA30-4577-9F34-57900706FE50}"/>
    <cellStyle name="_Thai Semcon_Top_2006_update 19 feb 07" xfId="183" xr:uid="{2D3817F5-738C-4E0C-B9D2-01F3C73A8AC3}"/>
    <cellStyle name="_Thai Semcon_Top_2006_update 19 feb 07_Construction_Revenue and cost (from nu+ vee)" xfId="184" xr:uid="{B90D4E70-A76E-469B-8E4A-ABCFD92E90E4}"/>
    <cellStyle name="_Thai Semcon_Top_2006_update 19 feb 07_Leadsheet_TPX Q2" xfId="185" xr:uid="{B24EF98C-4719-4AA6-8DDC-56BDCA273B4E}"/>
    <cellStyle name="_Thai Semcon_Top_2006_update 19 feb 07_Minute of meeting" xfId="186" xr:uid="{274B79FC-A63E-45D1-9631-F6420ABB79E5}"/>
    <cellStyle name="_Thai Semcon_Top_2006_update 19 feb 07_ฺBOQ - ตกแต่ง of Kaysorn" xfId="187" xr:uid="{E75C3D9B-6C98-4852-9415-D7C80B8D6F76}"/>
    <cellStyle name="_Thai Semcon_Top_Midyear_06" xfId="188" xr:uid="{5373D5E3-8C76-4480-8E2E-A747AE8AE434}"/>
    <cellStyle name="_Thai Semcon_Top_Midyear_06_Construction_Revenue and cost (from nu+ vee)" xfId="189" xr:uid="{CF47C6D2-364B-475F-95E6-552734DCC68F}"/>
    <cellStyle name="_Thai Semcon_Top_Midyear_06_Leadsheet_TPX Q2" xfId="190" xr:uid="{5F5C76DD-7F23-40DD-A8FB-A536868DB055}"/>
    <cellStyle name="_Thai Semcon_Top_Midyear_06_Minute of meeting" xfId="191" xr:uid="{4330439E-4E55-4D8D-B92B-63151E9C04E8}"/>
    <cellStyle name="_Thai Semcon_Top_Midyear_06_ฺBOQ - ตกแต่ง of Kaysorn" xfId="192" xr:uid="{D4A6636D-E4F7-456F-AD1E-67526591A18B}"/>
    <cellStyle name="_top 07-ni" xfId="193" xr:uid="{6F1DD02D-FB82-4055-9150-3CD0D6D3ED7B}"/>
    <cellStyle name="_top 07-ni_Leadsheet_TPX Q2" xfId="194" xr:uid="{BAFD5734-F834-435E-A2A7-D69535E6D559}"/>
    <cellStyle name="_Top Yamasei 31 Dec 06 Additional" xfId="195" xr:uid="{11F376F5-4CD6-4088-8A47-247D5F1E0124}"/>
    <cellStyle name="_Top Yamasei 31 Dec 06 Additional_Construction_Revenue and cost (from nu+ vee)" xfId="196" xr:uid="{5F2C3D42-A9F3-41C7-A7F0-224656BD3305}"/>
    <cellStyle name="_Top Yamasei 31 Dec 06 Additional_Leadsheet_TPX Q2" xfId="197" xr:uid="{067342B0-3201-4840-A850-D70035056106}"/>
    <cellStyle name="_Top Yamasei 31 Dec 06 Additional_Minute of meeting" xfId="198" xr:uid="{53764F8B-8E59-4F25-8559-870C439742AE}"/>
    <cellStyle name="_Top Yamasei 31 Dec 06 Additional_ฺBOQ - ตกแต่ง of Kaysorn" xfId="199" xr:uid="{5DBA6003-2E05-4AEE-8526-E3BBB9C209F7}"/>
    <cellStyle name="_top YE-fel'07" xfId="200" xr:uid="{6D20D590-E999-48CD-8A83-6E844B6094E0}"/>
    <cellStyle name="_top YE-fel'07_Leadsheet_TPX Q2" xfId="201" xr:uid="{5128DDDA-DE1C-452A-BB3C-37CC5FEC8A9E}"/>
    <cellStyle name="_TOT002_Leadsheet 2008" xfId="202" xr:uid="{BC728F13-DF0D-4F2E-A1C8-F300F1638608}"/>
    <cellStyle name="_U-Ltx.kwang" xfId="203" xr:uid="{905511A0-B780-4409-BE01-C367C9523DA6}"/>
    <cellStyle name="_U-Ltx.Q1'06" xfId="204" xr:uid="{A03FCD7B-AFF8-4609-A9CE-0AEBC2973A99}"/>
    <cellStyle name="_update" xfId="205" xr:uid="{47D358C2-462F-4CE0-A3B9-9D6600724FEA}"/>
    <cellStyle name="_V1" xfId="206" xr:uid="{F59D7D18-37A7-48E7-B6A3-5809030C454D}"/>
    <cellStyle name="_Vouch" xfId="207" xr:uid="{5C3F868E-9B52-4125-99E5-CFA43F8F158B}"/>
    <cellStyle name="_Vouch by ShowKuL" xfId="208" xr:uid="{376E2D00-F258-4C17-AB9E-61762D18B6AD}"/>
    <cellStyle name="_Vouch by ShowKuL_Leadsheet_TPX Q2" xfId="209" xr:uid="{B8C2A66E-89FB-456A-BEDE-8DBEBB7DF345}"/>
    <cellStyle name="_Vouch_Leadsheet_TPX Q2" xfId="210" xr:uid="{24C0D37E-2988-4664-B5C9-A4A1EC79547E}"/>
    <cellStyle name="_wp 12.31.05" xfId="211" xr:uid="{5CC980F6-753C-49E0-B7AC-3C450110D131}"/>
    <cellStyle name="_wp 25.09.06" xfId="212" xr:uid="{AF910BCA-DACC-40AA-82F5-501FDD78F6E9}"/>
    <cellStyle name="_WP Metco Q3'07 30.06.07 all" xfId="213" xr:uid="{FA1518FD-FD72-4A3B-A839-12CAFFE30DA5}"/>
    <cellStyle name="_WP_2003new" xfId="214" xr:uid="{9B8D5C52-F15A-4483-AF37-75A7F6F25D84}"/>
    <cellStyle name="_wp_other assets_BCT" xfId="215" xr:uid="{E355FAB7-81E2-4AEB-B4F2-E9B34C9BA4E6}"/>
    <cellStyle name="_wp_other income_BQR" xfId="216" xr:uid="{E141872B-9815-441F-836E-7F0E09AC416B}"/>
    <cellStyle name="_WP_SOJITZ_2007" xfId="217" xr:uid="{22C39A34-2D6E-458F-9FBC-42566472B8E1}"/>
    <cellStyle name="_YE" xfId="218" xr:uid="{1133619C-8F3D-45FA-8938-E9C4CE39C650}"/>
    <cellStyle name="_ZC" xfId="219" xr:uid="{A3CB51A5-663A-44A0-AC18-8902F80A27E1}"/>
    <cellStyle name="_x001d_}\_x001b_*ฦeภ_x0001_" xfId="220" xr:uid="{CBADD6F7-F4D2-48BF-B2A3-33764D9B3548}"/>
    <cellStyle name="_x001d_}\_x001b_*ฦeภ_x0001_ 2" xfId="853" xr:uid="{D372A340-9877-4F14-8C6A-39781E8AB6E3}"/>
    <cellStyle name="’??? [0.00]_TMCA Spreadsheet(body)" xfId="221" xr:uid="{855454C2-17C0-453D-9D6B-0B06C6BCA972}"/>
    <cellStyle name="’???_TMCA Spreadsheet(body)" xfId="222" xr:uid="{03567405-BC98-419B-B432-645ED8FE2F8D}"/>
    <cellStyle name="’Ê‰Ý [0.00]_TMCA Spreadsheet(body)" xfId="223" xr:uid="{5D1A7BB8-0676-418E-B8EE-0D0B0629C5ED}"/>
    <cellStyle name="’Ê‰Ý_TMCA Spreadsheet(body)" xfId="224" xr:uid="{5A0D54DF-91C5-491D-BBF1-0BEA387F8E35}"/>
    <cellStyle name="•W?_TMCA Spreadsheet(body)" xfId="225" xr:uid="{9CC8D916-B119-4CE5-83AB-9BFC4E8469B3}"/>
    <cellStyle name="•W_TMCA Spreadsheet(body)" xfId="226" xr:uid="{78231533-93D2-4FAE-87DD-B7F08546351F}"/>
    <cellStyle name="0,0_x000d__x000a_NA_x000d__x000a_" xfId="227" xr:uid="{A6CDE3AE-39DA-48C0-A4BC-76E0182CF4CE}"/>
    <cellStyle name="2)" xfId="228" xr:uid="{D1832344-4631-40B7-AAB7-CD5718D5EDB5}"/>
    <cellStyle name="20% - Accent1" xfId="33" builtinId="30" customBuiltin="1"/>
    <cellStyle name="20% - Accent1 2" xfId="1047" xr:uid="{53B7DE79-99FB-454F-AE65-1F518A3897E0}"/>
    <cellStyle name="20% - Accent1 3" xfId="1100" xr:uid="{24B7411F-2713-40FF-8949-5126063CD453}"/>
    <cellStyle name="20% - Accent2" xfId="36" builtinId="34" customBuiltin="1"/>
    <cellStyle name="20% - Accent2 2" xfId="1051" xr:uid="{23769D2B-422C-410C-A145-0BDB9E73A49E}"/>
    <cellStyle name="20% - Accent2 3" xfId="1101" xr:uid="{675785F4-4553-470D-8D18-5A836BF7F45A}"/>
    <cellStyle name="20% - Accent3" xfId="39" builtinId="38" customBuiltin="1"/>
    <cellStyle name="20% - Accent3 2" xfId="1055" xr:uid="{7BC7EDEA-714D-474A-93B2-F1B9A81271F4}"/>
    <cellStyle name="20% - Accent3 3" xfId="1102" xr:uid="{C79967AC-D777-4DEC-8CDD-A77C222D8C69}"/>
    <cellStyle name="20% - Accent4" xfId="42" builtinId="42" customBuiltin="1"/>
    <cellStyle name="20% - Accent4 2" xfId="1059" xr:uid="{05DF4930-9646-4D9C-8F35-9606E0185B88}"/>
    <cellStyle name="20% - Accent4 3" xfId="1103" xr:uid="{7634DB14-EE1E-4641-873D-D3F1B0E6D521}"/>
    <cellStyle name="20% - Accent5" xfId="45" builtinId="46" customBuiltin="1"/>
    <cellStyle name="20% - Accent5 2" xfId="1063" xr:uid="{55839D09-89B3-4BB7-96D0-9908156738FF}"/>
    <cellStyle name="20% - Accent5 3" xfId="1104" xr:uid="{E9A8344D-CF1C-4395-AA74-08CA29F66A1A}"/>
    <cellStyle name="20% - Accent6" xfId="48" builtinId="50" customBuiltin="1"/>
    <cellStyle name="20% - Accent6 2" xfId="1067" xr:uid="{0705B7D5-1948-4C85-A84F-5175CCD6EB6D}"/>
    <cellStyle name="20% - Accent6 3" xfId="1105" xr:uid="{983EC11E-CA56-4B7F-85A1-F7C9622D5693}"/>
    <cellStyle name="20% - ส่วนที่ถูกเน้น1" xfId="852" xr:uid="{9B997467-5FCF-443C-8F57-D7691F592A14}"/>
    <cellStyle name="20% - ส่วนที่ถูกเน้น2" xfId="851" xr:uid="{C443C535-E693-4100-82D3-BEBBCBABCB00}"/>
    <cellStyle name="20% - ส่วนที่ถูกเน้น3" xfId="850" xr:uid="{F44F5599-8EB0-41C5-903C-A8DE4BBECE02}"/>
    <cellStyle name="20% - ส่วนที่ถูกเน้น4" xfId="849" xr:uid="{F59A78C0-8BFB-4E05-BF0D-EA0F9095CB93}"/>
    <cellStyle name="20% - ส่วนที่ถูกเน้น5" xfId="848" xr:uid="{68649D3B-51C4-428F-9A72-C23ACE87C9BD}"/>
    <cellStyle name="20% - ส่วนที่ถูกเน้น6" xfId="847" xr:uid="{D5610A71-860A-4355-8FD1-63314F65D700}"/>
    <cellStyle name="2decimal" xfId="229" xr:uid="{3ACAA219-A769-4CAA-9B2D-40F477BB6477}"/>
    <cellStyle name="40% - Accent1" xfId="34" builtinId="31" customBuiltin="1"/>
    <cellStyle name="40% - Accent1 2" xfId="1048" xr:uid="{7E11AD9C-09B5-44E0-9FC2-F09AE13C862A}"/>
    <cellStyle name="40% - Accent1 3" xfId="1106" xr:uid="{995799E2-000E-4ABE-B8D5-12B348FB2F30}"/>
    <cellStyle name="40% - Accent2" xfId="37" builtinId="35" customBuiltin="1"/>
    <cellStyle name="40% - Accent2 2" xfId="1052" xr:uid="{8CA00750-C1D8-457E-BF01-F22EB2172BDC}"/>
    <cellStyle name="40% - Accent2 3" xfId="1107" xr:uid="{153F2FAE-F5A7-4778-BAA6-85BECA1AE364}"/>
    <cellStyle name="40% - Accent3" xfId="40" builtinId="39" customBuiltin="1"/>
    <cellStyle name="40% - Accent3 2" xfId="1056" xr:uid="{1E91A2BB-FC4D-4DF2-8979-53E6ACF9225B}"/>
    <cellStyle name="40% - Accent3 3" xfId="1108" xr:uid="{9669BEA4-736A-4924-8F9E-1FDA313029D0}"/>
    <cellStyle name="40% - Accent4" xfId="43" builtinId="43" customBuiltin="1"/>
    <cellStyle name="40% - Accent4 2" xfId="1060" xr:uid="{C7EB31AC-0CB9-4EBB-AA6D-F3CECA99577C}"/>
    <cellStyle name="40% - Accent4 3" xfId="1109" xr:uid="{B4540681-23BE-4337-A2C1-361F5FD246E5}"/>
    <cellStyle name="40% - Accent5" xfId="46" builtinId="47" customBuiltin="1"/>
    <cellStyle name="40% - Accent5 2" xfId="1064" xr:uid="{4A563711-8424-4406-A20D-EF69E6D69FEA}"/>
    <cellStyle name="40% - Accent5 3" xfId="1110" xr:uid="{A229B768-BE00-4CAA-979B-00E7F00CF4BA}"/>
    <cellStyle name="40% - Accent6" xfId="49" builtinId="51" customBuiltin="1"/>
    <cellStyle name="40% - Accent6 2" xfId="1068" xr:uid="{B4765761-B3CC-43D6-89B2-81D4EAF54671}"/>
    <cellStyle name="40% - Accent6 3" xfId="1111" xr:uid="{64BE0779-DA34-448C-BAF7-247937E34967}"/>
    <cellStyle name="40% - ส่วนที่ถูกเน้น1" xfId="846" xr:uid="{D0A63D64-30B0-4109-B449-71B424AC263B}"/>
    <cellStyle name="40% - ส่วนที่ถูกเน้น2" xfId="845" xr:uid="{E94F2F92-AEA6-4BF5-A6A3-76C8D8A79E96}"/>
    <cellStyle name="40% - ส่วนที่ถูกเน้น3" xfId="844" xr:uid="{6F94E839-702F-40B5-95C2-72320653FC15}"/>
    <cellStyle name="40% - ส่วนที่ถูกเน้น4" xfId="843" xr:uid="{6ACDDEBD-7B7B-4E9E-907C-9C7C46DFD146}"/>
    <cellStyle name="40% - ส่วนที่ถูกเน้น5" xfId="842" xr:uid="{FF0FD0F7-539F-451A-B356-ED76B6A1EEFC}"/>
    <cellStyle name="40% - ส่วนที่ถูกเน้น6" xfId="841" xr:uid="{FCFB3ABC-96FF-4643-B119-DB5CFB53FF29}"/>
    <cellStyle name="594941.25" xfId="230" xr:uid="{BBBC8575-2A55-42BD-92C1-C85B87E05A56}"/>
    <cellStyle name="60% - Accent1 2" xfId="1049" xr:uid="{C53DB2C5-2C3F-4DEA-A946-F199AA0C2AE1}"/>
    <cellStyle name="60% - Accent1 3" xfId="1075" xr:uid="{73E56359-8193-4652-B839-D9334D9637F5}"/>
    <cellStyle name="60% - Accent2 2" xfId="1053" xr:uid="{06E72F46-1BCE-4147-9F45-BC4FB991E2A3}"/>
    <cellStyle name="60% - Accent2 3" xfId="1076" xr:uid="{681AB45C-845E-4754-BAA7-6E2AEEEA4970}"/>
    <cellStyle name="60% - Accent3 2" xfId="1057" xr:uid="{054B0DD5-134E-4EB2-9B75-F5674EC18FE3}"/>
    <cellStyle name="60% - Accent3 3" xfId="1077" xr:uid="{E74534D5-D2A3-41C1-B0C1-7720DCE4F568}"/>
    <cellStyle name="60% - Accent4 2" xfId="1061" xr:uid="{3D7DD32D-8C90-4FA6-896E-53DDA8CD1109}"/>
    <cellStyle name="60% - Accent4 3" xfId="1078" xr:uid="{957D2D87-B769-4D21-9A7E-3678761F31C1}"/>
    <cellStyle name="60% - Accent5 2" xfId="1065" xr:uid="{6677BED1-2531-4AE4-8BE4-100B403B4DBB}"/>
    <cellStyle name="60% - Accent5 3" xfId="1079" xr:uid="{6A10D301-5AA3-4E12-85BD-1A39EE914D9F}"/>
    <cellStyle name="60% - Accent6 2" xfId="1069" xr:uid="{74FFD093-2787-4CE2-A24C-F2AA725DEEFC}"/>
    <cellStyle name="60% - Accent6 3" xfId="1080" xr:uid="{7B41333A-7909-4F4A-B325-FA2AA8C04950}"/>
    <cellStyle name="60% - ส่วนที่ถูกเน้น1" xfId="840" xr:uid="{08BB88DD-6332-470B-A062-F133DABA165E}"/>
    <cellStyle name="60% - ส่วนที่ถูกเน้น2" xfId="839" xr:uid="{B09B6B7D-B5E8-46B1-BE36-68BD4E280360}"/>
    <cellStyle name="60% - ส่วนที่ถูกเน้น3" xfId="838" xr:uid="{FEC503E8-696C-4A31-A93F-0792C503BF22}"/>
    <cellStyle name="60% - ส่วนที่ถูกเน้น4" xfId="837" xr:uid="{EC5EB5AD-5F1D-4C6B-AA8D-DEB5A43D8CC6}"/>
    <cellStyle name="60% - ส่วนที่ถูกเน้น5" xfId="836" xr:uid="{5B317C77-D16F-472F-B090-92143873CE33}"/>
    <cellStyle name="60% - ส่วนที่ถูกเน้น6" xfId="835" xr:uid="{A71462B1-58CE-4AB0-8884-52F06748D57F}"/>
    <cellStyle name="75" xfId="231" xr:uid="{E01CB048-A022-47EF-A7E6-EA5F0F0D17FE}"/>
    <cellStyle name="75 2" xfId="834" xr:uid="{D8F031DB-4EC1-4D9A-9D4B-E51F64345751}"/>
    <cellStyle name="A - Style1" xfId="833" xr:uid="{2E72DA61-659D-4208-98D9-6735FD8C1407}"/>
    <cellStyle name="a_QTR94_95_1ฟ๙ศธบ๑ณปฟช (2)" xfId="232" xr:uid="{D73B1393-D432-4AC1-8966-3FCEDC73CA8E}"/>
    <cellStyle name="AA FRAME" xfId="233" xr:uid="{0D19E941-C029-4C3D-8FE1-31AD34AABBFF}"/>
    <cellStyle name="AA HEADING" xfId="234" xr:uid="{96CC2532-102B-411C-8682-4F3D623E8521}"/>
    <cellStyle name="AA INITIALS" xfId="235" xr:uid="{14635352-0778-4AD9-BF56-D4615DF4BAB0}"/>
    <cellStyle name="AA INITIALS 2" xfId="1123" xr:uid="{93AB2E4F-BB17-43F6-9E76-716FC4E62F25}"/>
    <cellStyle name="AA INITIALS 3" xfId="1156" xr:uid="{43873A42-A92A-43C6-8824-5BF0F463F476}"/>
    <cellStyle name="AA INITIALS 4" xfId="1152" xr:uid="{B5BD7856-3B30-4D25-A5E9-FFDE3DC3B0E1}"/>
    <cellStyle name="AA INPUT" xfId="236" xr:uid="{30026FB5-0AC8-4000-9BE2-6F78C7F15E11}"/>
    <cellStyle name="AA LOCK" xfId="237" xr:uid="{6AB8D2E1-E893-459F-8230-5108AF84C4BA}"/>
    <cellStyle name="AA MGR NAME" xfId="238" xr:uid="{92F79093-E411-40AE-8892-BB177510091D}"/>
    <cellStyle name="AA NORMAL" xfId="239" xr:uid="{28A1AAC2-6286-430B-946C-894B0FC40FFD}"/>
    <cellStyle name="AA NUMBER" xfId="240" xr:uid="{2F0EE61A-7BC9-4221-A97A-568F2F238055}"/>
    <cellStyle name="AA NUMBER2" xfId="241" xr:uid="{AE3D66B3-D188-4AD5-A311-94CABFFFBD79}"/>
    <cellStyle name="AA QUESTION" xfId="242" xr:uid="{4A005DF5-EBA1-4B24-97FE-8E310FFF3D59}"/>
    <cellStyle name="AA SHADE" xfId="243" xr:uid="{42E833DD-A7A5-4640-8863-44E5839D33EC}"/>
    <cellStyle name="Accent1" xfId="32" builtinId="29" customBuiltin="1"/>
    <cellStyle name="Accent1 2" xfId="1046" xr:uid="{48FEA0FD-5B3F-4E44-96C9-B7135C4D8BBD}"/>
    <cellStyle name="Accent2" xfId="35" builtinId="33" customBuiltin="1"/>
    <cellStyle name="Accent2 2" xfId="1050" xr:uid="{22F31419-9BDD-4C08-98C3-EE89725C7A95}"/>
    <cellStyle name="Accent3" xfId="38" builtinId="37" customBuiltin="1"/>
    <cellStyle name="Accent3 2" xfId="1054" xr:uid="{2E54BBB5-54FF-47B8-BA22-19BC9E31B6B7}"/>
    <cellStyle name="Accent4" xfId="41" builtinId="41" customBuiltin="1"/>
    <cellStyle name="Accent4 2" xfId="1058" xr:uid="{3CB3656D-5944-49DC-9492-A30733C403D3}"/>
    <cellStyle name="Accent5" xfId="44" builtinId="45" customBuiltin="1"/>
    <cellStyle name="Accent5 2" xfId="1062" xr:uid="{A2E84C5A-829F-4530-9CFC-47A38AE88EDC}"/>
    <cellStyle name="Accent6" xfId="47" builtinId="49" customBuiltin="1"/>
    <cellStyle name="Accent6 2" xfId="1066" xr:uid="{D039D7F6-5681-486E-BA0D-87304C8E9843}"/>
    <cellStyle name="AG" xfId="244" xr:uid="{6542067B-FE9B-4732-821D-342C885CA540}"/>
    <cellStyle name="args.style" xfId="245" xr:uid="{14922342-FC85-4A3D-A798-04C5D19394C0}"/>
    <cellStyle name="Bad" xfId="23" builtinId="27" customBuiltin="1"/>
    <cellStyle name="Bad 2" xfId="1035" xr:uid="{8EBB105B-0981-453D-9278-298A1C74AE0D}"/>
    <cellStyle name="BL - Style2" xfId="246" xr:uid="{83E416F4-74D6-4AD7-BC49-BB1436698609}"/>
    <cellStyle name="BL - Style2 2" xfId="832" xr:uid="{A287AE4C-2592-4158-AC02-42AA8BD54C21}"/>
    <cellStyle name="Body" xfId="247" xr:uid="{614DCAF9-A57E-44FB-BD33-8F90BC55C60B}"/>
    <cellStyle name="BOLD10 - Style1" xfId="248" xr:uid="{E00F1F3A-EF19-43A2-9B56-4627F39D8518}"/>
    <cellStyle name="BOLD10 - Style1 2" xfId="831" xr:uid="{D0332096-F054-4E91-B6CC-B805FC69C5EA}"/>
    <cellStyle name="BOLD12 - Style3" xfId="249" xr:uid="{D973EEC2-E074-4142-B3DC-A19EF8713FD7}"/>
    <cellStyle name="BOLD12 - Style3 2" xfId="830" xr:uid="{0D89C531-2C00-4548-87E3-8387CD07DA19}"/>
    <cellStyle name="Border" xfId="250" xr:uid="{B36B3295-4E94-4852-AF6A-7FF73BB25ACA}"/>
    <cellStyle name="Calc Currency (0)" xfId="251" xr:uid="{7A8485FD-BF2D-442B-9171-C97B21021038}"/>
    <cellStyle name="Calc Currency (0) 2" xfId="829" xr:uid="{34EFED1F-76AD-4F09-B353-BAFA9B7EF296}"/>
    <cellStyle name="Calc Currency (2)" xfId="252" xr:uid="{7A289549-E0A4-40C6-A0B6-2E6ECA097DBD}"/>
    <cellStyle name="Calc Currency (2) 2" xfId="828" xr:uid="{62EB9147-5943-47D4-B4E1-6FDDBE3BB8B6}"/>
    <cellStyle name="Calc Percent (0)" xfId="253" xr:uid="{E5D7B92C-528F-4C56-8461-7ADC58E501B1}"/>
    <cellStyle name="Calc Percent (0) 2" xfId="827" xr:uid="{466C2F60-7974-480D-8271-2B2112A2E2F6}"/>
    <cellStyle name="Calc Percent (1)" xfId="254" xr:uid="{7FF1737D-5695-48E2-8495-10F07AF3AF38}"/>
    <cellStyle name="Calc Percent (1) 2" xfId="826" xr:uid="{7A98787E-5AD6-41D9-ABA7-0835925167BC}"/>
    <cellStyle name="Calc Percent (2)" xfId="255" xr:uid="{013B89F8-BBAF-471E-AC46-88272ED78B1D}"/>
    <cellStyle name="Calc Percent (2) 2" xfId="825" xr:uid="{63F30722-D128-48F4-89C5-E7206728DA5F}"/>
    <cellStyle name="Calc Units (0)" xfId="256" xr:uid="{9E630B3B-2D33-4548-ABC8-E11EC1DDA248}"/>
    <cellStyle name="Calc Units (0) 2" xfId="824" xr:uid="{F4CECC3A-9787-4334-9065-A9C1BBA459E1}"/>
    <cellStyle name="Calc Units (1)" xfId="257" xr:uid="{90933AB7-5135-4530-96AA-195D064DAFE2}"/>
    <cellStyle name="Calc Units (1) 2" xfId="823" xr:uid="{FE2CE9B3-DDE2-44EF-846B-A1C88355153B}"/>
    <cellStyle name="Calc Units (2)" xfId="258" xr:uid="{2B306D04-7DD7-4DB7-A0E4-2F7ADD9949FB}"/>
    <cellStyle name="Calc Units (2) 2" xfId="822" xr:uid="{31C7E313-7096-4974-A17B-8889919D53AC}"/>
    <cellStyle name="Calculation" xfId="26" builtinId="22" customBuiltin="1"/>
    <cellStyle name="Calculation 2" xfId="1039" xr:uid="{FDBD8669-6874-4ACC-B188-04343F17BCCE}"/>
    <cellStyle name="Check Cell" xfId="28" builtinId="23" customBuiltin="1"/>
    <cellStyle name="Check Cell 2" xfId="1041" xr:uid="{6BDD3510-7E31-458E-9BC6-96C3DCC0B6D0}"/>
    <cellStyle name="Column Heading" xfId="259" xr:uid="{10395C6F-7770-4448-B2C2-B3D947FCD300}"/>
    <cellStyle name="Column_Title" xfId="260" xr:uid="{C34CBC32-F016-4386-ACF0-159334E1696F}"/>
    <cellStyle name="Comma" xfId="1" builtinId="3"/>
    <cellStyle name="Comma  - Style1" xfId="262" xr:uid="{10AFCDC3-59CA-4A9C-B658-E6662A04BD81}"/>
    <cellStyle name="Comma  - Style1 2" xfId="820" xr:uid="{CC990CE4-615E-416A-A172-EEE095621A46}"/>
    <cellStyle name="Comma  - Style2" xfId="263" xr:uid="{959C6127-CBF1-4044-BCFA-1ED4A67C6F6F}"/>
    <cellStyle name="Comma  - Style2 2" xfId="819" xr:uid="{10D47404-269B-4519-8A41-BAB8642FDCA1}"/>
    <cellStyle name="Comma  - Style3" xfId="264" xr:uid="{987DF324-FC92-49ED-8009-1981E6B5F717}"/>
    <cellStyle name="Comma  - Style3 2" xfId="818" xr:uid="{7D927E29-D592-49D6-82EF-B60EC128076E}"/>
    <cellStyle name="Comma  - Style4" xfId="265" xr:uid="{3A4AF488-6114-435C-BDB0-368A5902F81F}"/>
    <cellStyle name="Comma  - Style4 2" xfId="817" xr:uid="{A82343A7-6D0B-4EAA-BB3D-CE694B96C4C1}"/>
    <cellStyle name="Comma  - Style5" xfId="266" xr:uid="{6F07EA81-43A8-4E6E-A6B5-DDD836437A46}"/>
    <cellStyle name="Comma  - Style5 2" xfId="816" xr:uid="{6A51BAE0-BC36-4FC1-9E27-77CA6E049ACC}"/>
    <cellStyle name="Comma  - Style6" xfId="267" xr:uid="{13884550-2694-495A-9FC4-D0DDE497C529}"/>
    <cellStyle name="Comma  - Style6 2" xfId="815" xr:uid="{E76B0B38-91B6-4DC1-AC5C-5D4A145688E6}"/>
    <cellStyle name="Comma  - Style7" xfId="268" xr:uid="{859E1945-C9A7-4085-B7F7-477838D77C40}"/>
    <cellStyle name="Comma  - Style7 2" xfId="814" xr:uid="{309D1A9F-7D36-437E-A3BB-E936CDA2CB34}"/>
    <cellStyle name="Comma  - Style8" xfId="269" xr:uid="{44AECCEE-8141-4023-94B5-B21F06391BB7}"/>
    <cellStyle name="Comma  - Style8 2" xfId="813" xr:uid="{E939DAFE-CA4F-4C8D-AD8A-1AD8A931F44C}"/>
    <cellStyle name="Comma [00]" xfId="270" xr:uid="{7B6A18DB-A87E-4550-97D7-1800728426D2}"/>
    <cellStyle name="Comma [00] 2" xfId="812" xr:uid="{966521D5-02E3-4A83-B837-02DE64DEEF48}"/>
    <cellStyle name="Comma 10" xfId="271" xr:uid="{986A2513-469E-4FB2-86B2-377CA94CAE67}"/>
    <cellStyle name="Comma 10 2" xfId="946" xr:uid="{8C9DD523-903D-41F0-8B65-47C473A1370D}"/>
    <cellStyle name="Comma 10 5" xfId="1015" xr:uid="{A1B83EF4-A3F5-4920-ADB5-A22AF8E83B1F}"/>
    <cellStyle name="Comma 11" xfId="272" xr:uid="{3A08CC57-9E17-4095-A6A8-A888E32B545C}"/>
    <cellStyle name="Comma 11 2" xfId="947" xr:uid="{247A06F9-D079-4CDB-B175-B0C2452FD9B4}"/>
    <cellStyle name="Comma 12" xfId="261" xr:uid="{1DD7BE7B-1103-42B4-80A5-CFEDC54C02A1}"/>
    <cellStyle name="Comma 12 2" xfId="945" xr:uid="{64D768E5-771C-41A2-910F-3596BF479814}"/>
    <cellStyle name="Comma 13" xfId="576" xr:uid="{DF611247-BCB2-4B3F-B30E-C02C434BBC6E}"/>
    <cellStyle name="Comma 14" xfId="768" xr:uid="{E1529293-D377-43F6-B306-09AF0B5CE021}"/>
    <cellStyle name="Comma 14 2" xfId="986" xr:uid="{C4F8002B-3BFF-4A17-8F0B-C966F8483877}"/>
    <cellStyle name="Comma 15" xfId="821" xr:uid="{2F6B6D21-DC2B-41DB-8482-54B92B932E77}"/>
    <cellStyle name="Comma 16" xfId="858" xr:uid="{E731A1F2-2F33-47D5-A977-B87CA67DB7EE}"/>
    <cellStyle name="Comma 17" xfId="866" xr:uid="{AFCFBE37-AD6E-420C-A8DD-A0002783D171}"/>
    <cellStyle name="Comma 18" xfId="863" xr:uid="{2E680F55-6B9A-4D7E-B991-E4EC9C3DB68D}"/>
    <cellStyle name="Comma 19" xfId="869" xr:uid="{119B1E86-68BA-45AE-9A20-19AB35653115}"/>
    <cellStyle name="Comma 2" xfId="2" xr:uid="{00000000-0005-0000-0000-000001000000}"/>
    <cellStyle name="Comma 2 2" xfId="15" xr:uid="{4D7D122E-F758-40BD-BA83-DD29D1AD2107}"/>
    <cellStyle name="Comma 2 2 2" xfId="1084" xr:uid="{3BA570D1-2A5D-4D71-83ED-2A559D5EB4F4}"/>
    <cellStyle name="Comma 2 2 3" xfId="1083" xr:uid="{64D7ED8C-1B48-46CB-9798-186288B13A79}"/>
    <cellStyle name="Comma 2 2 4" xfId="811" xr:uid="{6955E589-B152-4F3F-B7ED-1E4461DE3F5C}"/>
    <cellStyle name="Comma 2 3" xfId="865" xr:uid="{F3741B6F-A34B-4A4F-AE25-6E31734600DD}"/>
    <cellStyle name="Comma 2 4" xfId="3" xr:uid="{00000000-0005-0000-0000-000002000000}"/>
    <cellStyle name="Comma 2 4 2" xfId="16" xr:uid="{9373453E-47C8-4355-B4CB-F778C11EA13F}"/>
    <cellStyle name="Comma 2 4 2 2" xfId="993" xr:uid="{74E7018A-FE15-479B-9BE3-1DDAF1DC3629}"/>
    <cellStyle name="Comma 2 4 3" xfId="1085" xr:uid="{7EA84274-94B2-41AC-A467-47CAAEFE459B}"/>
    <cellStyle name="Comma 2 4 4" xfId="926" xr:uid="{0FF10C43-7AEE-4C9E-A6F2-F00732D1699A}"/>
    <cellStyle name="Comma 2 5" xfId="1082" xr:uid="{7BEB0CCB-F2A4-4442-A87E-A7B3A01ABBD8}"/>
    <cellStyle name="Comma 20" xfId="870" xr:uid="{E0DE31E5-C15D-49E5-9F5F-59958B4FA972}"/>
    <cellStyle name="Comma 21" xfId="879" xr:uid="{4C93B01B-B08C-4F48-A789-3C0716209BBA}"/>
    <cellStyle name="Comma 22" xfId="903" xr:uid="{5FFB1A86-586C-4A8A-AFA5-90804AAD0A91}"/>
    <cellStyle name="Comma 23" xfId="878" xr:uid="{DB7EE99E-FD64-41A4-9853-A6321E0E78DD}"/>
    <cellStyle name="Comma 24" xfId="904" xr:uid="{686F5433-579F-40D4-9A0F-CB715669557D}"/>
    <cellStyle name="Comma 25" xfId="881" xr:uid="{62ED989D-EA11-4EDF-93CF-BB59D8941EE7}"/>
    <cellStyle name="Comma 26" xfId="906" xr:uid="{E7F0F70B-69BC-4F51-A133-A5B6E5B7A90E}"/>
    <cellStyle name="Comma 27" xfId="880" xr:uid="{C07C97D2-5FD4-4931-B9B3-245C66D9A706}"/>
    <cellStyle name="Comma 28" xfId="905" xr:uid="{736891AC-8A35-425A-9E99-2C2A21321B34}"/>
    <cellStyle name="Comma 29" xfId="877" xr:uid="{CF79E490-2774-4F91-BD84-7DD6A0BA61EB}"/>
    <cellStyle name="Comma 3" xfId="4" xr:uid="{00000000-0005-0000-0000-000003000000}"/>
    <cellStyle name="Comma 3 2" xfId="274" xr:uid="{1504820C-A896-491D-A474-C789B02109D1}"/>
    <cellStyle name="Comma 3 2 2" xfId="949" xr:uid="{466229D5-E1CF-4CFA-A67B-056658FA294E}"/>
    <cellStyle name="Comma 3 3" xfId="810" xr:uid="{4973923B-244B-4363-83CA-AC5190AA769A}"/>
    <cellStyle name="Comma 3 4" xfId="948" xr:uid="{77EF742A-69CB-4606-ACF4-44E2C49CEBC0}"/>
    <cellStyle name="Comma 3 5" xfId="273" xr:uid="{4F768FB4-E905-4B52-AF05-23A3664A1428}"/>
    <cellStyle name="Comma 3_Leadsheet_TPX Q2" xfId="275" xr:uid="{A42A738F-16C6-4145-BFFA-88D9D0802661}"/>
    <cellStyle name="Comma 30" xfId="902" xr:uid="{C5C8440E-54DE-46BF-B399-F2F991DCDEAA}"/>
    <cellStyle name="Comma 31" xfId="876" xr:uid="{39438B3F-2F13-489E-BC9B-270866E6DE8F}"/>
    <cellStyle name="Comma 32" xfId="899" xr:uid="{E6EFF49F-E361-4B6D-A08B-58FB516F5460}"/>
    <cellStyle name="Comma 33" xfId="914" xr:uid="{8412F2A0-F00F-4F27-8ACA-0DCF04320C49}"/>
    <cellStyle name="Comma 34" xfId="900" xr:uid="{FE62458A-77FD-4972-862C-E7356941BB98}"/>
    <cellStyle name="Comma 35" xfId="915" xr:uid="{C4053E97-0C31-4B97-9E71-BF49EA4BF065}"/>
    <cellStyle name="Comma 36" xfId="901" xr:uid="{6745A77E-3145-4BD6-91C7-8993EA1CFC7A}"/>
    <cellStyle name="Comma 37" xfId="917" xr:uid="{8467165F-4DEA-40A0-97BC-A98F4823CC7C}"/>
    <cellStyle name="Comma 38" xfId="929" xr:uid="{DEA810C2-51D8-4696-A028-A0D2E6219EEE}"/>
    <cellStyle name="Comma 38 2" xfId="996" xr:uid="{C1E880E5-684E-4214-BB54-085889289306}"/>
    <cellStyle name="Comma 39" xfId="931" xr:uid="{32071FD3-261E-4259-B87A-B03F04050CC1}"/>
    <cellStyle name="Comma 39 2" xfId="998" xr:uid="{2A7511DD-8165-4B91-BE31-7057A2FCB42E}"/>
    <cellStyle name="Comma 4" xfId="5" xr:uid="{00000000-0005-0000-0000-000004000000}"/>
    <cellStyle name="Comma 4 2" xfId="809" xr:uid="{0EEFD8DE-4A7F-4225-BB15-893AD9BEF52C}"/>
    <cellStyle name="Comma 4 3" xfId="950" xr:uid="{7089EBF8-3CED-4FDF-A92B-9E30CD16F93F}"/>
    <cellStyle name="Comma 4 4" xfId="276" xr:uid="{77C1FF5A-6989-47DD-8B53-2CCCE8930D69}"/>
    <cellStyle name="Comma 40" xfId="933" xr:uid="{DA69CA85-5FAC-4F3F-90E7-DB283528F138}"/>
    <cellStyle name="Comma 40 2" xfId="1000" xr:uid="{3095C459-97FB-4B92-93E9-A538F759BF22}"/>
    <cellStyle name="Comma 41" xfId="935" xr:uid="{7EB87242-4B74-4AD2-A2DB-47C807722878}"/>
    <cellStyle name="Comma 41 2" xfId="1002" xr:uid="{D3CD6974-CD65-417A-834A-D5B2DB20F655}"/>
    <cellStyle name="Comma 42" xfId="937" xr:uid="{EFE0C728-EDE4-44C9-8082-2CCEBDA98296}"/>
    <cellStyle name="Comma 43" xfId="939" xr:uid="{576B5B42-B62C-4522-AC13-211E219F582B}"/>
    <cellStyle name="Comma 43 2" xfId="1003" xr:uid="{EFDE9739-CFB8-4F60-B3E6-981F31B6B920}"/>
    <cellStyle name="Comma 44" xfId="1014" xr:uid="{F10BEC52-2B62-417C-AC47-50DC40AF1B23}"/>
    <cellStyle name="Comma 45" xfId="1017" xr:uid="{ACA49E44-B688-45A9-BC57-FBB3BC7DF59B}"/>
    <cellStyle name="Comma 46" xfId="1021" xr:uid="{850FD839-A207-4215-A99A-9FB7CFDBC9AB}"/>
    <cellStyle name="Comma 47" xfId="1027" xr:uid="{C712BD07-26FB-4D43-AB05-CF86B3969A4C}"/>
    <cellStyle name="Comma 48" xfId="1081" xr:uid="{E0D986FB-E1D9-43E6-8956-581B23A85C8B}"/>
    <cellStyle name="Comma 49" xfId="1095" xr:uid="{00C7256E-AEC9-4CFF-8C6D-0E01C139033A}"/>
    <cellStyle name="Comma 5" xfId="277" xr:uid="{8D49CBE7-8AA8-47E6-AFC2-47C3BD04EB25}"/>
    <cellStyle name="Comma 5 2" xfId="808" xr:uid="{D84F963E-6C30-468E-95A4-A226D7058C95}"/>
    <cellStyle name="Comma 5 3" xfId="951" xr:uid="{7A8AA52D-C610-4E13-BC09-87A932243926}"/>
    <cellStyle name="Comma 50" xfId="1113" xr:uid="{927D14C8-F052-456A-85E9-7C258B965A88}"/>
    <cellStyle name="Comma 51" xfId="1112" xr:uid="{D797781F-7F15-4A55-8E8B-6F5CB9368343}"/>
    <cellStyle name="Comma 52" xfId="1117" xr:uid="{2EF5A167-2D7D-4617-B908-BD051F0EB2B9}"/>
    <cellStyle name="Comma 53" xfId="51" xr:uid="{5DBE1E4D-DAB7-4211-BC25-FFBE47031160}"/>
    <cellStyle name="Comma 54" xfId="1071" xr:uid="{97A1D02C-DE1F-4465-97FC-AF15A5E4D584}"/>
    <cellStyle name="Comma 55" xfId="1138" xr:uid="{689CA61A-7060-4564-B18B-B647CF2FAD03}"/>
    <cellStyle name="Comma 56" xfId="1129" xr:uid="{BF671534-0F57-4737-8B1E-D3A548FFA629}"/>
    <cellStyle name="Comma 57" xfId="1147" xr:uid="{BCB71EFE-1AC9-423F-9A9B-0DCD828B11D2}"/>
    <cellStyle name="Comma 58" xfId="1150" xr:uid="{B0C8A22D-AA01-4542-9DCD-5F348A85EFC2}"/>
    <cellStyle name="Comma 59" xfId="1164" xr:uid="{34FF4426-9468-4475-9FCB-3D620E089859}"/>
    <cellStyle name="Comma 6" xfId="278" xr:uid="{2F2AC934-813D-4C52-AD35-0B0BDFDBB578}"/>
    <cellStyle name="Comma 6 2" xfId="807" xr:uid="{E630EA8A-670D-44E4-A3DF-3C8D189D7C1C}"/>
    <cellStyle name="Comma 6 3" xfId="952" xr:uid="{B8962925-C6F3-416D-AEF5-D43E876FD647}"/>
    <cellStyle name="Comma 7" xfId="279" xr:uid="{6D473A0C-FDBB-4F2E-ADE4-FA9ABB660A7E}"/>
    <cellStyle name="Comma 7 2" xfId="806" xr:uid="{290E6662-26D6-4CEF-8889-30F344954B6C}"/>
    <cellStyle name="Comma 7 3" xfId="953" xr:uid="{43C77AE7-D6A5-4BCA-96BF-1FA158EE36DD}"/>
    <cellStyle name="Comma 8" xfId="280" xr:uid="{7B9946B1-A987-4DDC-B5A2-4FC5391A67BD}"/>
    <cellStyle name="Comma 8 2" xfId="954" xr:uid="{3C0634B7-69F8-4713-932B-A20887DCE21F}"/>
    <cellStyle name="Comma 9" xfId="281" xr:uid="{22078595-9DA7-4393-A42D-DEE16C235CDA}"/>
    <cellStyle name="Comma 9 2" xfId="955" xr:uid="{3809CD4B-3CC2-4C3B-BD63-8FE868B01CFD}"/>
    <cellStyle name="comma zerodec" xfId="282" xr:uid="{36F1CABD-6AD5-4DF8-AD8B-4CC24685608D}"/>
    <cellStyle name="comma zerodec 2" xfId="805" xr:uid="{BAA558CC-F009-4069-A442-C2AA37368461}"/>
    <cellStyle name="Comma0" xfId="283" xr:uid="{FAC34885-D266-46CD-BB5E-2CE7ADDE2A5B}"/>
    <cellStyle name="Copied" xfId="284" xr:uid="{B126A640-78C5-47C1-8C40-D31423A20FA3}"/>
    <cellStyle name="Cover Date" xfId="285" xr:uid="{BAA6B2E1-F633-4166-8EA1-57563EB8B6C0}"/>
    <cellStyle name="Cover Subtitle" xfId="286" xr:uid="{CF4DF8D6-A0AE-4B3B-84CB-F4FB8DC5A88A}"/>
    <cellStyle name="Cover Title" xfId="287" xr:uid="{BBC6D441-F3EB-4FC9-8D70-E10BBE3FB980}"/>
    <cellStyle name="Credit" xfId="288" xr:uid="{D9A4E8E3-F60B-4D28-90D1-5B4FA3CA3666}"/>
    <cellStyle name="Curren - Style3" xfId="289" xr:uid="{5552F3F2-81C8-49E0-9D7A-91CC79DA6269}"/>
    <cellStyle name="Curren - Style4" xfId="290" xr:uid="{3FE0C9FA-A84E-44CC-8887-C8AF185054A2}"/>
    <cellStyle name="Currency [0]b" xfId="291" xr:uid="{4CB81797-2C6E-42C6-A355-B400EE8B5B14}"/>
    <cellStyle name="Currency [00]" xfId="292" xr:uid="{8D05B2AC-8CDA-47B0-8F1C-42CEA1BF53F4}"/>
    <cellStyle name="Currency [00] 2" xfId="804" xr:uid="{4B7081D1-838B-4858-92FF-7408E09212CD}"/>
    <cellStyle name="Currency _x001b_0]_laroux_MATERAL2_REINT98" xfId="293" xr:uid="{2E331D05-0FC3-4C2F-A45D-2484EDA9CABD}"/>
    <cellStyle name="currency(2)" xfId="294" xr:uid="{2CADE812-3D6E-4811-A2BB-47A49BD5FDB4}"/>
    <cellStyle name="Currency0" xfId="295" xr:uid="{35F7D92B-459A-46F4-A7D1-F0516C8A20FC}"/>
    <cellStyle name="Currency0 2" xfId="803" xr:uid="{480CAA76-DDC4-410A-98C1-CB1C5ACA83D4}"/>
    <cellStyle name="Currency1" xfId="296" xr:uid="{400B45E0-D6CB-4427-A9A9-6E7BEC19882B}"/>
    <cellStyle name="Currency2" xfId="297" xr:uid="{6E02CB01-1485-483D-8BB3-E326A7290278}"/>
    <cellStyle name="Dan" xfId="298" xr:uid="{62EC1775-6A91-416F-B4E9-F05CE8DB3AC8}"/>
    <cellStyle name="Date" xfId="299" xr:uid="{4245F3A7-F8D5-4656-A1EB-302C7A12B82C}"/>
    <cellStyle name="Date Short" xfId="300" xr:uid="{07ADF876-A24C-420C-B08A-24644761B627}"/>
    <cellStyle name="Date_allocate" xfId="301" xr:uid="{BE95438F-F714-4D84-B789-C5C28FC48D09}"/>
    <cellStyle name="Debit" xfId="302" xr:uid="{D2F18AB7-95B9-4C13-9C0F-6B5678CC5AF8}"/>
    <cellStyle name="DELTA" xfId="303" xr:uid="{DA7D2A44-F02A-4083-B5D5-9920015AF7CC}"/>
    <cellStyle name="Dezimal [0]_35ERI8T2gbIEMixb4v26icuOo" xfId="304" xr:uid="{A713EB7D-5722-433B-B9F2-290222A7D82B}"/>
    <cellStyle name="Dezimal_35ERI8T2gbIEMixb4v26icuOo" xfId="305" xr:uid="{74D50BB5-3B97-41F4-B96D-D70A57DDCEFD}"/>
    <cellStyle name="Dollar (zero dec)" xfId="306" xr:uid="{F3F38EC1-CBEC-4EE6-BD2A-C99432AA557E}"/>
    <cellStyle name="E&amp;Y House" xfId="307" xr:uid="{D7372D4A-0D4C-4A38-B029-D0518D7A56D8}"/>
    <cellStyle name="Enter Currency (0)" xfId="308" xr:uid="{AFFED07E-9F0D-40CF-9A50-12724CFEDF68}"/>
    <cellStyle name="Enter Currency (0) 2" xfId="802" xr:uid="{2ACE2D04-161A-41CE-A570-57DB06796FBC}"/>
    <cellStyle name="Enter Currency (2)" xfId="309" xr:uid="{84ACB01B-2ABD-4250-B4A5-B41309012927}"/>
    <cellStyle name="Enter Currency (2) 2" xfId="801" xr:uid="{68FA7A49-03DF-4A4C-A22A-DAA5BF85C786}"/>
    <cellStyle name="Enter Units (0)" xfId="310" xr:uid="{71B4C219-06D1-442B-B15C-A885AE16A3C8}"/>
    <cellStyle name="Enter Units (0) 2" xfId="800" xr:uid="{3A20071C-EA66-4D87-9345-4E17A4428B83}"/>
    <cellStyle name="Enter Units (1)" xfId="311" xr:uid="{21822347-B4F7-4C43-9ABF-DC65AF02707C}"/>
    <cellStyle name="Enter Units (1) 2" xfId="799" xr:uid="{5F66028A-71A2-460B-AF28-438829D6BF5C}"/>
    <cellStyle name="Enter Units (2)" xfId="312" xr:uid="{70BAEE8B-0FEC-455D-9870-8021B3402C0A}"/>
    <cellStyle name="Enter Units (2) 2" xfId="798" xr:uid="{FF644548-333A-474E-B3FD-DAE3D7C74B5E}"/>
    <cellStyle name="Entered" xfId="313" xr:uid="{40E8B4B5-5DB3-467E-970F-7D6C17C2EC68}"/>
    <cellStyle name="Euro" xfId="314" xr:uid="{A76A4477-94CA-453A-9FD4-80F804BA001B}"/>
    <cellStyle name="Euro 2" xfId="797" xr:uid="{0265E8FA-B031-4A69-B62E-5C10D969F869}"/>
    <cellStyle name="Euro 2 2" xfId="989" xr:uid="{62417AED-79FA-40CC-AE8A-C1580AE3A3C8}"/>
    <cellStyle name="Euro 3" xfId="957" xr:uid="{D1D03185-2607-4252-877C-551DCFB41C82}"/>
    <cellStyle name="Excel.Chart" xfId="315" xr:uid="{FD8DEA23-98C5-40DF-BD4D-BC399A39F04C}"/>
    <cellStyle name="Excel.Chart 2" xfId="796" xr:uid="{83E9522E-3A11-41D7-8107-5B7881AB173D}"/>
    <cellStyle name="Excel_BuiltIn_Comma 1" xfId="316" xr:uid="{88B5B5B8-2EF8-4662-9C07-B003C58755A5}"/>
    <cellStyle name="Explanatory Text" xfId="30" builtinId="53" customBuiltin="1"/>
    <cellStyle name="Explanatory Text 2" xfId="1044" xr:uid="{320FD97E-33AA-424E-B256-37E2567678E1}"/>
    <cellStyle name="Fees" xfId="795" xr:uid="{AAA6CF88-F47B-40D2-803B-0060CE26417A}"/>
    <cellStyle name="Fees 2" xfId="1008" xr:uid="{546A4D7C-A03C-4D8F-BBE6-470043165078}"/>
    <cellStyle name="Fees 2 2" xfId="1013" xr:uid="{2C9CE731-5B17-4860-97AD-1081DA3D4B3B}"/>
    <cellStyle name="Fees 3" xfId="988" xr:uid="{51BC0797-5D57-48C5-9E5C-849053C53EEF}"/>
    <cellStyle name="Fixed" xfId="317" xr:uid="{F880A9D0-2FFA-45E8-902F-A3E02CB5716A}"/>
    <cellStyle name="Footer SBILogo1" xfId="318" xr:uid="{2A3D06AD-9F15-4CE7-AC5B-8742446C7CB7}"/>
    <cellStyle name="Footer SBILogo2" xfId="319" xr:uid="{5EA81EDD-9D0B-4474-B649-316541C8E99A}"/>
    <cellStyle name="Footnote" xfId="320" xr:uid="{C5907192-763F-48FA-ACA6-87BBDE7DB46B}"/>
    <cellStyle name="Footnote Reference" xfId="321" xr:uid="{FA95A0A9-4BDD-496E-8FA8-F5DE49003B62}"/>
    <cellStyle name="Footnote_Cost of Sales" xfId="322" xr:uid="{4C6650A3-EBE4-4E8C-8729-F22D07BB5D65}"/>
    <cellStyle name="Format Number Column" xfId="323" xr:uid="{79C3A5E2-930D-4291-B95D-22410B43213C}"/>
    <cellStyle name="Format Number Column 2" xfId="794" xr:uid="{5A85D8EE-A449-4D8D-97F3-EEF0DC06CF3F}"/>
    <cellStyle name="Good" xfId="22" builtinId="26" customBuiltin="1"/>
    <cellStyle name="Good 2" xfId="1034" xr:uid="{727D29EB-5E7E-4038-B8AD-9E6F4FA5CEBC}"/>
    <cellStyle name="Grey" xfId="324" xr:uid="{D8AD3BF7-B2F9-4FF4-98C0-5D9349B425BE}"/>
    <cellStyle name="gs]_x000d__x000a_Window=23,56,584,348, , ,1_x000d__x000a_dir1=0,0,491,191,-1,-1,1,30,201,1905,245,H:\WINDOWS\*.*_x000d__x000a_dir10=44,44,544,323," xfId="325" xr:uid="{DB8B33A2-4C7F-4AF5-9CE2-B07A0524781E}"/>
    <cellStyle name="Head 1" xfId="326" xr:uid="{BC6B0C3E-E703-4EE6-B4CF-72837640FB8C}"/>
    <cellStyle name="Header" xfId="327" xr:uid="{8DB42D0E-65C9-4534-8BE1-1181EE692DF9}"/>
    <cellStyle name="Header Draft Stamp" xfId="328" xr:uid="{39234E97-26FC-4EE2-84A9-36EEBA19C0C0}"/>
    <cellStyle name="Header_Cost of Sales" xfId="329" xr:uid="{7040A7CB-E071-4C2C-BBAA-2CDE8CCBA275}"/>
    <cellStyle name="Header1" xfId="330" xr:uid="{701749C9-9388-4387-8609-4C42AE134707}"/>
    <cellStyle name="Header2" xfId="331" xr:uid="{AD6C5B56-A9EF-4725-85DE-3770944EA834}"/>
    <cellStyle name="Heading" xfId="332" xr:uid="{6DA5EBC4-8E6E-4C4D-A5DD-8A4BEA8678D6}"/>
    <cellStyle name="Heading 1" xfId="18" builtinId="16" customBuiltin="1"/>
    <cellStyle name="Heading 1 1" xfId="333" xr:uid="{22800593-F02D-4FF2-B14B-9F386A7F2162}"/>
    <cellStyle name="Heading 1 1 2" xfId="1004" xr:uid="{9C632C76-8856-446C-83CE-B5A1C641299A}"/>
    <cellStyle name="Heading 1 1 2 2" xfId="1009" xr:uid="{D0564EE8-246C-4FCF-8251-5C6232E2BEFB}"/>
    <cellStyle name="Heading 1 1 3" xfId="958" xr:uid="{D9B6F0C1-8691-4D69-B9E4-817D0DE62813}"/>
    <cellStyle name="Heading 1 2" xfId="793" xr:uid="{76D3AAAB-7443-4224-82F3-242CD127F2C0}"/>
    <cellStyle name="Heading 1 3" xfId="1030" xr:uid="{8EFCBE19-74D4-41E6-9858-A4458CF4E51B}"/>
    <cellStyle name="Heading 1 Above" xfId="334" xr:uid="{10E98BEA-9608-4DAD-A6A9-540283466C3F}"/>
    <cellStyle name="Heading 1+" xfId="335" xr:uid="{073EC9E3-2F76-4E31-BCAB-C2732E565B46}"/>
    <cellStyle name="Heading 1+ 2" xfId="1005" xr:uid="{9662691A-B4D7-4FBF-BDE2-FAF78CE5B6F1}"/>
    <cellStyle name="Heading 1+ 2 2" xfId="1010" xr:uid="{987E394D-98C6-4990-8D02-6960F51B494F}"/>
    <cellStyle name="Heading 1+ 3" xfId="959" xr:uid="{D7979145-E640-4019-BF06-C69A573CB9C5}"/>
    <cellStyle name="Heading 10" xfId="1143" xr:uid="{3132B69D-71CB-492A-B2BE-745AD9A4F6AB}"/>
    <cellStyle name="Heading 2" xfId="19" builtinId="17" customBuiltin="1"/>
    <cellStyle name="Heading 2 2" xfId="792" xr:uid="{46BD030A-7A55-49D6-84EC-E549BCB5AFB2}"/>
    <cellStyle name="Heading 2 3" xfId="1031" xr:uid="{116D1A42-70EF-4550-8395-EA59238152C9}"/>
    <cellStyle name="Heading 2 Below" xfId="336" xr:uid="{FEFBDACB-70B8-44B9-B26A-43263EA81F33}"/>
    <cellStyle name="Heading 2+" xfId="337" xr:uid="{40138885-2E23-4C93-98F5-26F12FAAC665}"/>
    <cellStyle name="Heading 2+ 2" xfId="1006" xr:uid="{A21EF52D-A2AD-45D8-954E-4CAB8C1D777C}"/>
    <cellStyle name="Heading 2+ 2 2" xfId="1011" xr:uid="{53AD389B-07FC-4FDB-81C5-624D509C6BB9}"/>
    <cellStyle name="Heading 2+ 3" xfId="960" xr:uid="{020D7C7D-C2C1-4ABB-A75E-47B6812EFBC3}"/>
    <cellStyle name="Heading 3" xfId="20" builtinId="18" customBuiltin="1"/>
    <cellStyle name="Heading 3 2" xfId="1032" xr:uid="{CA76A2E9-A182-40D7-AF1D-E494F6A1F4F3}"/>
    <cellStyle name="Heading 3+" xfId="338" xr:uid="{A08E24FB-D435-49A0-8060-2404DF1A70C0}"/>
    <cellStyle name="Heading 4" xfId="21" builtinId="19" customBuiltin="1"/>
    <cellStyle name="Heading 4 2" xfId="1033" xr:uid="{D24DC96B-3F86-49C9-8181-BE62EDBBF51E}"/>
    <cellStyle name="Heading 5" xfId="1125" xr:uid="{E48E3C60-B661-48BF-8C1C-1770725B811A}"/>
    <cellStyle name="Heading 6" xfId="1144" xr:uid="{C6CD2C34-C874-47B2-9FE3-4273A390DA77}"/>
    <cellStyle name="Heading 7" xfId="1124" xr:uid="{F382A07E-9235-41EB-86EA-94F6A85DDFD4}"/>
    <cellStyle name="Heading 8" xfId="1142" xr:uid="{C05FEA32-AB16-4D51-B70A-B9E0219BA703}"/>
    <cellStyle name="Heading 9" xfId="1118" xr:uid="{4C11A8EF-1338-470E-B1C0-3BC3F2BD5A77}"/>
    <cellStyle name="HEADING1" xfId="339" xr:uid="{56BC75F2-5747-4BF7-B052-988BD9B22CCF}"/>
    <cellStyle name="HEADING2" xfId="340" xr:uid="{8188CF62-DA74-41D9-A94B-0F9C58DDAB7A}"/>
    <cellStyle name="HEADINGS" xfId="341" xr:uid="{71F9239F-B426-47B1-B188-E9420E6E9D1E}"/>
    <cellStyle name="HEADINGS 2" xfId="1127" xr:uid="{E3E9A331-DB69-420B-8D4E-63422A4BCB3D}"/>
    <cellStyle name="HEADINGS 3" xfId="1131" xr:uid="{D7B58BE8-128A-4606-835B-61C93D3223FE}"/>
    <cellStyle name="HEADINGS 4" xfId="1162" xr:uid="{CD35DAB4-9B49-4BEC-8E93-C5136E42CBAC}"/>
    <cellStyle name="HEADINGSTOP" xfId="342" xr:uid="{9A02E2D1-9B8E-4C15-8948-E1C39FDCCFC0}"/>
    <cellStyle name="Indent" xfId="343" xr:uid="{3A367AAB-14F0-4266-A410-FF3594F3F60E}"/>
    <cellStyle name="Info_Main" xfId="344" xr:uid="{DFACE561-A9B1-4271-92AC-9B002DDC6F53}"/>
    <cellStyle name="Input" xfId="24" builtinId="20" customBuiltin="1"/>
    <cellStyle name="Input [yellow]" xfId="345" xr:uid="{480D4FD3-4C13-4B8C-B15D-F96E3536251F}"/>
    <cellStyle name="Input 2" xfId="1037" xr:uid="{C805E5C6-9BCF-4382-8FF2-6C767E4137F7}"/>
    <cellStyle name="InputCurrency" xfId="346" xr:uid="{9E1B67DD-4983-4FF0-95AC-5095D74F42E2}"/>
    <cellStyle name="InputPercent1" xfId="347" xr:uid="{AFA75975-7682-44B5-A27F-AC70D88FB99D}"/>
    <cellStyle name="Integer" xfId="348" xr:uid="{E0318651-BB25-45CF-A5E0-AB45DD4B6EC6}"/>
    <cellStyle name="KPMG Heading 1" xfId="349" xr:uid="{CF32BDD4-4B11-463B-8D8F-9D3FF8BA6F32}"/>
    <cellStyle name="KPMG Heading 2" xfId="350" xr:uid="{665F20AD-3BFF-4A36-BBAB-B81B6307AE4B}"/>
    <cellStyle name="KPMG Heading 3" xfId="351" xr:uid="{D5889C50-3062-482F-8426-9B76C6BF2B61}"/>
    <cellStyle name="KPMG Heading 4" xfId="352" xr:uid="{B14551B0-520A-4AD4-B380-60E0FD5F3307}"/>
    <cellStyle name="KPMG Normal" xfId="353" xr:uid="{9BAE021B-8723-4293-822E-056E16C5A4EE}"/>
    <cellStyle name="KPMG Normal Text" xfId="354" xr:uid="{C0E3659E-08C8-42EF-AEA2-922EB86867EC}"/>
    <cellStyle name="KPMG Normal_10" xfId="355" xr:uid="{CEBD7E04-85FB-4281-B573-E21FCDC256A1}"/>
    <cellStyle name="left" xfId="356" xr:uid="{0FF417C6-C8AF-4797-8769-1A50018A9A88}"/>
    <cellStyle name="Link Currency (0)" xfId="357" xr:uid="{51B09B2A-A80B-4E6F-8E7D-AEFFBFB609B8}"/>
    <cellStyle name="Link Currency (0) 2" xfId="791" xr:uid="{ECA5F9EA-9D3C-4068-A8AA-0BB1D95C0D83}"/>
    <cellStyle name="Link Currency (2)" xfId="358" xr:uid="{BDA98CE1-8E5C-42AF-9BD4-B03D91FB829E}"/>
    <cellStyle name="Link Currency (2) 2" xfId="790" xr:uid="{93F795FD-8391-453D-87E8-737E137D2E33}"/>
    <cellStyle name="Link Units (0)" xfId="359" xr:uid="{99637207-6771-4665-A390-A4EE916F3519}"/>
    <cellStyle name="Link Units (0) 2" xfId="789" xr:uid="{3E93F0A2-7620-4D0E-92EB-3A84144DE1FD}"/>
    <cellStyle name="Link Units (1)" xfId="360" xr:uid="{6F3ABD90-6EE4-41A2-97FB-18B2A3538D14}"/>
    <cellStyle name="Link Units (1) 2" xfId="788" xr:uid="{862966D2-C9F2-43BA-B772-92D808918D60}"/>
    <cellStyle name="Link Units (2)" xfId="361" xr:uid="{BC6C4E0B-1057-482E-9A0E-6DD9700526FA}"/>
    <cellStyle name="Link Units (2) 2" xfId="787" xr:uid="{A4935047-02BD-44BD-B905-AB4137E45156}"/>
    <cellStyle name="Linked Cell" xfId="27" builtinId="24" customBuiltin="1"/>
    <cellStyle name="Linked Cell 2" xfId="1040" xr:uid="{7A61C3B5-0CE2-4B85-BCE2-B5601B145E1C}"/>
    <cellStyle name="Miglia - Stile1" xfId="362" xr:uid="{6A2FDE6D-CD7F-4114-8E3D-2538A50AD2DE}"/>
    <cellStyle name="Miglia - Stile2" xfId="363" xr:uid="{1A20137C-A410-481E-89A4-A0BDD7BE2FF6}"/>
    <cellStyle name="Miglia - Stile3" xfId="364" xr:uid="{5A602133-6472-443A-AFA3-BC885A8FBF92}"/>
    <cellStyle name="Miglia - Stile4" xfId="365" xr:uid="{0DFA862A-9479-4F84-95E4-8168B40ADD69}"/>
    <cellStyle name="Miglia - Stile5" xfId="366" xr:uid="{85E56989-B995-4C73-AD26-E64C68F31375}"/>
    <cellStyle name="Migliaia (0)" xfId="367" xr:uid="{7EFEC3D7-C792-42A0-8F35-CF9F5A51B01B}"/>
    <cellStyle name="Migliaia (0) 2" xfId="786" xr:uid="{C8C7BC54-3D16-40A7-81FF-C2946B89CDC4}"/>
    <cellStyle name="Milliers [0]_AR1194" xfId="368" xr:uid="{1DEA5D0C-36A2-48EF-A0B2-9162F6FAF873}"/>
    <cellStyle name="Milliers_AR1194" xfId="369" xr:uid="{084CD270-C7D1-48AC-A53B-2257ED365C19}"/>
    <cellStyle name="Mon?taire [0]_AR1194" xfId="370" xr:uid="{74BA27C3-2226-489B-905E-57F20645E024}"/>
    <cellStyle name="Mon?taire_AR1194" xfId="371" xr:uid="{2DCC3F80-2FF5-4D80-8B31-8F877F3C54F0}"/>
    <cellStyle name="Monétaire [0]_AR1194" xfId="372" xr:uid="{82BFBC1B-DF03-4A3E-B0C6-826C8266BFB4}"/>
    <cellStyle name="Monétaire_AR1194" xfId="373" xr:uid="{9C705F21-543B-4E40-BF4A-1383D746544F}"/>
    <cellStyle name="Mon騁aire [0]_AR1194" xfId="374" xr:uid="{CE0A6026-826A-483B-93F0-C12B52914901}"/>
    <cellStyle name="Mon騁aire_AR1194" xfId="375" xr:uid="{28B50C99-7DEA-4454-A1BF-B060DE1AE721}"/>
    <cellStyle name="NEE" xfId="376" xr:uid="{8F51B308-7FF8-4A24-A40C-476B8D54E25D}"/>
    <cellStyle name="Neutral 2" xfId="1036" xr:uid="{C16D3B72-F110-4353-9D30-628E071DF2B7}"/>
    <cellStyle name="Neutral 3" xfId="1086" xr:uid="{BED8F270-D033-4BE1-9C5E-97E22A425AE1}"/>
    <cellStyle name="no dec" xfId="377" xr:uid="{292A5D12-4D5F-4A01-8E71-4615246F6A24}"/>
    <cellStyle name="Normal" xfId="0" builtinId="0"/>
    <cellStyle name="Normal - Stile6" xfId="378" xr:uid="{EAC8CBEB-9CBB-4C14-A8A7-C840D95C4A3D}"/>
    <cellStyle name="Normal - Stile7" xfId="379" xr:uid="{4336AB27-A30A-4061-9B16-4D8BC12693F8}"/>
    <cellStyle name="Normal - Stile8" xfId="380" xr:uid="{0B8DC789-2937-472E-9DED-D74CDEFAEAB7}"/>
    <cellStyle name="Normal - Style1" xfId="381" xr:uid="{FD71BE0D-D7D7-4079-AD38-0A25617FF4BF}"/>
    <cellStyle name="Normal - Style1 2" xfId="785" xr:uid="{6B4C6AF2-AD30-444F-A95B-55CFCB9B24BA}"/>
    <cellStyle name="Normal - Style2" xfId="382" xr:uid="{9755F42E-5BAE-4881-AD3D-2D0F0E6DC0A6}"/>
    <cellStyle name="Normal - Style3" xfId="383" xr:uid="{ACA85519-5C55-48EF-8F09-EF43715EE715}"/>
    <cellStyle name="Normal - Style4" xfId="384" xr:uid="{6F8E625B-ADB6-4734-8C1C-88FF894BCC7A}"/>
    <cellStyle name="Normal - Style5" xfId="385" xr:uid="{2116235C-7491-40E5-9294-DAF0F21F566F}"/>
    <cellStyle name="Normal - Style6" xfId="386" xr:uid="{B6E3F27B-C0DD-4426-A2B2-8BF02F3305E5}"/>
    <cellStyle name="Normal - Style7" xfId="387" xr:uid="{DFA1777C-2128-46E5-9F3A-2D0DB25AEA80}"/>
    <cellStyle name="Normal - Style8" xfId="388" xr:uid="{8B844728-67C2-4BDA-A994-77DA641396A3}"/>
    <cellStyle name="Normal 10" xfId="389" xr:uid="{062920A9-7D10-45A7-B6F9-73D7398F8FE6}"/>
    <cellStyle name="Normal 10 2" xfId="961" xr:uid="{96CBB72B-6497-43AB-BAC1-3F60F1D5F7A6}"/>
    <cellStyle name="Normal 11" xfId="390" xr:uid="{BFB5EBEC-5B7D-40D4-843E-CA39973D801B}"/>
    <cellStyle name="Normal 11 2" xfId="962" xr:uid="{56197704-01EC-4F79-9AAF-9DF1DFBDE004}"/>
    <cellStyle name="Normal 12" xfId="52" xr:uid="{B92FE616-7763-49F5-97FC-31C36FDEA679}"/>
    <cellStyle name="Normal 13" xfId="575" xr:uid="{E735F7E2-A2B5-421A-8362-6AD45E37B27F}"/>
    <cellStyle name="Normal 14" xfId="577" xr:uid="{555A8F4F-8CB8-44A7-96E8-51214F87CB2B}"/>
    <cellStyle name="Normal 14 2" xfId="985" xr:uid="{A7EE4A89-E1E8-4647-A38B-2DFBF16B12EB}"/>
    <cellStyle name="Normal 15" xfId="855" xr:uid="{459CB64E-12AF-4F9E-A29D-A5A5880B466D}"/>
    <cellStyle name="Normal 16" xfId="769" xr:uid="{BBEB7A92-D772-417B-9F30-57CC6C9FA94E}"/>
    <cellStyle name="Normal 17" xfId="867" xr:uid="{6DAAE954-EAAB-40E4-8529-88D81A5A61C5}"/>
    <cellStyle name="Normal 18" xfId="862" xr:uid="{C9D0032A-281C-46F8-B55B-7E12B2F2C60C}"/>
    <cellStyle name="Normal 19" xfId="868" xr:uid="{8359AA8D-98D0-4907-9F5D-5650CC3D5C0D}"/>
    <cellStyle name="Normal 2" xfId="6" xr:uid="{00000000-0005-0000-0000-000006000000}"/>
    <cellStyle name="Normal 2 2" xfId="17" xr:uid="{A5316817-68BB-4111-9F63-493AB7142D12}"/>
    <cellStyle name="Normal 2 2 2" xfId="784" xr:uid="{545432E5-3851-4F97-B6FD-C71216D455F7}"/>
    <cellStyle name="Normal 2 3" xfId="864" xr:uid="{9DA428D6-EAA9-4573-B7F3-0F7263F317D9}"/>
    <cellStyle name="Normal 2 4" xfId="925" xr:uid="{C70C15C5-30B1-48D8-B572-00EF69CCB6F2}"/>
    <cellStyle name="Normal 2 4 2" xfId="992" xr:uid="{C3699EF9-7291-4867-96CC-6FCD538725B3}"/>
    <cellStyle name="Normal 2 5" xfId="941" xr:uid="{6453137C-BAE7-4309-9159-7C6250106789}"/>
    <cellStyle name="Normal 2 6" xfId="963" xr:uid="{A47752EA-A7E8-47FB-9F4E-CF9BE714C0DF}"/>
    <cellStyle name="Normal 2 7" xfId="1087" xr:uid="{90502E2F-C5D5-41C6-AD0C-3D0A97D3CC84}"/>
    <cellStyle name="Normal 2 8" xfId="1096" xr:uid="{45B46093-D31F-4951-A20D-08757AF4836C}"/>
    <cellStyle name="Normal 2 9" xfId="391" xr:uid="{3B722C05-72EA-413E-B556-DC18A6954390}"/>
    <cellStyle name="Normal 20" xfId="872" xr:uid="{CBA86324-F049-4477-AE2D-B5A4C8808B15}"/>
    <cellStyle name="Normal 21" xfId="874" xr:uid="{523C4C73-3563-4140-951B-2854BF7090C5}"/>
    <cellStyle name="Normal 22" xfId="908" xr:uid="{23495E84-B2BE-4478-9B7E-B6C8AD3B84FD}"/>
    <cellStyle name="Normal 23" xfId="910" xr:uid="{A38BE214-1323-43AE-AC85-98536BA43ECB}"/>
    <cellStyle name="Normal 24" xfId="911" xr:uid="{E2215136-577D-4203-BDA9-9454AF688DB2}"/>
    <cellStyle name="Normal 25" xfId="875" xr:uid="{EDA788E6-BA5F-45BB-BB80-178058368F4A}"/>
    <cellStyle name="Normal 26" xfId="913" xr:uid="{C41A74AC-D488-4F44-9DB2-5D7E783AE249}"/>
    <cellStyle name="Normal 27" xfId="916" xr:uid="{1ECE3B18-0446-48B9-ABC6-A9F383185B73}"/>
    <cellStyle name="Normal 28" xfId="912" xr:uid="{DBEB1D49-1375-4890-982B-5C9921E2FF1D}"/>
    <cellStyle name="Normal 29" xfId="918" xr:uid="{1DFAAF25-CAF8-4541-8E33-21D102AE24B0}"/>
    <cellStyle name="Normal 3" xfId="7" xr:uid="{00000000-0005-0000-0000-000007000000}"/>
    <cellStyle name="Normal 3 2" xfId="783" xr:uid="{2365DF45-426C-46F3-84DE-AB37A051EF6C}"/>
    <cellStyle name="Normal 3 3" xfId="964" xr:uid="{3E16FF88-EB95-4042-A743-7190A92AC69A}"/>
    <cellStyle name="Normal 3 4" xfId="1088" xr:uid="{3BC7189C-43D4-4B94-9969-E15A1EB354B6}"/>
    <cellStyle name="Normal 3 5" xfId="392" xr:uid="{835108F5-AC2D-4A06-9148-641C0C0702E5}"/>
    <cellStyle name="Normal 30" xfId="909" xr:uid="{898D73DA-527F-44D3-A7B4-1D5300B8E300}"/>
    <cellStyle name="Normal 31" xfId="919" xr:uid="{22D3F32C-7894-4DFA-963F-BD3B20F751E0}"/>
    <cellStyle name="Normal 32" xfId="907" xr:uid="{923D1161-193B-4372-9ACE-32C877205CBA}"/>
    <cellStyle name="Normal 33" xfId="920" xr:uid="{F21138C2-0C8D-42F4-8C6D-AA4880A6318F}"/>
    <cellStyle name="Normal 34" xfId="921" xr:uid="{12E093B9-2126-4397-BC62-EE707959F161}"/>
    <cellStyle name="Normal 35" xfId="922" xr:uid="{5F1ABE49-C64E-4A21-805D-6D651A528E65}"/>
    <cellStyle name="Normal 36" xfId="923" xr:uid="{B7EF31C8-9D72-4A73-8832-DD76CB7C89CE}"/>
    <cellStyle name="Normal 37" xfId="924" xr:uid="{B3AD4E00-14A7-49B9-8B6C-D83D6908F3B2}"/>
    <cellStyle name="Normal 38" xfId="928" xr:uid="{F4379491-2EC6-47DA-B455-3B434C0C487A}"/>
    <cellStyle name="Normal 38 2" xfId="995" xr:uid="{5C6E5ADA-F81E-4B6B-AB4B-11C6B655A0B1}"/>
    <cellStyle name="Normal 39" xfId="930" xr:uid="{8472BBA8-247F-427A-B77D-E1EBDB9AF4EA}"/>
    <cellStyle name="Normal 39 2" xfId="997" xr:uid="{1467957B-CC8A-4295-9B34-15C0CD94508A}"/>
    <cellStyle name="Normal 4" xfId="8" xr:uid="{00000000-0005-0000-0000-000008000000}"/>
    <cellStyle name="Normal 4 2" xfId="782" xr:uid="{4CE49539-8B4C-4CF6-8EEA-C7F8A3D732E5}"/>
    <cellStyle name="Normal 4 3" xfId="965" xr:uid="{0FF6418A-0AD7-4330-8C1C-19A1D18ADFF5}"/>
    <cellStyle name="Normal 4 4" xfId="1026" xr:uid="{0D0280D2-90B4-427B-B2A8-C464AB75966E}"/>
    <cellStyle name="Normal 4 5" xfId="1089" xr:uid="{211F344D-32D1-4BB0-B79D-B24D27CA767D}"/>
    <cellStyle name="Normal 4 6" xfId="1097" xr:uid="{64058FDE-34D9-4150-8F6E-AB80E06732BF}"/>
    <cellStyle name="Normal 4 7" xfId="1114" xr:uid="{29927AAB-A878-45B2-9EBF-598FFD31A2DA}"/>
    <cellStyle name="Normal 4 8" xfId="393" xr:uid="{6C8FD406-0AD3-4EC6-B1CF-93345BCFFF8A}"/>
    <cellStyle name="Normal 40" xfId="932" xr:uid="{36014A80-7864-4F4B-9567-7A4F6EA8A4D3}"/>
    <cellStyle name="Normal 40 2" xfId="999" xr:uid="{7CB7CA80-3DB1-437C-B79F-580A6EBEC9B9}"/>
    <cellStyle name="Normal 41" xfId="934" xr:uid="{88F63F39-7EBD-43DD-B9CC-32EDD51A652C}"/>
    <cellStyle name="Normal 41 2" xfId="1001" xr:uid="{59B69A93-0C25-4273-95A8-957567460F64}"/>
    <cellStyle name="Normal 42" xfId="936" xr:uid="{CCBA5859-C8BC-459C-8E3C-F09CBB92386F}"/>
    <cellStyle name="Normal 43" xfId="938" xr:uid="{65F439DF-6B01-471F-8F97-F078DB591834}"/>
    <cellStyle name="Normal 44" xfId="940" xr:uid="{01081870-681A-4E14-8C19-8B68E21E60B6}"/>
    <cellStyle name="Normal 45" xfId="943" xr:uid="{972B90CF-CF3C-4FCC-8FEF-6523F4D23BB4}"/>
    <cellStyle name="Normal 46" xfId="994" xr:uid="{67ACECA6-A61D-4D9C-9ED0-4765C903A37F}"/>
    <cellStyle name="Normal 47" xfId="942" xr:uid="{F973F3C1-4AC4-4A8A-A5CA-831BC745737C}"/>
    <cellStyle name="Normal 48" xfId="984" xr:uid="{C10DEF6F-28FC-48B9-9441-75FD4E99C3FB}"/>
    <cellStyle name="Normal 49" xfId="956" xr:uid="{76B665D3-2042-4AC7-90A6-ACA8239A85FD}"/>
    <cellStyle name="Normal 5" xfId="14" xr:uid="{A5A17A51-26CE-467C-8BC6-861D72F19882}"/>
    <cellStyle name="Normal 5 2" xfId="781" xr:uid="{77803720-83AD-470C-8B52-DCF8DAE3FF01}"/>
    <cellStyle name="Normal 5 3" xfId="966" xr:uid="{FA4E03F9-1DDE-40BB-9B1E-2C463AE8DC20}"/>
    <cellStyle name="Normal 5 4" xfId="394" xr:uid="{48DB4CA8-2BB4-4385-9826-FF228929D11D}"/>
    <cellStyle name="Normal 50" xfId="981" xr:uid="{AD7F0CC4-F1AC-4F56-8396-1E3DA69AAB04}"/>
    <cellStyle name="Normal 51" xfId="991" xr:uid="{868F11E7-2B3C-4F2E-8170-6801B5B9852B}"/>
    <cellStyle name="Normal 52" xfId="987" xr:uid="{C908879F-9CF9-4FD4-A54A-4054B8969DDF}"/>
    <cellStyle name="Normal 53" xfId="1018" xr:uid="{5FEE1197-6AA5-4053-A4F9-B7B58EFA5D62}"/>
    <cellStyle name="Normal 54" xfId="1020" xr:uid="{98E7FA89-703B-4F22-9E56-A796191D1C51}"/>
    <cellStyle name="Normal 55" xfId="1022" xr:uid="{6DF26000-5CD4-4EBE-B008-F88A88CB4317}"/>
    <cellStyle name="Normal 56" xfId="1023" xr:uid="{30D5506D-7704-4632-BF70-66AB44858939}"/>
    <cellStyle name="Normal 57" xfId="1024" xr:uid="{F3737CB3-7356-4A01-8B98-C44A07B3D12F}"/>
    <cellStyle name="Normal 58" xfId="1025" xr:uid="{B42F0F1E-2D84-45BC-87D8-AAD4B003A08B}"/>
    <cellStyle name="Normal 59" xfId="1028" xr:uid="{9DB32204-7CFA-41C3-8ED0-69021D5F58B9}"/>
    <cellStyle name="Normal 6" xfId="395" xr:uid="{18E33906-EC2A-4266-A9D9-0FEFD083D2D8}"/>
    <cellStyle name="Normal 6 2" xfId="967" xr:uid="{46B2EE7C-D65B-401A-9BA8-D956CB3177BD}"/>
    <cellStyle name="Normal 60" xfId="1074" xr:uid="{F401E1C0-1E56-4EF1-8DA9-5FD69E5417CE}"/>
    <cellStyle name="Normal 61" xfId="1094" xr:uid="{44CE2E19-C3BE-4C6A-9244-591F93DED4E5}"/>
    <cellStyle name="Normal 62" xfId="1099" xr:uid="{077DE033-D9B9-47A1-80F8-88A780B6E8EC}"/>
    <cellStyle name="Normal 63" xfId="1116" xr:uid="{9B008ED1-592D-429A-BB36-E2CA04C073C1}"/>
    <cellStyle name="Normal 64" xfId="50" xr:uid="{B8637FE0-E4DD-40A7-8468-A5604DFCB4CC}"/>
    <cellStyle name="Normal 65" xfId="1070" xr:uid="{AADDFA26-1787-4611-9E89-1C355D96BC4C}"/>
    <cellStyle name="Normal 66" xfId="1139" xr:uid="{F308B465-8EB8-4CB6-BB00-B7E1D3076DB2}"/>
    <cellStyle name="Normal 67" xfId="1128" xr:uid="{59EE0F12-9F2D-4DBF-BC0E-2FF07DAFFD50}"/>
    <cellStyle name="Normal 68" xfId="1133" xr:uid="{B182C67F-7535-4F13-A878-F007BA62ADAA}"/>
    <cellStyle name="Normal 69" xfId="1151" xr:uid="{E18EF0D1-7F9C-4882-BF4F-11DCC59B59CC}"/>
    <cellStyle name="Normal 7" xfId="396" xr:uid="{B7D4DA3F-0DD4-48FE-8033-36DF31AD5BF0}"/>
    <cellStyle name="Normal 7 2" xfId="968" xr:uid="{741D2367-6D61-48AB-91C4-ED4D62D45798}"/>
    <cellStyle name="Normal 70" xfId="1149" xr:uid="{499EA578-0C04-42BA-BEE3-CFB200D6C68B}"/>
    <cellStyle name="Normal 8" xfId="397" xr:uid="{050ECF91-A4D5-4C1F-BEAA-AB6739B6262D}"/>
    <cellStyle name="Normal 8 2" xfId="969" xr:uid="{7733C53A-7FA0-422C-B4CF-A5C400163221}"/>
    <cellStyle name="Normal 9" xfId="398" xr:uid="{64A06029-7050-445A-B866-3F36696A315B}"/>
    <cellStyle name="Normal 9 2" xfId="970" xr:uid="{BCA903B0-ACFE-4313-B063-4882D093A9D2}"/>
    <cellStyle name="Normal_cpn001a071a-12t-1 Rev 1" xfId="9" xr:uid="{00000000-0005-0000-0000-000009000000}"/>
    <cellStyle name="Normal_CPNRFE2" xfId="10" xr:uid="{00000000-0005-0000-0000-00000A000000}"/>
    <cellStyle name="Normal_MJLFT2" xfId="11" xr:uid="{00000000-0005-0000-0000-00000B000000}"/>
    <cellStyle name="Normal_TAF1-thai47" xfId="12" xr:uid="{00000000-0005-0000-0000-00000C000000}"/>
    <cellStyle name="Normal0" xfId="399" xr:uid="{0B6EC5B1-1286-4A6A-9BEC-342A1439E228}"/>
    <cellStyle name="Normale_sc_azione" xfId="400" xr:uid="{11EA28CE-C8DC-4006-8447-597D02F3F620}"/>
    <cellStyle name="NormalGB" xfId="401" xr:uid="{67D36C1F-105A-4C26-9805-B8B0E521BBF5}"/>
    <cellStyle name="Note 2" xfId="1043" xr:uid="{446EB4D2-7D24-4F99-94FF-02D9B9CDB124}"/>
    <cellStyle name="Note 2 2" xfId="1090" xr:uid="{E40D4092-6217-45C6-A569-60B1A8A2D1CA}"/>
    <cellStyle name="Note 2 3" xfId="1115" xr:uid="{61C4AA3C-FE3A-4F5E-A22D-82B4259F34C1}"/>
    <cellStyle name="oft Excel]_x000d__x000a_Comment=The open=/f lines load custom functions into the Paste Function list._x000d__x000a_Maximized=3_x000d__x000a_Basics=1_x000d__x000a_A" xfId="402" xr:uid="{C1EF664D-F86A-4A0B-9EC9-8E7CD1AFE26C}"/>
    <cellStyle name="Output" xfId="25" builtinId="21" customBuiltin="1"/>
    <cellStyle name="Output 2" xfId="1038" xr:uid="{38F20484-850E-4B17-B92B-BA7C3DD3D413}"/>
    <cellStyle name="Output Amounts" xfId="403" xr:uid="{5E6D5FA9-E00A-499A-A9B3-0B49DE5F26E1}"/>
    <cellStyle name="Output Column Headings" xfId="404" xr:uid="{2CE04864-A415-48D2-B71E-9A33C6475804}"/>
    <cellStyle name="Output Line Items" xfId="405" xr:uid="{5508FF8E-084B-4FCC-8FE4-2CCAC6F93BF4}"/>
    <cellStyle name="Output Report Heading" xfId="406" xr:uid="{C4307809-08E4-4196-9FB5-09C07E6DCE0F}"/>
    <cellStyle name="Output Report Title" xfId="407" xr:uid="{648DB190-B263-43D8-8CC3-9AD5EDBA3B0E}"/>
    <cellStyle name="Page Number" xfId="408" xr:uid="{90C427F5-C65C-425E-B195-441ACF7472A2}"/>
    <cellStyle name="PageSubTitle" xfId="409" xr:uid="{31A49918-2BA4-45D0-A213-B25E779B7D7E}"/>
    <cellStyle name="PageTitle" xfId="410" xr:uid="{4FC97EAB-1F64-415B-8E61-EECD0E4FE5BC}"/>
    <cellStyle name="Pattern" xfId="411" xr:uid="{596D4529-563A-4AD1-9758-9D39F795B656}"/>
    <cellStyle name="PCI" xfId="412" xr:uid="{FD06F2EF-2E39-45AB-894B-7B5BCCEFC6CC}"/>
    <cellStyle name="per.style" xfId="413" xr:uid="{B29BE29C-846B-4D18-9B33-CF93B37BBC9A}"/>
    <cellStyle name="Percent (0)" xfId="414" xr:uid="{56F43EC0-626E-4788-8EA6-5941747902B0}"/>
    <cellStyle name="Percent [0]" xfId="415" xr:uid="{6E2C93CB-4689-4CA2-BD60-7F65D34A6152}"/>
    <cellStyle name="Percent [0] 2" xfId="779" xr:uid="{BA9457BF-B07C-4D1F-A737-C5E419CF99BA}"/>
    <cellStyle name="Percent [00]" xfId="416" xr:uid="{B889B408-228C-4810-8A60-EF89B34079AF}"/>
    <cellStyle name="Percent [00] 2" xfId="778" xr:uid="{3FF82269-88E2-47EC-B9A2-3DE51BC60814}"/>
    <cellStyle name="Percent [2]" xfId="417" xr:uid="{AFCAA20C-C1ED-4056-A4FE-E90051ADF359}"/>
    <cellStyle name="Percent 10" xfId="418" xr:uid="{42896F4E-C567-4F9A-AB25-CAF3A664BD55}"/>
    <cellStyle name="Percent 10 2" xfId="971" xr:uid="{4D6B6ABC-C98E-4AF2-8B8A-D52A366CB640}"/>
    <cellStyle name="Percent 11" xfId="780" xr:uid="{86D61648-F572-4ED2-B272-5CD274F269EC}"/>
    <cellStyle name="Percent 12" xfId="859" xr:uid="{766AD669-2F77-46F7-B962-A4CBA6B1B03F}"/>
    <cellStyle name="Percent 13" xfId="861" xr:uid="{1334A967-2BD1-4997-86B6-F458F51D70C2}"/>
    <cellStyle name="Percent 14" xfId="871" xr:uid="{D53242B4-070D-4847-885E-F13E0F205412}"/>
    <cellStyle name="Percent 15" xfId="873" xr:uid="{F8D2DF35-7913-4917-872A-61E26F67067A}"/>
    <cellStyle name="Percent 16" xfId="888" xr:uid="{D81817FC-A2C9-474E-85F0-8A88B86C985F}"/>
    <cellStyle name="Percent 17" xfId="895" xr:uid="{B94CE8D1-A84C-4440-9B49-9C98B71E4A50}"/>
    <cellStyle name="Percent 18" xfId="886" xr:uid="{A6080054-0574-48B9-94F2-484E2795CA0C}"/>
    <cellStyle name="Percent 19" xfId="896" xr:uid="{929AE88C-B71A-4D31-A1FD-6121B8CFBAD5}"/>
    <cellStyle name="Percent 2" xfId="13" xr:uid="{00000000-0005-0000-0000-00000E000000}"/>
    <cellStyle name="Percent 2 2" xfId="777" xr:uid="{FD03BC68-E1B3-4553-9384-06C6DCCEEA60}"/>
    <cellStyle name="Percent 2 2 2" xfId="1092" xr:uid="{398CB5B4-49BF-42EC-8CE2-BD65A84F4C35}"/>
    <cellStyle name="Percent 2 3" xfId="860" xr:uid="{324D3955-84F5-4094-AB88-5FB55FE747EB}"/>
    <cellStyle name="Percent 2 4" xfId="972" xr:uid="{BFFC53BC-96E8-452D-95DD-B08C64F6A7D0}"/>
    <cellStyle name="Percent 2 5" xfId="1091" xr:uid="{3F27C71E-ECA5-413A-BCC3-4E4707284125}"/>
    <cellStyle name="Percent 2 6" xfId="419" xr:uid="{6A1CD852-E778-4977-9A74-C06B3199FBB6}"/>
    <cellStyle name="Percent 20" xfId="890" xr:uid="{057F13AB-F00F-4B5C-BE9C-1E41BC1E4815}"/>
    <cellStyle name="Percent 21" xfId="898" xr:uid="{325502E9-2256-4D7E-A39B-E37A299C2EFF}"/>
    <cellStyle name="Percent 22" xfId="889" xr:uid="{57ADEF5C-893F-43D9-8539-FEADACE1ECBE}"/>
    <cellStyle name="Percent 23" xfId="897" xr:uid="{44682AD7-A7DC-4E56-988D-89D613AF47CB}"/>
    <cellStyle name="Percent 24" xfId="887" xr:uid="{B7B61F89-4C14-4FDA-A59F-71D500258A9F}"/>
    <cellStyle name="Percent 25" xfId="894" xr:uid="{82346522-BFBD-4109-B41A-E0CE2308B347}"/>
    <cellStyle name="Percent 26" xfId="885" xr:uid="{BFAF793D-D0C9-4A9A-9D7C-87753FB49EED}"/>
    <cellStyle name="Percent 27" xfId="891" xr:uid="{9CBE6E50-5BE7-4A4F-AD44-58F3D17A70AA}"/>
    <cellStyle name="Percent 28" xfId="883" xr:uid="{417C3647-3C77-4287-9F15-4AFAA38C0917}"/>
    <cellStyle name="Percent 29" xfId="892" xr:uid="{6CB726A3-7E8E-4AF3-BB3D-2EABF237CF8F}"/>
    <cellStyle name="Percent 3" xfId="420" xr:uid="{813A069F-F7D9-4D33-BAC9-C9B3F51B5331}"/>
    <cellStyle name="Percent 3 2" xfId="973" xr:uid="{3D73380A-94E2-40CD-8D68-466D912B6030}"/>
    <cellStyle name="Percent 30" xfId="882" xr:uid="{48840CD2-89B4-4C3B-A462-FB59F0827D7E}"/>
    <cellStyle name="Percent 31" xfId="893" xr:uid="{88431B88-B424-4514-9AC2-E5950DF06A40}"/>
    <cellStyle name="Percent 32" xfId="884" xr:uid="{837B1F01-FB9D-4A15-8D64-1E3D9AC87DB9}"/>
    <cellStyle name="Percent 33" xfId="1019" xr:uid="{B187EE1B-140D-4BBA-9F9A-0B39270987E2}"/>
    <cellStyle name="Percent 34" xfId="1098" xr:uid="{4727456B-6D5E-4C9C-8DC7-D8D0B68BD106}"/>
    <cellStyle name="Percent 35" xfId="927" xr:uid="{1F0A8B22-1BF1-445A-89CB-535E5D3C7F8C}"/>
    <cellStyle name="Percent 36" xfId="1154" xr:uid="{5F1A24F1-D891-44D7-862B-F593CC8EF4EB}"/>
    <cellStyle name="Percent 37" xfId="1163" xr:uid="{5F9C9B8E-A5E6-42AB-A5B3-7FF418134F1F}"/>
    <cellStyle name="Percent 38" xfId="1120" xr:uid="{3E9F11D1-4960-4BDC-9137-B6A6ABE540BC}"/>
    <cellStyle name="Percent 39" xfId="1137" xr:uid="{0370F331-9C3F-4242-8BDE-CBF6BE72CC75}"/>
    <cellStyle name="Percent 4" xfId="421" xr:uid="{D15B7924-788B-4C1B-A355-DC6750F6CAF4}"/>
    <cellStyle name="Percent 4 2" xfId="776" xr:uid="{71B4AD5A-C938-4DEF-B22D-7E7AAB20E397}"/>
    <cellStyle name="Percent 4 3" xfId="974" xr:uid="{9E786C45-683C-4679-8CA3-2B4C990749FB}"/>
    <cellStyle name="Percent 4 5" xfId="1016" xr:uid="{CC5926EC-21AE-4E8B-94AC-3A5C0DC4B7B1}"/>
    <cellStyle name="Percent 40" xfId="1165" xr:uid="{4C13A22E-6D43-4C53-BAAE-C287E286AD02}"/>
    <cellStyle name="Percent 41" xfId="1146" xr:uid="{1F3A583C-CED4-45EC-A14E-D5CE40B33A3C}"/>
    <cellStyle name="Percent 5" xfId="422" xr:uid="{7EEC7E23-BF0E-40F0-9CC1-7E167F7BB111}"/>
    <cellStyle name="Percent 5 2" xfId="775" xr:uid="{19290D9D-6DEA-4E37-B829-0BB5D61D4CE4}"/>
    <cellStyle name="Percent 5 3" xfId="975" xr:uid="{3518BF37-8B5E-4B24-8AC0-09A04AFAF162}"/>
    <cellStyle name="Percent 6" xfId="423" xr:uid="{0C98706F-1E23-48BA-A552-674FAEB6AD01}"/>
    <cellStyle name="Percent 6 2" xfId="976" xr:uid="{00928D01-F959-42A1-9027-495585A4A71C}"/>
    <cellStyle name="Percent 7" xfId="424" xr:uid="{5591E960-94ED-4867-B346-A645FAAC0039}"/>
    <cellStyle name="Percent 7 2" xfId="977" xr:uid="{BC295990-AC7B-4114-B95A-42967B9C2298}"/>
    <cellStyle name="Percent 8" xfId="425" xr:uid="{92FE9BBF-248F-4CD8-96CC-A6019E784719}"/>
    <cellStyle name="Percent 8 2" xfId="978" xr:uid="{637F8E96-DF2C-4A5A-A0A0-F4FB015B3F17}"/>
    <cellStyle name="Percent 9" xfId="426" xr:uid="{2E6F4F7E-47DF-4714-9A05-4B97B3D907EC}"/>
    <cellStyle name="Percent 9 2" xfId="979" xr:uid="{538B92E3-6C58-477E-B85F-935537E7F570}"/>
    <cellStyle name="PERCENTAGE" xfId="427" xr:uid="{78AE6C9E-D887-4AE4-B8AF-7BA8E76C2099}"/>
    <cellStyle name="PERCENTAGE 2" xfId="980" xr:uid="{4CF761D4-8229-4C13-A513-FFDEFA91E869}"/>
    <cellStyle name="PLAN" xfId="428" xr:uid="{72EB78E8-4E78-42AE-8BED-3B95B36989F1}"/>
    <cellStyle name="PrePop Currency (0)" xfId="429" xr:uid="{0BF61E95-07B7-4085-854A-026D6917D16B}"/>
    <cellStyle name="PrePop Currency (0) 2" xfId="774" xr:uid="{DBCA295E-EC5B-4F4C-832F-9A0693548011}"/>
    <cellStyle name="PrePop Currency (2)" xfId="430" xr:uid="{1980D176-D53F-4E97-BD32-E4301C8C07B2}"/>
    <cellStyle name="PrePop Currency (2) 2" xfId="773" xr:uid="{6B50D364-2C05-4462-AE63-6439E39F60EB}"/>
    <cellStyle name="PrePop Units (0)" xfId="431" xr:uid="{802B7DF3-4CFC-4D56-8DFE-EF4400DFAB0A}"/>
    <cellStyle name="PrePop Units (0) 2" xfId="772" xr:uid="{67ED05CC-A9F8-47D5-85CF-FA5AAF7CA935}"/>
    <cellStyle name="PrePop Units (1)" xfId="432" xr:uid="{413F088D-4173-452D-8A4C-3A830212EA8A}"/>
    <cellStyle name="PrePop Units (1) 2" xfId="771" xr:uid="{2C85EB6C-4B66-4878-8C56-9E83789C9D1B}"/>
    <cellStyle name="PrePop Units (2)" xfId="433" xr:uid="{108B71FF-2D07-47F2-9FDA-DF7ED1919452}"/>
    <cellStyle name="PrePop Units (2) 2" xfId="770" xr:uid="{202C5DCB-D910-4A58-BA76-6FFD5052D2D0}"/>
    <cellStyle name="PSChar" xfId="434" xr:uid="{503331F1-83B7-4A25-BEA2-D2E1F7260424}"/>
    <cellStyle name="PSDate" xfId="435" xr:uid="{ABEB5577-36DB-4EE8-BA48-9E7F7DC462FF}"/>
    <cellStyle name="PSDec" xfId="436" xr:uid="{FDBC1FF9-D502-4C60-BF48-3A10EB772302}"/>
    <cellStyle name="PSHeading" xfId="437" xr:uid="{8E26EE3E-05EF-4456-825A-5E14A7E1DE07}"/>
    <cellStyle name="PSHeading 2" xfId="1134" xr:uid="{D1E35E84-A3FA-4716-82BB-0FF4F552BDDC}"/>
    <cellStyle name="PSHeading 3" xfId="1161" xr:uid="{9F22D34A-5A6C-4C2A-B962-02E49B9EB180}"/>
    <cellStyle name="PSHeading 4" xfId="1160" xr:uid="{D70E1E71-023D-42DF-A775-DDA277BFB411}"/>
    <cellStyle name="PSInt" xfId="438" xr:uid="{53FFF673-A6D3-4A55-BA06-704B93DCDA23}"/>
    <cellStyle name="PSSpacer" xfId="439" xr:uid="{50BEB4C2-8AD2-4553-8D44-732CA9342B83}"/>
    <cellStyle name="pwstyle" xfId="440" xr:uid="{E310AFDB-B9A7-46ED-ADA2-09D2654FECBD}"/>
    <cellStyle name="Q" xfId="441" xr:uid="{71327654-9608-4A9B-93B4-CC913C66ACEF}"/>
    <cellStyle name="Q_20-2 NAN" xfId="442" xr:uid="{5AE968E9-A274-44FB-86EE-D052801C3D8D}"/>
    <cellStyle name="Q_20-2 NAN_Book1" xfId="443" xr:uid="{E41AB838-C80E-440F-A9BF-7ED379BA883C}"/>
    <cellStyle name="Q_B &amp; Z" xfId="444" xr:uid="{57BA0A15-923F-4E46-8BBE-AEDA6641BE5B}"/>
    <cellStyle name="Q_B &amp; Z_Book1" xfId="445" xr:uid="{2C16193B-E224-4BCD-BEA5-1FA5E5BA58F2}"/>
    <cellStyle name="Q_B &amp; Z_Construction_Revenue and cost (from nu+ vee)" xfId="446" xr:uid="{1EE64F79-8BFB-4BCA-AE5F-866029E6EBB6}"/>
    <cellStyle name="Q_Book1" xfId="447" xr:uid="{77FF4B50-2759-43C2-8CAC-F8216615A054}"/>
    <cellStyle name="Q_CECC-Top-BS-2008" xfId="767" xr:uid="{8132545C-F914-41BC-907D-23678DDDDBA4}"/>
    <cellStyle name="Q_CECC-Top-PL-2008" xfId="766" xr:uid="{93C90DAF-A784-4B3B-9564-1360E930088E}"/>
    <cellStyle name="Q_Construction_Revenue and cost (from nu+ vee)" xfId="448" xr:uid="{4E9F5719-87B9-4B33-985A-8FCB1F9D4E7A}"/>
    <cellStyle name="Q_DeferTax 2007" xfId="765" xr:uid="{1647C640-955A-4A78-9EEA-C5601B2B5317}"/>
    <cellStyle name="Q_DeferTax 2007_DETAIL BS 31.12.2008_SRIC" xfId="764" xr:uid="{F00D1173-8397-44A5-9B44-AB3FBD0F98A9}"/>
    <cellStyle name="Q_DeferTax 2007_G100-FIXED ASSETS" xfId="763" xr:uid="{419BEB38-E3B3-459D-B5B0-304277E84CA9}"/>
    <cellStyle name="Q_DeferTax 2007_INVENTORY K 101" xfId="762" xr:uid="{335B3790-A664-496E-8DEC-917BC163F6B2}"/>
    <cellStyle name="Q_DeferTax 2007_L400-OTHER ASSET" xfId="761" xr:uid="{E26B2456-C0A9-459C-9F25-E7A5201AA3FC}"/>
    <cellStyle name="Q_DeferTax 2007_META_ORM" xfId="760" xr:uid="{560BCF36-0F40-45DD-A5E0-7BE343B33FD1}"/>
    <cellStyle name="Q_DeferTax 2007_META-BS 2009" xfId="759" xr:uid="{A89310CE-23E3-431A-8F70-8E018C6C3E60}"/>
    <cellStyle name="Q_DeferTax 2007_META-BS 2009 aim" xfId="758" xr:uid="{BFC4AA12-CE94-4743-ACB9-FC491DE3E1C4}"/>
    <cellStyle name="Q_DeferTax 2007_V 3-other ca lia" xfId="757" xr:uid="{29CE8165-A4E3-44E2-9DF6-0186F35369CF}"/>
    <cellStyle name="Q_Depre" xfId="756" xr:uid="{EF877C7D-7D51-47AA-B61B-6EC59A563CE4}"/>
    <cellStyle name="Q_Depre_DeferTax 2007" xfId="755" xr:uid="{9A63E466-ABA5-4D2B-A32B-B4D349CBA128}"/>
    <cellStyle name="Q_Depre_DeferTax 2007_DETAIL BS 31.12.2008_SRIC" xfId="754" xr:uid="{20272D52-CE8A-4954-8167-B89799FE4E0E}"/>
    <cellStyle name="Q_Depre_DeferTax 2007_G100-FIXED ASSETS" xfId="753" xr:uid="{CB2F0184-ABF1-4E7C-B217-ED0D07B2134F}"/>
    <cellStyle name="Q_Depre_DeferTax 2007_INVENTORY K 101" xfId="752" xr:uid="{2FDFA35E-1C53-4FA1-8414-3B9D866A073E}"/>
    <cellStyle name="Q_Depre_DeferTax 2007_L400-OTHER ASSET" xfId="751" xr:uid="{CCD6DE9A-DC4F-4002-871E-CFEBC0FBA383}"/>
    <cellStyle name="Q_Depre_DeferTax 2007_META_ORM" xfId="750" xr:uid="{0923C888-127A-4A4B-B06C-88B0030F745F}"/>
    <cellStyle name="Q_Depre_DeferTax 2007_META-BS 2009" xfId="749" xr:uid="{D90FB52E-A94F-48B9-B741-D9B4D2BA9207}"/>
    <cellStyle name="Q_Depre_DeferTax 2007_META-BS 2009 aim" xfId="748" xr:uid="{620BBD69-5B86-4323-BB70-AB941D128277}"/>
    <cellStyle name="Q_Depre_DeferTax 2007_V 3-other ca lia" xfId="747" xr:uid="{35405FBA-9D4B-477D-846B-E3C1EA3A1DBC}"/>
    <cellStyle name="Q_Depre_TOP-TAE_SSF-2007" xfId="746" xr:uid="{9C280D50-52F2-4F0D-B58F-75A7E66D1181}"/>
    <cellStyle name="Q_Depre_TOP-TAE_SSF-2007_META-BS 2009" xfId="745" xr:uid="{F7516DE2-4DCA-4757-9F5F-C18E39AD18E9}"/>
    <cellStyle name="Q_Depre_TOP-TAE_SSF-2007_META-BS 2009 aim" xfId="744" xr:uid="{5767DCF3-7602-48E9-9650-0899BFDD919B}"/>
    <cellStyle name="Q_Depre_TOP-TAE_SSF-2007_META-BS 2009 aim_META-BS 2009" xfId="743" xr:uid="{96BCE0EE-300F-4C6A-88C3-D38321D8E9FE}"/>
    <cellStyle name="Q_detail2 (1)" xfId="742" xr:uid="{48400D4E-3E70-40B8-A1CB-075630BEB674}"/>
    <cellStyle name="Q_detail2 (1)_TOP-TAE_SSF-2007" xfId="741" xr:uid="{2A3B8032-668C-413A-87C1-5DEB70298841}"/>
    <cellStyle name="Q_detail2 (1)_TOP-TAE_SSF-2007_META-BS 2009" xfId="740" xr:uid="{70977232-69B6-442A-BE75-A6E4268A7E0B}"/>
    <cellStyle name="Q_detail2 (1)_TOP-TAE_SSF-2007_META-BS 2009 aim" xfId="739" xr:uid="{687629F9-31E0-4B91-B99C-62F830B60413}"/>
    <cellStyle name="Q_detail2 (1)_TOP-TAE_SSF-2007_META-BS 2009 aim_META-BS 2009" xfId="738" xr:uid="{326116DD-2768-4F77-87A3-F4CA4CFEE450}"/>
    <cellStyle name="Q_Document" xfId="737" xr:uid="{86445666-3F36-4DD0-80C3-2179BE66DC2E}"/>
    <cellStyle name="Q_F123" xfId="449" xr:uid="{E2508A4E-5CAB-4682-A34D-E866F093B62C}"/>
    <cellStyle name="Q_F123_Book1" xfId="450" xr:uid="{CC7DF732-47FD-4972-9C95-99E260E554B8}"/>
    <cellStyle name="Q_from Vee (version 1)" xfId="451" xr:uid="{3DECBFD4-D957-434E-867B-98E587003FD0}"/>
    <cellStyle name="Q_from Vee (version 1)_Book1" xfId="452" xr:uid="{3EE22E42-3809-4ABC-9F9E-6F6F9F6E1C6F}"/>
    <cellStyle name="Q_G100-FIXED ASSETS" xfId="736" xr:uid="{DFF7BC44-13E3-4F99-BF39-7BDE254A50F5}"/>
    <cellStyle name="Q_INVENTORY K 101" xfId="735" xr:uid="{0153FCF1-B55A-42E8-81ED-89F88149D19B}"/>
    <cellStyle name="Q_L" xfId="453" xr:uid="{1DC88DCB-A850-41E5-98B7-BA920505CB76}"/>
    <cellStyle name="Q_L_Book1" xfId="454" xr:uid="{E4844AD2-2237-4D1E-BFE6-AFE25154AB89}"/>
    <cellStyle name="Q_L400-OTHER ASSET" xfId="734" xr:uid="{A75AEB79-8B4A-43D2-BF6E-DBDF6E287EEC}"/>
    <cellStyle name="Q_M,MM report" xfId="733" xr:uid="{F6A9E3FA-1F69-4C32-8825-43A6B8375781}"/>
    <cellStyle name="Q_M,MM report_META_ORM" xfId="732" xr:uid="{FE467372-17DF-4E56-A44E-3B35C50C07CE}"/>
    <cellStyle name="Q_M,MM report_META-BS 2009" xfId="731" xr:uid="{8B25CF18-BE29-4F85-9569-727039CD9A0E}"/>
    <cellStyle name="Q_M,MM report_META-BS 2009 aim" xfId="730" xr:uid="{22C43473-E877-4E04-9959-61EA0D4C65D0}"/>
    <cellStyle name="Q_M,MM report_META-BS 2009 aim_META-BS 2009" xfId="729" xr:uid="{DA5D0200-3F5F-45E9-8B97-171E9B5536FB}"/>
    <cellStyle name="Q_MUS_DETAIL" xfId="728" xr:uid="{CED81BC4-6BF0-4FF1-9163-AAC02C99180A}"/>
    <cellStyle name="Q_Note_12 Movement PNLoan Q4-07" xfId="727" xr:uid="{3987EFDD-B374-4B19-9BF5-C529BAECF853}"/>
    <cellStyle name="Q_Predict Depre(0120)" xfId="726" xr:uid="{85937B57-B2C0-42E2-9BC9-9A72D5CF3E93}"/>
    <cellStyle name="Q_Present PPE_SCG(0120)" xfId="725" xr:uid="{D2B5B132-951B-4BAB-A07B-24118CB2C5D0}"/>
    <cellStyle name="Q_Present_PPE_STL" xfId="724" xr:uid="{D5A47AFA-7BE1-4E1D-9EDC-F91C669AFA16}"/>
    <cellStyle name="Q_Q4-07_%Share_SCG" xfId="723" xr:uid="{7B726C82-7417-468A-A370-944B78CC4D9D}"/>
    <cellStyle name="Q_Salary_09.30.04" xfId="455" xr:uid="{37CF63C9-CB0A-4CFA-926A-A235DA867716}"/>
    <cellStyle name="Q_Salary_09.30.04_Book1" xfId="456" xr:uid="{AE047FA8-3F91-4CBD-8226-97C874B14201}"/>
    <cellStyle name="Q_sccBS-PL-CF-CE_1007 value" xfId="722" xr:uid="{F5C47E1C-D8A7-4889-A71B-1821CA2525D8}"/>
    <cellStyle name="Q_SCI_grouping" xfId="721" xr:uid="{06B79D5B-DC35-4290-A731-08F620029129}"/>
    <cellStyle name="Q_SCI_Top-PL" xfId="720" xr:uid="{D0621D65-204C-4E3F-B178-47436582410C}"/>
    <cellStyle name="Q_TCC-Derivative" xfId="719" xr:uid="{0601F720-8E48-483F-808E-9097E63AFE19}"/>
    <cellStyle name="Q_TOP 31.12.2007 detail no use" xfId="718" xr:uid="{76968A32-87E7-4F15-BC1E-BBCB08B43F90}"/>
    <cellStyle name="Q_TOP META 31.03.2009" xfId="717" xr:uid="{51A6A716-A5DE-4B7B-A13E-C0338CA86CAE}"/>
    <cellStyle name="Q_Top-PL_CPAC-2007" xfId="716" xr:uid="{4DBCE7CA-46FB-4ACE-B141-AB3FBDE36201}"/>
    <cellStyle name="Q_Top-PL_CPAC-2007-70-20" xfId="715" xr:uid="{15FF2555-F8DA-40E3-B41C-75480D924671}"/>
    <cellStyle name="Q_V 3-other ca lia" xfId="714" xr:uid="{7EB8C7C2-B661-4AA8-B8D5-FC01592D8457}"/>
    <cellStyle name="Q_WT" xfId="457" xr:uid="{C25F0C4E-4B79-42D0-B3C9-CD7584777532}"/>
    <cellStyle name="Q_WT_Book1" xfId="458" xr:uid="{8A73D881-AB3E-4041-B732-C55AB31E05EA}"/>
    <cellStyle name="Q_WT_Construction_Revenue and cost (from nu+ vee)" xfId="459" xr:uid="{896B1891-481F-4BBE-90BE-85570EC0D2CE}"/>
    <cellStyle name="QTR94_95_INCOME CTMP#1 98" xfId="460" xr:uid="{923BC184-0F78-46AD-9CC4-0546C91930B8}"/>
    <cellStyle name="Quantity" xfId="461" xr:uid="{4F5802F8-658E-417C-B200-747C55E94AB0}"/>
    <cellStyle name="Quantity 2" xfId="1007" xr:uid="{DE915F37-9EB4-494F-8020-503E4CCC0D34}"/>
    <cellStyle name="Quantity 2 2" xfId="1012" xr:uid="{A05C9086-456F-4331-95F7-A473D3025A59}"/>
    <cellStyle name="Quantity 3" xfId="982" xr:uid="{0B6C6138-B39E-4EC8-9AAD-D4823939F6BD}"/>
    <cellStyle name="regstoresfromspecstores" xfId="462" xr:uid="{05EF9ADE-9E6E-4573-85F2-E6EE781CBA00}"/>
    <cellStyle name="RevList" xfId="463" xr:uid="{BBF9B42E-DE24-4A2B-9F80-E895DD48392C}"/>
    <cellStyle name="Salomon Logo" xfId="464" xr:uid="{209D59BE-88B9-470C-BA03-5BB4BE328F95}"/>
    <cellStyle name="SAPBEXaggData" xfId="713" xr:uid="{BDF61C3F-9D74-48DD-B782-FE0CDDF575F8}"/>
    <cellStyle name="SAPBEXaggDataEmph" xfId="712" xr:uid="{FF486796-61BD-48F0-B1CF-707AEDA5F4BB}"/>
    <cellStyle name="SAPBEXaggItem" xfId="711" xr:uid="{8C1AAA22-514B-46EB-A2DB-1258B2CBEBBE}"/>
    <cellStyle name="SAPBEXaggItemX" xfId="710" xr:uid="{4AD785CA-45A1-460A-B767-7F941047F73C}"/>
    <cellStyle name="SAPBEXchaText" xfId="709" xr:uid="{47BF48A8-4F73-4F7B-A68E-F780B587F5AA}"/>
    <cellStyle name="SAPBEXchaText 2" xfId="708" xr:uid="{578A81C8-FC8A-4EF1-A6CA-5700B404E9C7}"/>
    <cellStyle name="SAPBEXchaText_G100-FIXED ASSETS" xfId="707" xr:uid="{1B57C3A1-890C-4193-898C-40E748D96667}"/>
    <cellStyle name="SAPBEXexcBad7" xfId="706" xr:uid="{E0956032-2427-405E-8C1F-23F80ADA7A78}"/>
    <cellStyle name="SAPBEXexcBad8" xfId="705" xr:uid="{57334AB4-141E-45FF-8CD4-1B26AB946313}"/>
    <cellStyle name="SAPBEXexcBad9" xfId="704" xr:uid="{9D112C58-AE40-47D7-8308-1EFD1B81289D}"/>
    <cellStyle name="SAPBEXexcCritical4" xfId="703" xr:uid="{2C31461C-57C7-4993-AB05-E95615FB0F8A}"/>
    <cellStyle name="SAPBEXexcCritical5" xfId="702" xr:uid="{1D67AA41-3799-44EA-8C3F-904DF97615BE}"/>
    <cellStyle name="SAPBEXexcCritical6" xfId="701" xr:uid="{2C225220-5E38-4E8C-AF62-7E0E09692D9E}"/>
    <cellStyle name="SAPBEXexcGood1" xfId="700" xr:uid="{5D8290F1-0132-4676-BF3C-839B50F222E1}"/>
    <cellStyle name="SAPBEXexcGood2" xfId="699" xr:uid="{BAD93F01-080B-4645-89FE-5F50B865D3DB}"/>
    <cellStyle name="SAPBEXexcGood3" xfId="698" xr:uid="{99B8BA7D-2001-4B14-AF80-4463A2AD83E6}"/>
    <cellStyle name="SAPBEXfilterDrill" xfId="697" xr:uid="{6B536827-1CD0-4A4B-9CBE-4C787411E330}"/>
    <cellStyle name="SAPBEXfilterDrill 2" xfId="696" xr:uid="{D41EE6DA-A6AA-42E5-B884-6D156F604F8E}"/>
    <cellStyle name="SAPBEXfilterDrill_G100-FIXED ASSETS" xfId="695" xr:uid="{559DB1FE-9D6E-4021-AFFF-FA675C83F73E}"/>
    <cellStyle name="SAPBEXfilterItem" xfId="694" xr:uid="{FAE37ACF-6E8D-491A-91C2-7E4B5A844F7A}"/>
    <cellStyle name="SAPBEXfilterItem 2" xfId="693" xr:uid="{B3D4C479-ED7F-4062-AFC4-E6E97A7E2B05}"/>
    <cellStyle name="SAPBEXfilterItem_G100-FIXED ASSETS" xfId="692" xr:uid="{D4848902-A603-456C-90CF-3DB9538C2ED3}"/>
    <cellStyle name="SAPBEXfilterText" xfId="691" xr:uid="{6F2FC85E-8E9C-4951-816C-4BF08B452413}"/>
    <cellStyle name="SAPBEXformats" xfId="690" xr:uid="{00775E5D-9740-4548-9A81-EC1CB4D93081}"/>
    <cellStyle name="SAPBEXheaderItem" xfId="689" xr:uid="{ED3E7BC2-AEDB-4144-BB3F-0AB83BFA1753}"/>
    <cellStyle name="SAPBEXheaderText" xfId="688" xr:uid="{AB7D4A8C-791B-4BB8-9A3A-2E6B49B9FC04}"/>
    <cellStyle name="SAPBEXHLevel0" xfId="687" xr:uid="{40C18AC0-4732-4E3D-B60B-F572B6CF841B}"/>
    <cellStyle name="SAPBEXHLevel0X" xfId="686" xr:uid="{0FA948E4-2CEC-49E5-B658-78A4FD6FBD88}"/>
    <cellStyle name="SAPBEXHLevel1" xfId="685" xr:uid="{A78A9949-D636-4DDA-997D-862892955645}"/>
    <cellStyle name="SAPBEXHLevel1X" xfId="684" xr:uid="{797921AD-D07D-4982-8739-31B4D4CBB986}"/>
    <cellStyle name="SAPBEXHLevel2" xfId="683" xr:uid="{39089BDC-7459-49B4-973E-7E6942D3A68C}"/>
    <cellStyle name="SAPBEXHLevel2X" xfId="682" xr:uid="{FD49D596-DE35-46FC-B337-995FD1CDFF7C}"/>
    <cellStyle name="SAPBEXHLevel3" xfId="681" xr:uid="{F9BF6FE1-F0B7-4B72-AC41-592FD4E381B3}"/>
    <cellStyle name="SAPBEXHLevel3X" xfId="680" xr:uid="{9B50E23C-E185-402C-8FF7-2701EF85F02F}"/>
    <cellStyle name="SAPBEXresData" xfId="679" xr:uid="{26042C11-7EA5-4282-98EA-9BC9CD6C09C4}"/>
    <cellStyle name="SAPBEXresDataEmph" xfId="678" xr:uid="{C75BE45C-321D-4BD6-9D8D-135C234F3B61}"/>
    <cellStyle name="SAPBEXresItem" xfId="677" xr:uid="{38A97555-79BF-4181-92B3-B227D162D63B}"/>
    <cellStyle name="SAPBEXresItemX" xfId="676" xr:uid="{041C9FE6-870D-4662-BF99-180E20577B26}"/>
    <cellStyle name="SAPBEXstdData" xfId="675" xr:uid="{614F2929-C37B-4FE4-8073-478049528C1C}"/>
    <cellStyle name="SAPBEXstdData 2" xfId="674" xr:uid="{B4614D16-4850-46B5-9540-B228A09613F3}"/>
    <cellStyle name="SAPBEXstdData_G100-FIXED ASSETS" xfId="673" xr:uid="{CB8700BA-3110-477E-90DC-30C6C3FBDC0A}"/>
    <cellStyle name="SAPBEXstdDataEmph" xfId="672" xr:uid="{D0FB6D13-AEAC-4E00-A8E2-F33A41274DE6}"/>
    <cellStyle name="SAPBEXstdItem" xfId="671" xr:uid="{CC33461B-7D73-42CA-B376-B29444A85CAA}"/>
    <cellStyle name="SAPBEXstdItem 2" xfId="670" xr:uid="{E569D67D-7CD7-4400-BF14-1BBAA3E4D137}"/>
    <cellStyle name="SAPBEXstdItem_G100-FIXED ASSETS" xfId="669" xr:uid="{A37B1908-7C91-43B8-AC35-FF4B11420124}"/>
    <cellStyle name="SAPBEXstdItemX" xfId="668" xr:uid="{263C5EBD-22FF-4F2E-8A84-71D07E6056BD}"/>
    <cellStyle name="SAPBEXstdItemX 2" xfId="667" xr:uid="{C3D5CE6D-FF58-4E9D-9258-8911C3702104}"/>
    <cellStyle name="SAPBEXstdItemX_G100-FIXED ASSETS" xfId="666" xr:uid="{3D1CBA00-FA30-43C4-A095-347F60665781}"/>
    <cellStyle name="SAPBEXtitle" xfId="665" xr:uid="{C95A9135-8241-42C2-99FF-9B536CC24878}"/>
    <cellStyle name="SAPBEXtitle 2" xfId="664" xr:uid="{45F6181D-B759-4663-8B33-0E3034B356EB}"/>
    <cellStyle name="SAPBEXtitle_G100-FIXED ASSETS" xfId="663" xr:uid="{3002DD30-B431-4404-B796-BAF079348992}"/>
    <cellStyle name="SAPBEXundefined" xfId="662" xr:uid="{BC9FAD83-707F-42D8-8059-D991C19C0656}"/>
    <cellStyle name="SCH1" xfId="465" xr:uid="{39B154C7-29C9-47F1-A8CF-D00ADBAE27ED}"/>
    <cellStyle name="SHADEDSTORES" xfId="466" xr:uid="{52481CA9-0FBC-4FD4-9F1E-B7E66C49947E}"/>
    <cellStyle name="small border line" xfId="467" xr:uid="{24156FD0-AE2A-45B9-B5E4-30262C7BB6DF}"/>
    <cellStyle name="small border line 2" xfId="990" xr:uid="{71FFDC29-896A-4C85-8CA8-DC631C5D2E56}"/>
    <cellStyle name="small border line 2 2" xfId="1159" xr:uid="{E168E37D-D02B-48ED-B228-570A5D1F8C65}"/>
    <cellStyle name="small border line 2 3" xfId="1141" xr:uid="{0CFCB4C0-B3ED-4C4B-BFBC-81E2D6B661BA}"/>
    <cellStyle name="small border line 2 4" xfId="1153" xr:uid="{E0AC725F-B149-4BFA-B463-11B04C45F100}"/>
    <cellStyle name="small border line 2 5" xfId="1073" xr:uid="{D4FDF858-9842-4B6D-B9C6-678D574B4405}"/>
    <cellStyle name="small border line 3" xfId="1136" xr:uid="{6DE304F4-F4DF-47E5-9733-A052343D35A8}"/>
    <cellStyle name="small border line 4" xfId="1158" xr:uid="{FF38E259-133A-416B-A0E6-583971F2A531}"/>
    <cellStyle name="small border line 5" xfId="1157" xr:uid="{AF46355E-5562-4F54-B9DE-256AEB40883F}"/>
    <cellStyle name="small border line 6" xfId="1145" xr:uid="{38DA74BD-77BD-46C8-BE38-B77B3F11180F}"/>
    <cellStyle name="specstores" xfId="468" xr:uid="{9A590D3F-F814-4971-9EA9-E67FC1C9781E}"/>
    <cellStyle name="Standard" xfId="469" xr:uid="{AB5463C6-E14C-436B-A63F-179EF0792024}"/>
    <cellStyle name="Style 1" xfId="470" xr:uid="{1D56EF10-216F-44DE-B02A-C6E81C5CDEDD}"/>
    <cellStyle name="Style 1 2" xfId="661" xr:uid="{FE1C365D-231D-4A83-B15D-9C48D176768C}"/>
    <cellStyle name="style1" xfId="471" xr:uid="{9285E410-8E24-492A-BF06-D81AFFE22C7A}"/>
    <cellStyle name="style1 2" xfId="983" xr:uid="{F4F61116-BEB4-42D0-B2DA-4C227F7E2AC4}"/>
    <cellStyle name="SubHeading" xfId="472" xr:uid="{A0047DC2-BE89-484A-9FC7-78396455C9F1}"/>
    <cellStyle name="Subtotal" xfId="473" xr:uid="{3A584842-91BF-4ABD-BD77-D3D5C7C82C1B}"/>
    <cellStyle name="Table Head" xfId="474" xr:uid="{85CDA8A6-AC83-41D3-BA0E-09C2F2BACD16}"/>
    <cellStyle name="Table Source" xfId="475" xr:uid="{2A4E2F56-84E6-429C-8FFD-9206C831400A}"/>
    <cellStyle name="Table Text" xfId="476" xr:uid="{35BF8D5E-12F5-43D6-9968-8DAEFA6C54B3}"/>
    <cellStyle name="Table Title" xfId="477" xr:uid="{C6CAB544-7745-4954-ADFF-B79D7ACCA1AE}"/>
    <cellStyle name="Table Units" xfId="478" xr:uid="{5FC9C237-AE93-48B0-9FAD-77F4BDE08C35}"/>
    <cellStyle name="Text 1" xfId="479" xr:uid="{8871F47D-BE35-4924-A009-05976C6E0B61}"/>
    <cellStyle name="Text 2" xfId="480" xr:uid="{9C41E5A0-7052-4D6D-84BA-B8EF26D05E8D}"/>
    <cellStyle name="Text Head 1" xfId="481" xr:uid="{75F7E55D-35B5-4F9C-BE5F-CACC00C03246}"/>
    <cellStyle name="Text Head 2" xfId="482" xr:uid="{0047A24F-54C0-408B-B976-183DE6AA9E2E}"/>
    <cellStyle name="Text Indent 1" xfId="483" xr:uid="{B92E03E5-004D-42A6-A43D-4A9A0D813235}"/>
    <cellStyle name="Text Indent 2" xfId="484" xr:uid="{61576700-8FBA-4057-ABCA-15DB606897A8}"/>
    <cellStyle name="Text Indent A" xfId="485" xr:uid="{DCCEC54D-DD4E-410E-B4CA-396B49A9028A}"/>
    <cellStyle name="Text Indent B" xfId="486" xr:uid="{7A564E80-3A09-4FCA-9189-DBA73427DF8D}"/>
    <cellStyle name="Text Indent B 2" xfId="660" xr:uid="{47C3207C-E1AF-4E38-B06B-F62321717DB9}"/>
    <cellStyle name="Text Indent C" xfId="487" xr:uid="{C0DE7311-8BE5-433C-849B-8962DDBA5FE4}"/>
    <cellStyle name="Text Indent C 2" xfId="659" xr:uid="{84978E38-73E0-423B-B769-7CFD04DE6BCD}"/>
    <cellStyle name="Tickmark" xfId="488" xr:uid="{3FDC82C4-4069-4219-8ED3-03812AAB5597}"/>
    <cellStyle name="Title 2" xfId="1029" xr:uid="{F6B2F011-0C72-4DF3-82D7-9E9EEAD4B8D6}"/>
    <cellStyle name="Title 3" xfId="1093" xr:uid="{69D87C59-F946-4177-AA76-A510DDAEF566}"/>
    <cellStyle name="Titles" xfId="658" xr:uid="{36A4B470-08D6-48DD-BB35-8C78995739F8}"/>
    <cellStyle name="TOC 1" xfId="489" xr:uid="{D15B5AB4-65B0-48FF-AE1F-AB12C65A3922}"/>
    <cellStyle name="TOC 2" xfId="490" xr:uid="{FADB64E9-FC6C-4E91-8A78-13AA31ED5CCD}"/>
    <cellStyle name="Total" xfId="31" builtinId="25" customBuiltin="1"/>
    <cellStyle name="Total 2" xfId="657" xr:uid="{D472AB92-0568-400F-B235-894BF37F0650}"/>
    <cellStyle name="Total 3" xfId="1045" xr:uid="{466404D4-CA99-443F-B434-33FCF78985A1}"/>
    <cellStyle name="TU" xfId="656" xr:uid="{002834F3-B6FC-4B0C-B432-EAFB94592D01}"/>
    <cellStyle name="Tusental (0)_pldt" xfId="491" xr:uid="{4EAB8D9C-F979-41C7-B3F6-240DD9F82871}"/>
    <cellStyle name="Tusental_pldt" xfId="492" xr:uid="{F4F8C39F-880A-421C-A524-FAFC090905B9}"/>
    <cellStyle name="UR" xfId="493" xr:uid="{FA58925A-F61C-4D4B-B851-60A39E0FD029}"/>
    <cellStyle name="Valuta (0)" xfId="494" xr:uid="{A939E203-CDD1-48D0-8F6A-1258AD2843D1}"/>
    <cellStyle name="Valuta (0) 2" xfId="655" xr:uid="{43FEF5AE-1D16-4B0C-BA2F-82695D525025}"/>
    <cellStyle name="Valuta_pldt" xfId="495" xr:uid="{AD47A122-35F4-495B-B947-255624ECB778}"/>
    <cellStyle name="W" xfId="496" xr:uid="{1A956B17-D5D5-44AE-927D-0E82B175DB5F}"/>
    <cellStyle name="W_20-2 NAN" xfId="497" xr:uid="{79F1B7AE-EC9E-4CA0-AED3-62D90F637B63}"/>
    <cellStyle name="W_20-2 NAN_Book1" xfId="498" xr:uid="{220DC2E3-EEDC-4C65-8776-B8AFE0884012}"/>
    <cellStyle name="W_B &amp; Z" xfId="499" xr:uid="{617E9FD4-BA30-4B7C-B02C-B3437B40019E}"/>
    <cellStyle name="W_B &amp; Z_Book1" xfId="500" xr:uid="{8EB08CDD-250C-4CDA-879C-A3EEF056B040}"/>
    <cellStyle name="W_B &amp; Z_Construction_Revenue and cost (from nu+ vee)" xfId="501" xr:uid="{F67CE62F-C0F4-406B-9C1A-E6286E927518}"/>
    <cellStyle name="W_Book1" xfId="502" xr:uid="{D40EA659-A496-4995-8BD6-57B96C8C021C}"/>
    <cellStyle name="W_CECC-Top-BS-2008" xfId="654" xr:uid="{D98F7829-D683-4C7C-BCFF-3E0C7E2B044F}"/>
    <cellStyle name="W_CECC-Top-PL-2008" xfId="653" xr:uid="{DEFE8A80-950C-4154-8009-888B955B59B4}"/>
    <cellStyle name="W_Construction_Revenue and cost (from nu+ vee)" xfId="503" xr:uid="{43EAA663-FF45-4238-876A-7968A85B1A77}"/>
    <cellStyle name="W_DeferTax 2007" xfId="652" xr:uid="{BC9D9E97-24EB-423C-B4D1-466AA9A1B3BB}"/>
    <cellStyle name="W_DeferTax 2007_DETAIL BS 31.12.2008_SRIC" xfId="651" xr:uid="{8519BB2A-1D7B-4E3E-B258-25064AC0A725}"/>
    <cellStyle name="W_DeferTax 2007_G100-FIXED ASSETS" xfId="650" xr:uid="{FE358594-AAD4-4CBD-B485-A31F3CE4AFE5}"/>
    <cellStyle name="W_DeferTax 2007_INVENTORY K 101" xfId="649" xr:uid="{F58C69EA-9055-4316-B69C-A72CF4965A67}"/>
    <cellStyle name="W_DeferTax 2007_L400-OTHER ASSET" xfId="648" xr:uid="{FA5BCCE4-79A0-4BDC-B1D9-F001E3394A04}"/>
    <cellStyle name="W_DeferTax 2007_META_ORM" xfId="647" xr:uid="{5F16D04C-E39B-4AFD-9474-BA52E014C565}"/>
    <cellStyle name="W_DeferTax 2007_META-BS 2009" xfId="646" xr:uid="{E60BC676-A1A7-4E27-A8CC-AA4589A36DAA}"/>
    <cellStyle name="W_DeferTax 2007_META-BS 2009 aim" xfId="645" xr:uid="{7F3CC332-03D4-4FDC-9240-4EF71E8C4137}"/>
    <cellStyle name="W_DeferTax 2007_V 3-other ca lia" xfId="644" xr:uid="{6522BCFE-E0AE-4E2E-8A50-52DF350A6DA1}"/>
    <cellStyle name="W_Depre" xfId="643" xr:uid="{C0EF37D1-08C0-4E78-8D1D-C6504978FA89}"/>
    <cellStyle name="W_Depre_DeferTax 2007" xfId="642" xr:uid="{24A3B448-FE92-496B-AE1E-217DB94B762F}"/>
    <cellStyle name="W_Depre_DeferTax 2007_DETAIL BS 31.12.2008_SRIC" xfId="641" xr:uid="{BD9B2A48-0501-4767-8D2E-79A7657D9EC9}"/>
    <cellStyle name="W_Depre_DeferTax 2007_G100-FIXED ASSETS" xfId="640" xr:uid="{9ACAE38A-7113-45A4-BA45-DC9C09925439}"/>
    <cellStyle name="W_Depre_DeferTax 2007_INVENTORY K 101" xfId="639" xr:uid="{7F307ADF-B446-407C-8D81-9ADD5111753E}"/>
    <cellStyle name="W_Depre_DeferTax 2007_L400-OTHER ASSET" xfId="638" xr:uid="{4F6FC29E-FDDC-4487-9317-B8A7EB819F93}"/>
    <cellStyle name="W_Depre_DeferTax 2007_META_ORM" xfId="637" xr:uid="{C910E073-A10D-4D93-9934-F1E6D122013F}"/>
    <cellStyle name="W_Depre_DeferTax 2007_META-BS 2009" xfId="636" xr:uid="{49AB77A9-953B-4763-95F9-2B13ADC9AB6F}"/>
    <cellStyle name="W_Depre_DeferTax 2007_META-BS 2009 aim" xfId="635" xr:uid="{3DF0C341-671D-4BEA-9979-EBF4A6496AA0}"/>
    <cellStyle name="W_Depre_DeferTax 2007_V 3-other ca lia" xfId="634" xr:uid="{AEE33372-51A6-44D0-B5A4-8C896AC67F54}"/>
    <cellStyle name="W_Depre_TOP-TAE_SSF-2007" xfId="633" xr:uid="{C9220644-BF4F-4F13-B4BE-48AE1720F8DC}"/>
    <cellStyle name="W_Depre_TOP-TAE_SSF-2007_META-BS 2009" xfId="632" xr:uid="{620D34EC-10E9-4FF3-BF2D-ED2282096AEA}"/>
    <cellStyle name="W_Depre_TOP-TAE_SSF-2007_META-BS 2009 aim" xfId="631" xr:uid="{B03C1BE0-EB3D-4EA6-8E9C-5504EC622274}"/>
    <cellStyle name="W_Depre_TOP-TAE_SSF-2007_META-BS 2009 aim_META-BS 2009" xfId="630" xr:uid="{6AD007E4-1916-4A50-99E9-571CC7C6EB84}"/>
    <cellStyle name="W_detail2 (1)" xfId="629" xr:uid="{2EC8D065-8095-486C-9B37-DF2A0442FB92}"/>
    <cellStyle name="W_detail2 (1)_TOP-TAE_SSF-2007" xfId="628" xr:uid="{95A59123-4761-4264-8A31-995ECCBC66BC}"/>
    <cellStyle name="W_detail2 (1)_TOP-TAE_SSF-2007_META-BS 2009" xfId="627" xr:uid="{F778185A-85D3-4C3C-8AFA-A5B898D67F27}"/>
    <cellStyle name="W_detail2 (1)_TOP-TAE_SSF-2007_META-BS 2009 aim" xfId="626" xr:uid="{96E8C924-F74B-40C8-B346-B9C5A84C258F}"/>
    <cellStyle name="W_detail2 (1)_TOP-TAE_SSF-2007_META-BS 2009 aim_META-BS 2009" xfId="625" xr:uid="{5501C67E-33FF-4D49-8265-B7230C9D212A}"/>
    <cellStyle name="W_Document" xfId="624" xr:uid="{F72EA8CA-32C3-472C-8E7F-22373FB0366B}"/>
    <cellStyle name="W_F123" xfId="504" xr:uid="{BB35B243-8C31-483F-9271-318182504F38}"/>
    <cellStyle name="W_F123_Book1" xfId="505" xr:uid="{563A75D1-472B-4ACC-ABD9-D8538070EC4B}"/>
    <cellStyle name="W_from Vee (version 1)" xfId="506" xr:uid="{C797A5F1-D553-4F84-BB42-0330751355D3}"/>
    <cellStyle name="W_from Vee (version 1)_Book1" xfId="507" xr:uid="{48CAF884-BF5E-42E2-AC92-E3C1DBD0159B}"/>
    <cellStyle name="W_G100-FIXED ASSETS" xfId="623" xr:uid="{6FCF1893-3291-4ADB-8B56-2AFE5239DDC7}"/>
    <cellStyle name="W_INVENTORY K 101" xfId="622" xr:uid="{2364EE24-D4D4-4681-9363-5F6FA90D5598}"/>
    <cellStyle name="W_L" xfId="508" xr:uid="{ACC0CF86-5EBF-4F9A-AAEB-D47E6A743012}"/>
    <cellStyle name="W_L_Book1" xfId="509" xr:uid="{7E41C65B-5633-4D5B-9F53-9BB34F801982}"/>
    <cellStyle name="W_L400-OTHER ASSET" xfId="621" xr:uid="{234C0805-AA6D-477C-B181-05F6567274A4}"/>
    <cellStyle name="W_M,MM report" xfId="620" xr:uid="{79B46FEC-BEEB-4A9F-8D08-DC2D65C9DDD8}"/>
    <cellStyle name="W_M,MM report_META_ORM" xfId="619" xr:uid="{67B68D54-C4DA-4431-B3B3-4CB10BB832F6}"/>
    <cellStyle name="W_M,MM report_META-BS 2009" xfId="618" xr:uid="{A6AE0C5A-8854-4EB3-9BE2-E1E2EBC734BA}"/>
    <cellStyle name="W_M,MM report_META-BS 2009 aim" xfId="617" xr:uid="{14F0F82D-E567-4C02-A6A4-021EC29F1C0D}"/>
    <cellStyle name="W_M,MM report_META-BS 2009 aim_META-BS 2009" xfId="616" xr:uid="{3E0A8720-0ABF-4E79-BB4C-F08BFCD7E427}"/>
    <cellStyle name="W_MUS_DETAIL" xfId="615" xr:uid="{BD2451F8-851E-4BEE-B1B6-008C28D80D8F}"/>
    <cellStyle name="W_Note_12 Movement PNLoan Q4-07" xfId="614" xr:uid="{F1566E3A-9B18-4D34-A32D-6E3424235C0C}"/>
    <cellStyle name="W_Predict Depre(0120)" xfId="613" xr:uid="{91728ED1-9B7B-4D21-A3B8-1E5C81C8845F}"/>
    <cellStyle name="W_Present PPE_SCG(0120)" xfId="612" xr:uid="{4E7F4D3B-32B5-411B-8F17-0C1F2ED79523}"/>
    <cellStyle name="W_Present_PPE_STL" xfId="611" xr:uid="{1EC1D881-B4CB-4DFB-839A-F95F94C3150E}"/>
    <cellStyle name="W_Q4-07_%Share_SCG" xfId="610" xr:uid="{D0DF083C-7855-43EA-A81E-27B0DBF61F2D}"/>
    <cellStyle name="W_Salary_09.30.04" xfId="510" xr:uid="{E357C408-20CA-4345-B0CA-B21048617B6E}"/>
    <cellStyle name="W_Salary_09.30.04_Book1" xfId="511" xr:uid="{92657771-7D84-42A1-BBA0-FDE1DF5761BB}"/>
    <cellStyle name="W_sccBS-PL-CF-CE_1007 value" xfId="609" xr:uid="{89FD4CB4-1102-4B50-A792-26947F669F73}"/>
    <cellStyle name="W_SCI_grouping" xfId="608" xr:uid="{22130219-5943-4613-B3EE-334675CD67C1}"/>
    <cellStyle name="W_SCI_Top-PL" xfId="607" xr:uid="{136013F5-B455-4B50-968E-5D6B7FB782BC}"/>
    <cellStyle name="W_TCC-Derivative" xfId="606" xr:uid="{EFD103C7-3529-4371-A7C7-4AA7626BE763}"/>
    <cellStyle name="W_TOP 31.12.2007 detail no use" xfId="605" xr:uid="{9E937311-4A61-4831-A992-9D98410FB428}"/>
    <cellStyle name="W_TOP META 31.03.2009" xfId="604" xr:uid="{F8493AA8-DD21-4612-896D-3DC794A7B9D3}"/>
    <cellStyle name="W_Top-PL_CPAC-2007" xfId="603" xr:uid="{AEA0B352-E75D-4E88-8530-93A56BB02D4A}"/>
    <cellStyle name="W_Top-PL_CPAC-2007-70-20" xfId="602" xr:uid="{44BA8604-0F24-4DC5-BB4C-89394BFDBC67}"/>
    <cellStyle name="W_V 3-other ca lia" xfId="601" xr:uid="{76EE299B-EE38-442C-9165-3FA4F7B91495}"/>
    <cellStyle name="W_WT" xfId="512" xr:uid="{08033286-457A-4302-BC62-0FE7BFCF9521}"/>
    <cellStyle name="W_WT_Book1" xfId="513" xr:uid="{83DC68E0-0E45-4408-BF82-953840539544}"/>
    <cellStyle name="W_WT_Construction_Revenue and cost (from nu+ vee)" xfId="514" xr:uid="{C06E49E8-053B-4966-A3C9-1EAF4512D00B}"/>
    <cellStyle name="Währung [0]_Tabelle1" xfId="515" xr:uid="{A97086FA-D26E-499C-8DC4-748322AC5496}"/>
    <cellStyle name="Währung_Tabelle1" xfId="516" xr:uid="{A485F7B3-5483-4B9F-B8CB-C55D01672141}"/>
    <cellStyle name="Warning Text" xfId="29" builtinId="11" customBuiltin="1"/>
    <cellStyle name="Warning Text 2" xfId="1042" xr:uid="{1DFA6C24-1E79-442D-BDA4-5C661EEEC02A}"/>
    <cellStyle name="wrap" xfId="517" xr:uid="{B1874E2E-3DE0-465D-A2F3-CB4098A58E58}"/>
    <cellStyle name="Wไhrung [0]_35ERI8T2gbIEMixb4v26icuOo" xfId="518" xr:uid="{35496ACA-DBBD-49A8-9605-9F5D0ABF2EE6}"/>
    <cellStyle name="Wไhrung_35ERI8T2gbIEMixb4v26icuOo" xfId="519" xr:uid="{84065306-494E-40D2-9A4C-E6DCC0796C60}"/>
    <cellStyle name="ｵﾒﾁ｡ﾒﾃ爼ﾗ靉ﾁ篦ｧﾋﾅﾒﾂﾁﾔｵﾔ" xfId="520" xr:uid="{4B6E3E14-CD86-4396-B9C3-89A10F4EDCB0}"/>
    <cellStyle name="เครื่องหมายเปอร์เซ็นต์_~4510722" xfId="521" xr:uid="{3F41A95D-7A1D-4A05-B031-EDDF360F20C6}"/>
    <cellStyle name="เครื่องหมายจุลภาค [0]_~0391937" xfId="522" xr:uid="{C2BE51CF-1BEE-43F7-A9B3-48702DF12531}"/>
    <cellStyle name="เครื่องหมายจุลภาค_~0391937" xfId="523" xr:uid="{4E7FF337-C764-4455-AC98-D5A8B5594155}"/>
    <cellStyle name="เครื่องหมายสกุลเงิน [0]_~0391937" xfId="524" xr:uid="{C13F7262-880A-4B8B-B80B-501134CFFADC}"/>
    <cellStyle name="เครื่องหมายสกุลเงิน_~0391937" xfId="525" xr:uid="{875B8B24-E190-4D28-B8CB-EF592815C543}"/>
    <cellStyle name="เชื่อมโยงหลายมิติ" xfId="526" xr:uid="{05727EB0-ADA0-4E30-BBE9-709BB970DB25}"/>
    <cellStyle name="เซลล์ตรวจสอบ" xfId="600" xr:uid="{7C9AF98F-608B-484C-BF0E-A101BE03E063}"/>
    <cellStyle name="เซลล์ที่มีการเชื่อมโยง" xfId="599" xr:uid="{45E5A0D6-41BB-480F-9EA9-F2634EDF1A00}"/>
    <cellStyle name="แย่" xfId="598" xr:uid="{C1C6CCA5-097D-42E0-AD07-8160E06596AE}"/>
    <cellStyle name="แสดงผล" xfId="597" xr:uid="{2A1297D8-14A1-4797-B3CB-86FABC798B33}"/>
    <cellStyle name="การคำนวณ" xfId="596" xr:uid="{FB7B8941-2970-4969-A106-D1ECEE0E9DF4}"/>
    <cellStyle name="ข้อความเตือน" xfId="595" xr:uid="{6927B371-A0FF-440D-A0AA-10B44E6F774A}"/>
    <cellStyle name="ข้อความอธิบาย" xfId="594" xr:uid="{30EDC8BE-3F75-4441-9CA7-E0883E3FC64A}"/>
    <cellStyle name="ค@ฏ๋_1111D2111DQ2" xfId="527" xr:uid="{01E68EB9-0ACD-41EB-9B72-566C6A8BDBE9}"/>
    <cellStyle name="คdคภฆ์[0]_1111D2111DQ2" xfId="528" xr:uid="{2CF3DD30-F0C9-4EC4-B8B8-10A20E8BF83C}"/>
    <cellStyle name="คdคภฆ์_1111D2111DQ1" xfId="529" xr:uid="{52A4B332-5E5F-4681-B919-D4AF1240C3A9}"/>
    <cellStyle name="ชื่อเรื่อง" xfId="593" xr:uid="{1C5E9C7C-276C-41B7-87E4-3D8669163352}"/>
    <cellStyle name="ณfน๔ [0]_Book1" xfId="530" xr:uid="{91A75E75-70E6-46E0-AEDA-56039F46AA50}"/>
    <cellStyle name="ณfน๔_Book1" xfId="531" xr:uid="{469DDA55-7C92-4E1C-BC86-0462109105AD}"/>
    <cellStyle name="ดี" xfId="592" xr:uid="{9D2A2403-1238-452D-9E66-F0716E088EC6}"/>
    <cellStyle name="ตามการเชื่อมโยงหลายมิติ" xfId="532" xr:uid="{EF62D633-4DDA-44B0-81DB-BD7B0F31EA4F}"/>
    <cellStyle name="น้บะภฒ_95" xfId="533" xr:uid="{3C9095E9-5F2A-48A0-8856-07FA7ACD9AC6}"/>
    <cellStyle name="ปกติ_~0391937" xfId="534" xr:uid="{545D930B-3118-4178-83E7-9A4FC5BC9C60}"/>
    <cellStyle name="ป้อนค่า" xfId="591" xr:uid="{8BFCDAD4-3683-458E-B37D-D5977B2D22E9}"/>
    <cellStyle name="ปานกลาง" xfId="590" xr:uid="{CA7CDC61-82F5-4F6A-9D28-9C829022561E}"/>
    <cellStyle name="ผลรวม" xfId="589" xr:uid="{B0FB9D61-7635-4761-9C8E-C58158DDEF2C}"/>
    <cellStyle name="ฤ?ธถ [0]_95" xfId="535" xr:uid="{CB7A5846-9AC2-48CF-8378-F78B8057FF64}"/>
    <cellStyle name="ฤ?ธถ_95" xfId="536" xr:uid="{49A32173-2AA1-49E7-ACF6-0C1A416E9A68}"/>
    <cellStyle name="ฤธถ [0]_95" xfId="537" xr:uid="{3A7DB8D7-292A-44C7-96F4-5BFC69659665}"/>
    <cellStyle name="ฤธถ_95" xfId="538" xr:uid="{1F01A3F6-ABC2-4FA9-9901-AA9B3BEC880B}"/>
    <cellStyle name="ลEญ [0]_laroux" xfId="539" xr:uid="{16A983D0-9DE6-462B-B13C-D715BA62AEF0}"/>
    <cellStyle name="ลEญ_laroux" xfId="540" xr:uid="{C8ECCA07-DB7B-4B2C-BD7F-E4FDF0FD135B}"/>
    <cellStyle name="ลวดลาย" xfId="541" xr:uid="{A4CEB5F4-FDF8-4A5E-BC5F-9580C6F48E1D}"/>
    <cellStyle name="ล๋ศญ [0]_95" xfId="542" xr:uid="{C1F44CC9-FF4B-47AA-8DE6-D1943D95017C}"/>
    <cellStyle name="ล๋ศญ_95" xfId="543" xr:uid="{B27D449D-76EC-47EA-BD68-592D4A5BEE96}"/>
    <cellStyle name="วฅมุ_4ฟ๙ฝวภ๛" xfId="544" xr:uid="{A9589DDE-BFAF-4710-8489-887FF5806B52}"/>
    <cellStyle name="ส่วนที่ถูกเน้น1" xfId="588" xr:uid="{67449AC0-BF98-4498-9F51-82774057C207}"/>
    <cellStyle name="ส่วนที่ถูกเน้น2" xfId="587" xr:uid="{66D751A0-1A13-47FA-9D15-7ACCD35734AB}"/>
    <cellStyle name="ส่วนที่ถูกเน้น3" xfId="586" xr:uid="{A6742729-E394-49B9-B6EA-501DF849CB72}"/>
    <cellStyle name="ส่วนที่ถูกเน้น4" xfId="585" xr:uid="{A10C256D-C004-4B36-91AA-6CEF55758DED}"/>
    <cellStyle name="ส่วนที่ถูกเน้น5" xfId="584" xr:uid="{8C8AE0DC-3C04-4A64-9E61-5AB1C3B9B766}"/>
    <cellStyle name="ส่วนที่ถูกเน้น6" xfId="583" xr:uid="{5714098A-A364-406B-8B15-EDA0C8EC68B2}"/>
    <cellStyle name="หมายเหตุ" xfId="582" xr:uid="{A0D8D4A4-853C-456C-A6E2-767131BEE42D}"/>
    <cellStyle name="หัวเรื่อง 1" xfId="581" xr:uid="{5CEB49AD-95F5-4CAE-99DE-800C38F5D1D6}"/>
    <cellStyle name="หัวเรื่อง 2" xfId="580" xr:uid="{0F938DCF-0259-4D69-8887-F7A7B898CB4E}"/>
    <cellStyle name="หัวเรื่อง 3" xfId="579" xr:uid="{B9249096-69AF-4CA5-87FF-AAB3428AE724}"/>
    <cellStyle name="หัวเรื่อง 3 2" xfId="1140" xr:uid="{3E06D699-920C-413C-95BE-051E2EA9976E}"/>
    <cellStyle name="หัวเรื่อง 3 3" xfId="1135" xr:uid="{66E07652-0097-4BB5-B662-3B6294B935DF}"/>
    <cellStyle name="หัวเรื่อง 3 4" xfId="1072" xr:uid="{44F7BED0-36FE-41A4-ABFC-96ABE197519D}"/>
    <cellStyle name="หัวเรื่อง 4" xfId="578" xr:uid="{7BB7F85C-0F7D-4BDB-AC5E-BD288C9C4EF0}"/>
    <cellStyle name="ơ᪒＀＀＀＀＀＀＀＀＀＀＀＀＀＀＀＀＀＀＀＀＀＀＀＀＀＀＀＀ma_QTR94_95_1ฟ๙ศธบ๑ณปฟช (2)" xfId="545" xr:uid="{5407E405-9923-4053-ACEC-318729415AF1}"/>
    <cellStyle name="…_x000e__x000a_ธ๎_x000c_U_x0001_ฅ_x0005_ด_x000a__x0007__x0001__x0001_" xfId="546" xr:uid="{CEAE191A-439E-4EB8-AA9B-7265FBD0C970}"/>
    <cellStyle name="_x001d_๐&quot;_x000c_์๒_x000c_฿U_x0001_ญ_x0005_J_x000f__x0007__x0001__x0001_" xfId="547" xr:uid="{32BD3E85-00DD-4564-89D1-51653E2C70EC}"/>
    <cellStyle name="_x001d_๐7_x000c_๎_x0017__x000d_เU_x0001_า_x0006_|!_x0007__x0001__x0001_" xfId="548" xr:uid="{34297254-2723-4F01-85AE-8C31A18CA4E2}"/>
    <cellStyle name="_x001d_๐7_x000c_๎_x0017__x000d_เU_x0001_า_x0006_!_x0007__x0001__x0001_" xfId="549" xr:uid="{BC3253B4-0666-4D99-B1C2-6352656E9A0A}"/>
    <cellStyle name="_x001d_๐๏%$ฟ&amp;_x0017__x000b__x0008_ศ_x001c__x001d__x0007__x0001__x0001_" xfId="550" xr:uid="{D80F064F-7FA2-405A-A5F2-F4E0C079E4BA}"/>
    <cellStyle name="ormal_Zone 1Aev dist.a_qry2)tpldt_1\)_-* &quot;-&quot;??\ _F_-_x0005__-@_-@_-@_-@_)%_x0001_" xfId="856" xr:uid="{75FEAA60-3000-48A1-9AEA-EB2DDB322F3B}"/>
    <cellStyle name="_xddb0_̟ᩒb_xdddc_̟ᩢb_xde1c_̟ᩲbơ᪂bơ᪒＀＀＀＀＀＀＀＀＀＀＀＀＀＀＀＀＀＀＀＀＀＀＀＀＀＀＀＀ma_QTR94_95_1ฟ๙ศธบ๑ณปฟช (2)" xfId="551" xr:uid="{383EC946-CBA7-4434-8A79-AECBD240E787}"/>
    <cellStyle name="백분율_95" xfId="552" xr:uid="{7C59D47A-4CB2-4A17-BC97-48ED9D6B1B46}"/>
    <cellStyle name="콤마 [0]_12월" xfId="553" xr:uid="{EFF91163-137E-41BE-9684-461442309AD8}"/>
    <cellStyle name="콤마_12월" xfId="554" xr:uid="{BE80EB52-18C5-47C0-B1BC-9A59A66DB5A4}"/>
    <cellStyle name="통화 [0]_12월" xfId="555" xr:uid="{C9945A8F-13C7-4BFE-B882-03A72B99BEA0}"/>
    <cellStyle name="통화_12월" xfId="556" xr:uid="{537B90EE-386A-424B-8283-B0EE1C73B78B}"/>
    <cellStyle name="표준_1.6GB" xfId="557" xr:uid="{1CDEC7B3-9E7F-4EA6-B2B2-21813A358A2B}"/>
    <cellStyle name="一般_~4664860" xfId="558" xr:uid="{59C39539-BAD6-4677-A7F2-CA5E032908B0}"/>
    <cellStyle name="千位分隔_10原料汇总" xfId="559" xr:uid="{242D29DE-0628-4692-8374-DDB388C26DED}"/>
    <cellStyle name="千分位[0]_LC (2)" xfId="560" xr:uid="{EB99AFAC-2DB3-4881-83F2-D813AC5A5D79}"/>
    <cellStyle name="千分位_LC (2)" xfId="561" xr:uid="{9126A059-FFDF-4A20-BCD5-CE07DA914716}"/>
    <cellStyle name="后继超级链接" xfId="562" xr:uid="{1DC49458-0C85-4970-8BDC-053F472C39B0}"/>
    <cellStyle name="常规_03-三表 (1)" xfId="563" xr:uid="{DA2C3099-7955-47EA-AA2E-02EF174D4CD1}"/>
    <cellStyle name="未定義" xfId="564" xr:uid="{B8741551-75E6-4FD3-98F8-E82B8F1BB23A}"/>
    <cellStyle name="桁区切り [0.00]_05-apr" xfId="857" xr:uid="{436A0BF6-F9A2-4CF4-B15F-569156D2F2F9}"/>
    <cellStyle name="桁区切り_272W_COSTBREWDOWN_1" xfId="565" xr:uid="{59AE7D9C-B3AB-43C6-BBF7-B318831D65B0}"/>
    <cellStyle name="標準_(3)売掛金" xfId="566" xr:uid="{E911EAB6-311A-4789-A446-F49DD0D85895}"/>
    <cellStyle name="爼ﾗ靉ﾁ篦ｧﾋﾅﾒﾂﾁﾔｵﾔ" xfId="567" xr:uid="{CCB5ADC5-EDEE-4F4B-8C4A-5062B66F0105}"/>
    <cellStyle name="磨葬e義" xfId="568" xr:uid="{F5A028EB-136B-4CE1-9228-1DE443760106}"/>
    <cellStyle name="貨幣 [0]_liz-ss" xfId="569" xr:uid="{251497A4-582C-4405-9F76-5361AFA431FF}"/>
    <cellStyle name="貨幣[0]_LC (2)" xfId="570" xr:uid="{C616B7D2-E604-44A2-9532-7A982C4FF7EE}"/>
    <cellStyle name="貨幣_LC (2)" xfId="571" xr:uid="{B9923279-E56F-4D19-8D18-62D0C11D5128}"/>
    <cellStyle name="超级链接" xfId="572" xr:uid="{2364261C-CA04-4AB0-A460-39C776C9925D}"/>
    <cellStyle name="通貨 [0.00]_laroux" xfId="573" xr:uid="{4A2F3186-22B9-4233-A36A-378E47F54E75}"/>
    <cellStyle name="通貨_laroux" xfId="574" xr:uid="{CE1ED9B4-8762-4A48-9EAE-471E04C57593}"/>
  </cellStyles>
  <dxfs count="8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1B40B5"/>
      <color rgb="FFFFFF0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2</xdr:col>
      <xdr:colOff>0</xdr:colOff>
      <xdr:row>41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47543FB9-DDB8-4414-84EE-2305E9B6D41D}"/>
            </a:ext>
          </a:extLst>
        </xdr:cNvPr>
        <xdr:cNvSpPr txBox="1">
          <a:spLocks noChangeArrowheads="1"/>
        </xdr:cNvSpPr>
      </xdr:nvSpPr>
      <xdr:spPr bwMode="auto">
        <a:xfrm>
          <a:off x="4044950" y="9842500"/>
          <a:ext cx="38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A4755798-27E9-4380-9DFB-2D8FD74DD39F}"/>
            </a:ext>
          </a:extLst>
        </xdr:cNvPr>
        <xdr:cNvSpPr txBox="1">
          <a:spLocks noChangeArrowheads="1"/>
        </xdr:cNvSpPr>
      </xdr:nvSpPr>
      <xdr:spPr bwMode="auto">
        <a:xfrm>
          <a:off x="4044950" y="9575800"/>
          <a:ext cx="38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995045</xdr:colOff>
      <xdr:row>86</xdr:row>
      <xdr:rowOff>257175</xdr:rowOff>
    </xdr:from>
    <xdr:to>
      <xdr:col>12</xdr:col>
      <xdr:colOff>111880</xdr:colOff>
      <xdr:row>87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1D7CD52-8B94-43B6-BD78-4BF73FB33BAF}"/>
            </a:ext>
          </a:extLst>
        </xdr:cNvPr>
        <xdr:cNvSpPr txBox="1"/>
      </xdr:nvSpPr>
      <xdr:spPr>
        <a:xfrm>
          <a:off x="6610350" y="16078200"/>
          <a:ext cx="31432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  <xdr:twoCellAnchor>
    <xdr:from>
      <xdr:col>10</xdr:col>
      <xdr:colOff>995045</xdr:colOff>
      <xdr:row>87</xdr:row>
      <xdr:rowOff>0</xdr:rowOff>
    </xdr:from>
    <xdr:to>
      <xdr:col>12</xdr:col>
      <xdr:colOff>111880</xdr:colOff>
      <xdr:row>87</xdr:row>
      <xdr:rowOff>212816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7E2AB44-2640-4ED9-992A-7B4634F25B04}"/>
            </a:ext>
          </a:extLst>
        </xdr:cNvPr>
        <xdr:cNvSpPr txBox="1"/>
      </xdr:nvSpPr>
      <xdr:spPr>
        <a:xfrm>
          <a:off x="6610350" y="16325850"/>
          <a:ext cx="31432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  <xdr:twoCellAnchor>
    <xdr:from>
      <xdr:col>10</xdr:col>
      <xdr:colOff>1010920</xdr:colOff>
      <xdr:row>87</xdr:row>
      <xdr:rowOff>247650</xdr:rowOff>
    </xdr:from>
    <xdr:to>
      <xdr:col>12</xdr:col>
      <xdr:colOff>139668</xdr:colOff>
      <xdr:row>88</xdr:row>
      <xdr:rowOff>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86455E8-A272-4646-870F-D809BA407B72}"/>
            </a:ext>
          </a:extLst>
        </xdr:cNvPr>
        <xdr:cNvSpPr txBox="1"/>
      </xdr:nvSpPr>
      <xdr:spPr>
        <a:xfrm>
          <a:off x="6619875" y="16602075"/>
          <a:ext cx="31432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265" name="Text Box 1">
          <a:extLst>
            <a:ext uri="{FF2B5EF4-FFF2-40B4-BE49-F238E27FC236}">
              <a16:creationId xmlns:a16="http://schemas.microsoft.com/office/drawing/2014/main" id="{C19E65F0-2423-436C-B008-BD022CB2D99D}"/>
            </a:ext>
          </a:extLst>
        </xdr:cNvPr>
        <xdr:cNvSpPr txBox="1">
          <a:spLocks noChangeArrowheads="1"/>
        </xdr:cNvSpPr>
      </xdr:nvSpPr>
      <xdr:spPr bwMode="auto">
        <a:xfrm>
          <a:off x="3381375" y="68294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  <xdr:twoCellAnchor>
    <xdr:from>
      <xdr:col>1</xdr:col>
      <xdr:colOff>0</xdr:colOff>
      <xdr:row>54</xdr:row>
      <xdr:rowOff>0</xdr:rowOff>
    </xdr:from>
    <xdr:to>
      <xdr:col>1</xdr:col>
      <xdr:colOff>0</xdr:colOff>
      <xdr:row>54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1F7F55E-C098-44D4-97BD-30D6898F72B7}"/>
            </a:ext>
          </a:extLst>
        </xdr:cNvPr>
        <xdr:cNvSpPr txBox="1">
          <a:spLocks noChangeArrowheads="1"/>
        </xdr:cNvSpPr>
      </xdr:nvSpPr>
      <xdr:spPr bwMode="auto">
        <a:xfrm>
          <a:off x="3733800" y="141351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1A3FA-B836-4FCA-B790-6863BE9D4E6B}">
  <sheetPr>
    <tabColor rgb="FF1B40B5"/>
  </sheetPr>
  <dimension ref="A1:J40"/>
  <sheetViews>
    <sheetView view="pageBreakPreview" topLeftCell="A51" zoomScale="112" zoomScaleNormal="112" zoomScaleSheetLayoutView="112" workbookViewId="0">
      <selection activeCell="I22" sqref="I22"/>
    </sheetView>
  </sheetViews>
  <sheetFormatPr defaultColWidth="9.140625" defaultRowHeight="21" customHeight="1"/>
  <cols>
    <col min="1" max="1" width="57.42578125" style="77" customWidth="1"/>
    <col min="2" max="2" width="5.5703125" style="78" bestFit="1" customWidth="1"/>
    <col min="3" max="3" width="1.42578125" style="78" customWidth="1"/>
    <col min="4" max="4" width="12.42578125" style="78" customWidth="1"/>
    <col min="5" max="5" width="1.42578125" style="78" customWidth="1"/>
    <col min="6" max="6" width="12.42578125" style="78" customWidth="1"/>
    <col min="7" max="7" width="10.5703125" style="78" bestFit="1" customWidth="1"/>
    <col min="8" max="8" width="10" style="78" bestFit="1" customWidth="1"/>
    <col min="9" max="16384" width="9.140625" style="78"/>
  </cols>
  <sheetData>
    <row r="1" spans="1:6" s="74" customFormat="1" ht="21" customHeight="1">
      <c r="A1" s="73" t="s">
        <v>0</v>
      </c>
      <c r="B1" s="73"/>
      <c r="C1" s="73"/>
      <c r="D1" s="73"/>
      <c r="E1" s="73"/>
      <c r="F1" s="73"/>
    </row>
    <row r="2" spans="1:6" s="76" customFormat="1" ht="21" customHeight="1">
      <c r="A2" s="75" t="s">
        <v>1</v>
      </c>
    </row>
    <row r="3" spans="1:6" ht="20.25" customHeight="1"/>
    <row r="4" spans="1:6" ht="20.25" customHeight="1">
      <c r="D4" s="79" t="s">
        <v>2</v>
      </c>
      <c r="E4" s="80"/>
      <c r="F4" s="79" t="s">
        <v>3</v>
      </c>
    </row>
    <row r="5" spans="1:6" ht="20.25" customHeight="1">
      <c r="A5" s="81"/>
      <c r="B5" s="82" t="s">
        <v>4</v>
      </c>
      <c r="C5" s="82"/>
      <c r="D5" s="83">
        <v>2025</v>
      </c>
      <c r="E5" s="83"/>
      <c r="F5" s="83">
        <v>2024</v>
      </c>
    </row>
    <row r="6" spans="1:6" ht="20.25" customHeight="1">
      <c r="A6" s="81"/>
      <c r="B6" s="82"/>
      <c r="C6" s="82"/>
      <c r="D6" s="83" t="s">
        <v>5</v>
      </c>
    </row>
    <row r="7" spans="1:6" ht="20.100000000000001" customHeight="1">
      <c r="B7" s="83"/>
      <c r="C7" s="83"/>
      <c r="D7" s="291" t="s">
        <v>6</v>
      </c>
      <c r="E7" s="291"/>
      <c r="F7" s="291"/>
    </row>
    <row r="8" spans="1:6" ht="20.25" customHeight="1">
      <c r="A8" s="84" t="s">
        <v>7</v>
      </c>
      <c r="B8" s="83"/>
      <c r="C8" s="83"/>
      <c r="D8" s="83"/>
      <c r="E8" s="83"/>
      <c r="F8" s="83"/>
    </row>
    <row r="9" spans="1:6" ht="20.25" customHeight="1">
      <c r="A9" s="85" t="s">
        <v>8</v>
      </c>
      <c r="B9" s="86" t="s">
        <v>9</v>
      </c>
      <c r="C9" s="86"/>
      <c r="D9" s="87">
        <v>3846781</v>
      </c>
      <c r="E9" s="256"/>
      <c r="F9" s="87">
        <v>3878458</v>
      </c>
    </row>
    <row r="10" spans="1:6" ht="20.100000000000001" customHeight="1">
      <c r="A10" s="78" t="s">
        <v>10</v>
      </c>
      <c r="B10" s="86" t="s">
        <v>11</v>
      </c>
      <c r="C10" s="86"/>
      <c r="D10" s="87">
        <v>252161</v>
      </c>
      <c r="E10" s="256"/>
      <c r="F10" s="87">
        <v>234285</v>
      </c>
    </row>
    <row r="11" spans="1:6" ht="20.25" customHeight="1">
      <c r="A11" s="78" t="s">
        <v>12</v>
      </c>
      <c r="B11" s="86" t="s">
        <v>13</v>
      </c>
      <c r="C11" s="86"/>
      <c r="D11" s="87">
        <v>87424</v>
      </c>
      <c r="E11" s="256"/>
      <c r="F11" s="87">
        <v>174989</v>
      </c>
    </row>
    <row r="12" spans="1:6" ht="20.25" customHeight="1">
      <c r="A12" s="78" t="s">
        <v>14</v>
      </c>
      <c r="B12" s="86"/>
      <c r="C12" s="86"/>
      <c r="D12" s="177" t="s">
        <v>15</v>
      </c>
      <c r="E12" s="256"/>
      <c r="F12" s="87">
        <v>5311</v>
      </c>
    </row>
    <row r="13" spans="1:6" ht="20.25" customHeight="1">
      <c r="A13" s="78" t="s">
        <v>16</v>
      </c>
      <c r="B13" s="86" t="s">
        <v>17</v>
      </c>
      <c r="C13" s="86"/>
      <c r="D13" s="87">
        <v>31607</v>
      </c>
      <c r="E13" s="256"/>
      <c r="F13" s="87">
        <v>28186</v>
      </c>
    </row>
    <row r="14" spans="1:6" ht="20.25" customHeight="1">
      <c r="A14" s="78" t="s">
        <v>18</v>
      </c>
      <c r="B14" s="86"/>
      <c r="C14" s="86"/>
      <c r="D14" s="88">
        <v>8656</v>
      </c>
      <c r="E14" s="256"/>
      <c r="F14" s="88">
        <v>9997</v>
      </c>
    </row>
    <row r="15" spans="1:6" ht="20.25" customHeight="1">
      <c r="A15" s="78" t="s">
        <v>19</v>
      </c>
      <c r="B15" s="86">
        <v>3</v>
      </c>
      <c r="C15" s="86"/>
      <c r="D15" s="87">
        <v>118</v>
      </c>
      <c r="E15" s="256"/>
      <c r="F15" s="87">
        <v>9</v>
      </c>
    </row>
    <row r="16" spans="1:6" ht="20.25" customHeight="1">
      <c r="A16" s="78" t="s">
        <v>20</v>
      </c>
      <c r="B16" s="86"/>
      <c r="C16" s="86"/>
      <c r="D16" s="88">
        <v>11833</v>
      </c>
      <c r="E16" s="256"/>
      <c r="F16" s="88">
        <v>11833</v>
      </c>
    </row>
    <row r="17" spans="1:10" ht="20.25" customHeight="1">
      <c r="A17" s="78" t="s">
        <v>21</v>
      </c>
      <c r="B17" s="86">
        <v>3</v>
      </c>
      <c r="C17" s="86"/>
      <c r="D17" s="89">
        <v>11004</v>
      </c>
      <c r="E17" s="256"/>
      <c r="F17" s="89">
        <v>17771</v>
      </c>
    </row>
    <row r="18" spans="1:10" ht="20.25" customHeight="1">
      <c r="A18" s="90" t="s">
        <v>22</v>
      </c>
      <c r="B18" s="91"/>
      <c r="C18" s="91"/>
      <c r="D18" s="272">
        <f>SUM(D9:D17)</f>
        <v>4249584</v>
      </c>
      <c r="E18" s="235"/>
      <c r="F18" s="272">
        <f>SUM(F9:F17)</f>
        <v>4360839</v>
      </c>
      <c r="G18" s="92"/>
      <c r="H18" s="92"/>
      <c r="I18" s="92"/>
      <c r="J18" s="92"/>
    </row>
    <row r="19" spans="1:10" ht="15">
      <c r="A19" s="93"/>
      <c r="B19" s="82"/>
      <c r="C19" s="82"/>
      <c r="D19" s="231"/>
      <c r="E19" s="256"/>
      <c r="F19" s="231"/>
    </row>
    <row r="20" spans="1:10" ht="20.25" customHeight="1">
      <c r="A20" s="93" t="s">
        <v>23</v>
      </c>
      <c r="B20" s="82"/>
      <c r="C20" s="82"/>
      <c r="D20" s="231"/>
      <c r="E20" s="256"/>
      <c r="F20" s="231"/>
    </row>
    <row r="21" spans="1:10" ht="20.25" customHeight="1">
      <c r="A21" s="78" t="s">
        <v>24</v>
      </c>
      <c r="B21" s="82">
        <v>3</v>
      </c>
      <c r="C21" s="82"/>
      <c r="D21" s="87">
        <v>13750</v>
      </c>
      <c r="E21" s="256"/>
      <c r="F21" s="87">
        <v>22762</v>
      </c>
    </row>
    <row r="22" spans="1:10" ht="20.25" customHeight="1">
      <c r="A22" s="78" t="s">
        <v>25</v>
      </c>
      <c r="B22" s="82">
        <v>3</v>
      </c>
      <c r="C22" s="82"/>
      <c r="D22" s="87">
        <v>34525</v>
      </c>
      <c r="E22" s="256"/>
      <c r="F22" s="87">
        <v>42793</v>
      </c>
    </row>
    <row r="23" spans="1:10" ht="20.25" customHeight="1">
      <c r="A23" s="78" t="s">
        <v>26</v>
      </c>
      <c r="B23" s="82">
        <v>3</v>
      </c>
      <c r="C23" s="82"/>
      <c r="D23" s="87">
        <v>25888</v>
      </c>
      <c r="E23" s="256"/>
      <c r="F23" s="87">
        <v>22642</v>
      </c>
    </row>
    <row r="24" spans="1:10" ht="20.25" customHeight="1">
      <c r="A24" s="78" t="s">
        <v>27</v>
      </c>
      <c r="B24" s="82">
        <v>3</v>
      </c>
      <c r="C24" s="82"/>
      <c r="D24" s="87">
        <v>115644</v>
      </c>
      <c r="E24" s="256"/>
      <c r="F24" s="87">
        <v>139192</v>
      </c>
    </row>
    <row r="25" spans="1:10" ht="20.25" customHeight="1">
      <c r="A25" s="78" t="s">
        <v>28</v>
      </c>
      <c r="B25" s="82" t="s">
        <v>29</v>
      </c>
      <c r="C25" s="82"/>
      <c r="D25" s="87">
        <v>687600</v>
      </c>
      <c r="E25" s="256"/>
      <c r="F25" s="87">
        <v>768200</v>
      </c>
    </row>
    <row r="26" spans="1:10" ht="20.25" customHeight="1">
      <c r="A26" s="78" t="s">
        <v>30</v>
      </c>
      <c r="B26" s="82"/>
      <c r="C26" s="82"/>
      <c r="D26" s="89">
        <v>4264</v>
      </c>
      <c r="E26" s="256"/>
      <c r="F26" s="89">
        <v>6778</v>
      </c>
    </row>
    <row r="27" spans="1:10" ht="20.25" customHeight="1">
      <c r="A27" s="90" t="s">
        <v>31</v>
      </c>
      <c r="B27" s="91"/>
      <c r="C27" s="91"/>
      <c r="D27" s="272">
        <f>SUM(D21:D26)</f>
        <v>881671</v>
      </c>
      <c r="E27" s="235"/>
      <c r="F27" s="272">
        <f>SUM(F21:F26)</f>
        <v>1002367</v>
      </c>
    </row>
    <row r="28" spans="1:10" ht="15">
      <c r="A28" s="93"/>
      <c r="B28" s="82"/>
      <c r="C28" s="82"/>
      <c r="D28" s="231"/>
      <c r="E28" s="256"/>
      <c r="F28" s="231"/>
    </row>
    <row r="29" spans="1:10" s="95" customFormat="1" ht="20.25" customHeight="1" thickBot="1">
      <c r="A29" s="95" t="s">
        <v>32</v>
      </c>
      <c r="B29" s="96"/>
      <c r="C29" s="96"/>
      <c r="D29" s="273">
        <f>+D18-D27</f>
        <v>3367913</v>
      </c>
      <c r="E29" s="258"/>
      <c r="F29" s="273">
        <f>+F18-F27</f>
        <v>3358472</v>
      </c>
    </row>
    <row r="30" spans="1:10" ht="15.75" thickTop="1">
      <c r="A30" s="93"/>
      <c r="B30" s="82"/>
      <c r="C30" s="82"/>
      <c r="D30" s="231"/>
      <c r="E30" s="256"/>
      <c r="F30" s="231"/>
    </row>
    <row r="31" spans="1:10" ht="20.25" customHeight="1">
      <c r="A31" s="97" t="s">
        <v>33</v>
      </c>
      <c r="B31" s="86"/>
      <c r="C31" s="82"/>
      <c r="D31" s="274"/>
      <c r="E31" s="256"/>
      <c r="F31" s="274"/>
    </row>
    <row r="32" spans="1:10" ht="20.25" customHeight="1">
      <c r="A32" s="78" t="s">
        <v>34</v>
      </c>
      <c r="B32" s="86">
        <v>9</v>
      </c>
      <c r="C32" s="86"/>
      <c r="D32" s="275">
        <v>3300649</v>
      </c>
      <c r="E32" s="256"/>
      <c r="F32" s="275">
        <v>3401553</v>
      </c>
    </row>
    <row r="33" spans="1:6" ht="20.25" customHeight="1">
      <c r="A33" s="78" t="s">
        <v>35</v>
      </c>
      <c r="B33" s="86">
        <v>9</v>
      </c>
      <c r="C33" s="86"/>
      <c r="D33" s="87">
        <v>3300649</v>
      </c>
      <c r="E33" s="256"/>
      <c r="F33" s="87">
        <v>3401553</v>
      </c>
    </row>
    <row r="34" spans="1:6" ht="20.25" customHeight="1">
      <c r="A34" s="78" t="s">
        <v>36</v>
      </c>
      <c r="B34" s="86">
        <v>10</v>
      </c>
      <c r="C34" s="86"/>
      <c r="D34" s="89">
        <v>67264</v>
      </c>
      <c r="E34" s="256"/>
      <c r="F34" s="89">
        <v>-43081</v>
      </c>
    </row>
    <row r="35" spans="1:6" ht="20.25" customHeight="1">
      <c r="A35" s="95" t="s">
        <v>32</v>
      </c>
      <c r="B35" s="86"/>
      <c r="C35" s="86"/>
      <c r="D35" s="276">
        <f>SUM(D33:D34)</f>
        <v>3367913</v>
      </c>
      <c r="E35" s="256"/>
      <c r="F35" s="276">
        <f>SUM(F33:F34)</f>
        <v>3358472</v>
      </c>
    </row>
    <row r="36" spans="1:6" ht="15">
      <c r="A36" s="93"/>
      <c r="B36" s="82"/>
      <c r="C36" s="82"/>
      <c r="E36" s="82"/>
    </row>
    <row r="37" spans="1:6" ht="20.25" customHeight="1">
      <c r="A37" s="78" t="s">
        <v>37</v>
      </c>
      <c r="B37" s="82"/>
      <c r="C37" s="82"/>
      <c r="D37" s="277">
        <f>D35/D39-0.0001</f>
        <v>9.1319851409978305</v>
      </c>
      <c r="E37" s="82"/>
      <c r="F37" s="98">
        <v>9.1063859002169192</v>
      </c>
    </row>
    <row r="38" spans="1:6" ht="15">
      <c r="A38" s="93"/>
      <c r="B38" s="82"/>
      <c r="C38" s="82"/>
      <c r="E38" s="82"/>
    </row>
    <row r="39" spans="1:6" ht="20.25" customHeight="1">
      <c r="A39" s="78" t="s">
        <v>38</v>
      </c>
      <c r="B39" s="82"/>
      <c r="C39" s="82"/>
      <c r="D39" s="99">
        <v>368800</v>
      </c>
      <c r="E39" s="82"/>
      <c r="F39" s="99">
        <v>368800</v>
      </c>
    </row>
    <row r="40" spans="1:6" ht="21" customHeight="1">
      <c r="A40" s="78"/>
      <c r="B40" s="82"/>
      <c r="C40" s="82"/>
      <c r="D40" s="82"/>
      <c r="E40" s="82"/>
      <c r="F40" s="82"/>
    </row>
  </sheetData>
  <sheetProtection formatCells="0" formatColumns="0" formatRows="0" insertColumns="0" insertRows="0" insertHyperlinks="0" deleteColumns="0" deleteRows="0" sort="0" autoFilter="0" pivotTables="0"/>
  <mergeCells count="1">
    <mergeCell ref="D7:F7"/>
  </mergeCells>
  <conditionalFormatting sqref="A1:C1048576 G1:XFD1048576">
    <cfRule type="expression" dxfId="7" priority="1">
      <formula>CELL("protect", A1)</formula>
    </cfRule>
  </conditionalFormatting>
  <pageMargins left="0.8" right="0.8" top="0.48" bottom="0.5" header="0.5" footer="0.5"/>
  <pageSetup paperSize="9" scale="94" firstPageNumber="2" orientation="portrait" useFirstPageNumber="1" r:id="rId1"/>
  <headerFooter>
    <oddFooter>&amp;L&amp;"Times New Roman,Regular"&amp;11The accompanying condensed notes form an integral part of the interim financial statements.&amp;"Arial,Regular"&amp;10
&amp;C&amp;"Times New Roman,Regular"&amp;11&amp;P</oddFooter>
  </headerFooter>
  <customProperties>
    <customPr name="OrphanNamesChecke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5E648-0A5F-4ABF-BCA5-D245677F2149}">
  <sheetPr>
    <tabColor rgb="FF1B40B5"/>
  </sheetPr>
  <dimension ref="A1:R43"/>
  <sheetViews>
    <sheetView view="pageBreakPreview" topLeftCell="A19" zoomScale="61" zoomScaleNormal="84" zoomScaleSheetLayoutView="85" workbookViewId="0">
      <selection activeCell="Z10" sqref="Z10"/>
    </sheetView>
  </sheetViews>
  <sheetFormatPr defaultColWidth="9.140625" defaultRowHeight="15"/>
  <cols>
    <col min="1" max="1" width="2.140625" style="110" customWidth="1"/>
    <col min="2" max="3" width="1.85546875" style="110" customWidth="1"/>
    <col min="4" max="4" width="6.5703125" style="110" customWidth="1"/>
    <col min="5" max="5" width="37" style="110" customWidth="1"/>
    <col min="6" max="6" width="11.85546875" style="110" customWidth="1"/>
    <col min="7" max="7" width="1.140625" style="110" customWidth="1"/>
    <col min="8" max="8" width="15.140625" style="118" bestFit="1" customWidth="1"/>
    <col min="9" max="9" width="1.5703125" style="118" customWidth="1"/>
    <col min="10" max="10" width="15.140625" style="118" bestFit="1" customWidth="1"/>
    <col min="11" max="11" width="1.140625" style="118" customWidth="1"/>
    <col min="12" max="12" width="13.42578125" style="110" customWidth="1"/>
    <col min="13" max="13" width="1.140625" style="110" customWidth="1"/>
    <col min="14" max="14" width="15.140625" style="118" bestFit="1" customWidth="1"/>
    <col min="15" max="15" width="1.140625" style="118" customWidth="1"/>
    <col min="16" max="16" width="15.140625" style="118" bestFit="1" customWidth="1"/>
    <col min="17" max="17" width="1.140625" style="118" customWidth="1"/>
    <col min="18" max="18" width="17.85546875" style="110" customWidth="1"/>
    <col min="19" max="16384" width="9.140625" style="110"/>
  </cols>
  <sheetData>
    <row r="1" spans="1:18" s="104" customFormat="1" ht="21" customHeight="1">
      <c r="A1" s="100" t="s">
        <v>0</v>
      </c>
      <c r="B1" s="101"/>
      <c r="C1" s="101"/>
      <c r="D1" s="101"/>
      <c r="E1" s="101"/>
      <c r="F1" s="100"/>
      <c r="G1" s="100"/>
      <c r="H1" s="102"/>
      <c r="I1" s="100"/>
      <c r="J1" s="100"/>
      <c r="K1" s="100"/>
      <c r="L1" s="103"/>
      <c r="M1" s="100"/>
      <c r="N1" s="102"/>
      <c r="O1" s="100"/>
      <c r="P1" s="100"/>
      <c r="Q1" s="100"/>
      <c r="R1" s="103"/>
    </row>
    <row r="2" spans="1:18" s="109" customFormat="1" ht="21" customHeight="1">
      <c r="A2" s="105" t="s">
        <v>39</v>
      </c>
      <c r="B2" s="105"/>
      <c r="C2" s="105"/>
      <c r="D2" s="105"/>
      <c r="E2" s="105"/>
      <c r="F2" s="106"/>
      <c r="G2" s="106"/>
      <c r="H2" s="107"/>
      <c r="I2" s="106"/>
      <c r="J2" s="108"/>
      <c r="K2" s="106"/>
      <c r="L2" s="103"/>
      <c r="M2" s="106"/>
      <c r="N2" s="107"/>
      <c r="O2" s="106"/>
      <c r="P2" s="108"/>
      <c r="Q2" s="106"/>
      <c r="R2" s="103"/>
    </row>
    <row r="3" spans="1:18" s="109" customFormat="1" ht="21" customHeight="1">
      <c r="A3" s="105"/>
      <c r="B3" s="105"/>
      <c r="C3" s="105"/>
      <c r="D3" s="105"/>
      <c r="E3" s="105"/>
      <c r="F3" s="106"/>
      <c r="G3" s="106"/>
      <c r="H3" s="107"/>
      <c r="I3" s="106"/>
      <c r="J3" s="108"/>
      <c r="K3" s="106"/>
      <c r="L3" s="103"/>
      <c r="M3" s="106"/>
      <c r="N3" s="107"/>
      <c r="O3" s="106"/>
      <c r="P3" s="108"/>
      <c r="Q3" s="106"/>
      <c r="R3" s="103"/>
    </row>
    <row r="4" spans="1:18" ht="21" customHeight="1">
      <c r="D4" s="111"/>
      <c r="F4" s="112"/>
      <c r="G4" s="113"/>
      <c r="H4" s="294" t="s">
        <v>40</v>
      </c>
      <c r="I4" s="295"/>
      <c r="J4" s="295"/>
      <c r="K4" s="295"/>
      <c r="L4" s="295"/>
      <c r="M4" s="113"/>
      <c r="N4" s="294" t="s">
        <v>41</v>
      </c>
      <c r="O4" s="295"/>
      <c r="P4" s="295"/>
      <c r="Q4" s="295"/>
      <c r="R4" s="295"/>
    </row>
    <row r="5" spans="1:18" s="114" customFormat="1" ht="18" hidden="1" customHeight="1">
      <c r="F5" s="112"/>
      <c r="G5" s="293" t="s">
        <v>42</v>
      </c>
      <c r="H5" s="292"/>
      <c r="I5" s="292"/>
      <c r="J5" s="292"/>
      <c r="K5" s="292"/>
      <c r="L5" s="292"/>
      <c r="M5" s="293" t="s">
        <v>42</v>
      </c>
      <c r="N5" s="292"/>
      <c r="O5" s="292"/>
      <c r="P5" s="292"/>
      <c r="Q5" s="292"/>
      <c r="R5" s="292"/>
    </row>
    <row r="6" spans="1:18" ht="21" customHeight="1">
      <c r="F6" s="112" t="s">
        <v>43</v>
      </c>
      <c r="G6" s="113"/>
      <c r="H6" s="115"/>
      <c r="I6" s="115"/>
      <c r="J6" s="116"/>
      <c r="K6" s="115"/>
      <c r="L6" s="115" t="s">
        <v>44</v>
      </c>
      <c r="M6" s="113"/>
      <c r="N6" s="115"/>
      <c r="O6" s="115"/>
      <c r="P6" s="116"/>
      <c r="Q6" s="115"/>
      <c r="R6" s="115" t="s">
        <v>44</v>
      </c>
    </row>
    <row r="7" spans="1:18" ht="21" customHeight="1">
      <c r="A7" s="292" t="s">
        <v>45</v>
      </c>
      <c r="B7" s="292"/>
      <c r="C7" s="292"/>
      <c r="D7" s="292"/>
      <c r="E7" s="292"/>
      <c r="F7" s="112" t="s">
        <v>46</v>
      </c>
      <c r="G7" s="113"/>
      <c r="H7" s="115" t="s">
        <v>47</v>
      </c>
      <c r="I7" s="115"/>
      <c r="J7" s="115" t="s">
        <v>48</v>
      </c>
      <c r="K7" s="115"/>
      <c r="L7" s="115" t="s">
        <v>49</v>
      </c>
      <c r="M7" s="113"/>
      <c r="N7" s="115" t="s">
        <v>47</v>
      </c>
      <c r="O7" s="115"/>
      <c r="P7" s="115" t="s">
        <v>48</v>
      </c>
      <c r="Q7" s="115"/>
      <c r="R7" s="115" t="s">
        <v>49</v>
      </c>
    </row>
    <row r="8" spans="1:18" ht="20.25" customHeight="1">
      <c r="F8" s="117"/>
      <c r="H8" s="291" t="s">
        <v>6</v>
      </c>
      <c r="I8" s="291"/>
      <c r="J8" s="291"/>
      <c r="L8" s="119" t="s">
        <v>50</v>
      </c>
      <c r="N8" s="291" t="s">
        <v>6</v>
      </c>
      <c r="O8" s="291"/>
      <c r="P8" s="291"/>
      <c r="R8" s="119" t="s">
        <v>50</v>
      </c>
    </row>
    <row r="9" spans="1:18" ht="21" customHeight="1">
      <c r="A9" s="120" t="s">
        <v>51</v>
      </c>
      <c r="B9" s="121"/>
      <c r="C9" s="121"/>
      <c r="D9" s="121"/>
      <c r="E9" s="121"/>
      <c r="F9" s="121"/>
      <c r="G9" s="121"/>
      <c r="H9" s="122"/>
      <c r="I9" s="123"/>
      <c r="J9" s="122"/>
      <c r="K9" s="121"/>
      <c r="L9" s="123"/>
      <c r="M9" s="121"/>
      <c r="N9" s="122"/>
      <c r="O9" s="123"/>
      <c r="P9" s="122"/>
      <c r="Q9" s="121"/>
      <c r="R9" s="123"/>
    </row>
    <row r="10" spans="1:18" ht="21" customHeight="1">
      <c r="A10" s="121" t="s">
        <v>52</v>
      </c>
      <c r="B10" s="121"/>
      <c r="C10" s="121"/>
      <c r="D10" s="121"/>
      <c r="E10" s="121"/>
      <c r="F10" s="121"/>
      <c r="G10" s="121"/>
      <c r="H10" s="123"/>
      <c r="I10" s="123"/>
      <c r="J10" s="123"/>
      <c r="K10" s="124"/>
      <c r="L10" s="125"/>
      <c r="M10" s="124"/>
      <c r="N10" s="123"/>
      <c r="O10" s="123"/>
      <c r="P10" s="123"/>
      <c r="Q10" s="124"/>
      <c r="R10" s="125"/>
    </row>
    <row r="11" spans="1:18" ht="21" customHeight="1">
      <c r="A11" s="121"/>
      <c r="B11" s="121" t="s">
        <v>53</v>
      </c>
      <c r="C11" s="121"/>
      <c r="D11" s="121"/>
      <c r="E11" s="121"/>
      <c r="F11" s="121"/>
      <c r="G11" s="121"/>
      <c r="H11" s="123"/>
      <c r="I11" s="123"/>
      <c r="J11" s="123"/>
      <c r="K11" s="124"/>
      <c r="L11" s="126"/>
      <c r="M11" s="124"/>
      <c r="N11" s="123"/>
      <c r="O11" s="123"/>
      <c r="P11" s="123"/>
      <c r="Q11" s="124"/>
      <c r="R11" s="126"/>
    </row>
    <row r="12" spans="1:18" ht="21" customHeight="1">
      <c r="A12" s="120"/>
      <c r="B12" s="127" t="s">
        <v>54</v>
      </c>
      <c r="C12" s="121" t="s">
        <v>55</v>
      </c>
      <c r="D12" s="121"/>
      <c r="E12" s="121"/>
      <c r="G12" s="121"/>
      <c r="H12" s="123"/>
      <c r="I12" s="123"/>
      <c r="J12" s="123"/>
      <c r="K12" s="124"/>
      <c r="L12" s="126"/>
      <c r="M12" s="124"/>
      <c r="N12" s="123"/>
      <c r="O12" s="123"/>
      <c r="P12" s="123"/>
      <c r="Q12" s="124"/>
      <c r="R12" s="126"/>
    </row>
    <row r="13" spans="1:18" ht="21" customHeight="1">
      <c r="A13" s="121"/>
      <c r="B13" s="128"/>
      <c r="C13" s="128" t="s">
        <v>56</v>
      </c>
      <c r="D13" s="121"/>
      <c r="E13" s="121" t="s">
        <v>57</v>
      </c>
      <c r="F13" s="129"/>
      <c r="G13" s="121"/>
      <c r="H13" s="123"/>
      <c r="I13" s="123"/>
      <c r="J13" s="123"/>
      <c r="K13" s="124"/>
      <c r="L13" s="126"/>
      <c r="M13" s="124"/>
      <c r="N13" s="123"/>
      <c r="O13" s="123"/>
      <c r="P13" s="123"/>
      <c r="Q13" s="124"/>
      <c r="R13" s="126"/>
    </row>
    <row r="14" spans="1:18" ht="21" customHeight="1">
      <c r="A14" s="120"/>
      <c r="B14" s="121"/>
      <c r="D14" s="121"/>
      <c r="E14" s="121" t="s">
        <v>58</v>
      </c>
      <c r="F14" s="129"/>
      <c r="G14" s="121"/>
      <c r="H14" s="123"/>
      <c r="I14" s="123"/>
      <c r="J14" s="123"/>
      <c r="K14" s="123"/>
      <c r="L14" s="126"/>
      <c r="M14" s="124"/>
      <c r="N14" s="123"/>
      <c r="O14" s="123"/>
      <c r="P14" s="123"/>
      <c r="Q14" s="123"/>
      <c r="R14" s="126"/>
    </row>
    <row r="15" spans="1:18" ht="21" customHeight="1">
      <c r="A15" s="120"/>
      <c r="B15" s="121"/>
      <c r="D15" s="121"/>
      <c r="E15" s="121" t="s">
        <v>59</v>
      </c>
      <c r="F15" s="129"/>
      <c r="G15" s="121"/>
      <c r="H15" s="123"/>
      <c r="I15" s="123"/>
      <c r="J15" s="123"/>
      <c r="K15" s="123"/>
      <c r="L15" s="126"/>
      <c r="M15" s="124"/>
      <c r="N15" s="123"/>
      <c r="O15" s="123"/>
      <c r="P15" s="123"/>
      <c r="Q15" s="123"/>
      <c r="R15" s="126"/>
    </row>
    <row r="16" spans="1:18" ht="21" customHeight="1">
      <c r="A16" s="120"/>
      <c r="C16" s="121"/>
      <c r="D16" s="121" t="s">
        <v>60</v>
      </c>
      <c r="E16" s="121"/>
      <c r="F16" s="130"/>
      <c r="G16" s="121"/>
      <c r="H16" s="131"/>
      <c r="I16" s="132"/>
      <c r="J16" s="133"/>
      <c r="K16" s="133"/>
      <c r="L16" s="134"/>
      <c r="M16" s="124"/>
      <c r="N16" s="131"/>
      <c r="O16" s="132"/>
      <c r="P16" s="133"/>
      <c r="Q16" s="133"/>
      <c r="R16" s="134"/>
    </row>
    <row r="17" spans="1:18" ht="21" customHeight="1">
      <c r="A17" s="120"/>
      <c r="C17" s="121"/>
      <c r="D17" s="121" t="s">
        <v>61</v>
      </c>
      <c r="E17" s="121"/>
      <c r="F17" s="135"/>
      <c r="G17" s="121"/>
      <c r="H17" s="136"/>
      <c r="I17" s="132"/>
      <c r="J17" s="133"/>
      <c r="K17" s="133"/>
      <c r="L17" s="134"/>
      <c r="M17" s="124"/>
      <c r="N17" s="136"/>
      <c r="O17" s="132"/>
      <c r="P17" s="133"/>
      <c r="Q17" s="133"/>
      <c r="R17" s="134"/>
    </row>
    <row r="18" spans="1:18" ht="21" customHeight="1">
      <c r="A18" s="120"/>
      <c r="D18" s="110" t="s">
        <v>62</v>
      </c>
      <c r="E18" s="121"/>
      <c r="F18" s="135" t="s">
        <v>63</v>
      </c>
      <c r="G18" s="121"/>
      <c r="H18" s="136">
        <v>2721859</v>
      </c>
      <c r="I18" s="132"/>
      <c r="J18" s="136"/>
      <c r="K18" s="133"/>
      <c r="L18" s="134"/>
      <c r="M18" s="124"/>
      <c r="N18" s="136">
        <v>2721859</v>
      </c>
      <c r="O18" s="132"/>
      <c r="P18" s="136"/>
      <c r="Q18" s="133"/>
      <c r="R18" s="134"/>
    </row>
    <row r="19" spans="1:18" ht="21" customHeight="1">
      <c r="A19" s="120"/>
      <c r="C19" s="121"/>
      <c r="D19" s="121" t="s">
        <v>64</v>
      </c>
      <c r="E19" s="121"/>
      <c r="F19" s="130"/>
      <c r="G19" s="121"/>
      <c r="H19" s="131">
        <v>231027</v>
      </c>
      <c r="I19" s="132"/>
      <c r="J19" s="131"/>
      <c r="K19" s="132"/>
      <c r="L19" s="134"/>
      <c r="M19" s="124"/>
      <c r="N19" s="131">
        <v>231023</v>
      </c>
      <c r="O19" s="132"/>
      <c r="P19" s="131"/>
      <c r="Q19" s="132"/>
      <c r="R19" s="134"/>
    </row>
    <row r="20" spans="1:18" ht="21" customHeight="1">
      <c r="A20" s="120"/>
      <c r="B20" s="120"/>
      <c r="C20" s="114"/>
      <c r="D20" s="120"/>
      <c r="E20" s="120"/>
      <c r="F20" s="137"/>
      <c r="G20" s="120"/>
      <c r="H20" s="271">
        <f>SUM(H16:H19)</f>
        <v>2952886</v>
      </c>
      <c r="I20" s="138"/>
      <c r="J20" s="139">
        <v>3037928</v>
      </c>
      <c r="K20" s="138"/>
      <c r="L20" s="141">
        <v>74.12</v>
      </c>
      <c r="M20" s="142"/>
      <c r="N20" s="156">
        <f>SUM(N17:N19)</f>
        <v>2952882</v>
      </c>
      <c r="O20" s="138"/>
      <c r="P20" s="139">
        <v>3012494</v>
      </c>
      <c r="Q20" s="140"/>
      <c r="R20" s="141">
        <v>73.25</v>
      </c>
    </row>
    <row r="21" spans="1:18" ht="21" customHeight="1">
      <c r="A21" s="114"/>
      <c r="F21" s="113"/>
      <c r="H21" s="110"/>
      <c r="I21" s="110"/>
      <c r="J21" s="110"/>
      <c r="K21" s="110"/>
      <c r="L21" s="143"/>
      <c r="N21" s="110"/>
      <c r="O21" s="110"/>
      <c r="P21" s="110"/>
      <c r="Q21" s="110"/>
      <c r="R21" s="143"/>
    </row>
    <row r="22" spans="1:18" s="104" customFormat="1" ht="21" customHeight="1">
      <c r="A22" s="100" t="s">
        <v>0</v>
      </c>
      <c r="B22" s="101"/>
      <c r="C22" s="101"/>
      <c r="D22" s="101"/>
      <c r="E22" s="101"/>
      <c r="F22" s="100"/>
      <c r="G22" s="100"/>
      <c r="H22" s="102"/>
      <c r="I22" s="100"/>
      <c r="J22" s="100"/>
      <c r="K22" s="100"/>
      <c r="L22" s="103"/>
      <c r="M22" s="100"/>
      <c r="N22" s="102"/>
      <c r="O22" s="100"/>
      <c r="P22" s="100"/>
      <c r="Q22" s="100"/>
      <c r="R22" s="103"/>
    </row>
    <row r="23" spans="1:18" s="109" customFormat="1" ht="21" customHeight="1">
      <c r="A23" s="105" t="s">
        <v>65</v>
      </c>
      <c r="B23" s="105"/>
      <c r="C23" s="105"/>
      <c r="D23" s="105"/>
      <c r="E23" s="105"/>
      <c r="F23" s="106"/>
      <c r="G23" s="106"/>
      <c r="H23" s="107"/>
      <c r="I23" s="106"/>
      <c r="J23" s="108"/>
      <c r="K23" s="106"/>
      <c r="L23" s="103"/>
      <c r="M23" s="106"/>
      <c r="N23" s="107"/>
      <c r="O23" s="106"/>
      <c r="P23" s="108"/>
      <c r="Q23" s="106"/>
      <c r="R23" s="103"/>
    </row>
    <row r="24" spans="1:18" s="109" customFormat="1" ht="21" customHeight="1">
      <c r="A24" s="105"/>
      <c r="B24" s="105"/>
      <c r="C24" s="105"/>
      <c r="D24" s="105"/>
      <c r="E24" s="105"/>
      <c r="F24" s="106"/>
      <c r="G24" s="106"/>
      <c r="H24" s="107"/>
      <c r="I24" s="106"/>
      <c r="J24" s="108"/>
      <c r="K24" s="106"/>
      <c r="L24" s="103"/>
      <c r="M24" s="106"/>
      <c r="N24" s="107"/>
      <c r="O24" s="106"/>
      <c r="P24" s="108"/>
      <c r="Q24" s="106"/>
      <c r="R24" s="103"/>
    </row>
    <row r="25" spans="1:18" ht="21" customHeight="1">
      <c r="F25" s="112"/>
      <c r="G25" s="113"/>
      <c r="H25" s="294" t="s">
        <v>40</v>
      </c>
      <c r="I25" s="295"/>
      <c r="J25" s="295"/>
      <c r="K25" s="295"/>
      <c r="L25" s="295"/>
      <c r="M25" s="113"/>
      <c r="N25" s="294" t="s">
        <v>41</v>
      </c>
      <c r="O25" s="295"/>
      <c r="P25" s="295"/>
      <c r="Q25" s="295"/>
      <c r="R25" s="295"/>
    </row>
    <row r="26" spans="1:18" s="114" customFormat="1" ht="18" hidden="1" customHeight="1">
      <c r="F26" s="112"/>
      <c r="G26" s="293" t="s">
        <v>42</v>
      </c>
      <c r="H26" s="292"/>
      <c r="I26" s="292"/>
      <c r="J26" s="292"/>
      <c r="K26" s="292"/>
      <c r="L26" s="292"/>
      <c r="M26" s="293" t="s">
        <v>42</v>
      </c>
      <c r="N26" s="292"/>
      <c r="O26" s="292"/>
      <c r="P26" s="292"/>
      <c r="Q26" s="292"/>
      <c r="R26" s="292"/>
    </row>
    <row r="27" spans="1:18" ht="21" customHeight="1">
      <c r="F27" s="112" t="s">
        <v>43</v>
      </c>
      <c r="G27" s="113"/>
      <c r="H27" s="115"/>
      <c r="I27" s="115"/>
      <c r="J27" s="116"/>
      <c r="K27" s="115"/>
      <c r="L27" s="115" t="s">
        <v>44</v>
      </c>
      <c r="M27" s="113"/>
      <c r="N27" s="115"/>
      <c r="O27" s="115"/>
      <c r="P27" s="116"/>
      <c r="Q27" s="115"/>
      <c r="R27" s="115" t="s">
        <v>44</v>
      </c>
    </row>
    <row r="28" spans="1:18" ht="21" customHeight="1">
      <c r="A28" s="292" t="s">
        <v>45</v>
      </c>
      <c r="B28" s="292"/>
      <c r="C28" s="292"/>
      <c r="D28" s="292"/>
      <c r="E28" s="292"/>
      <c r="F28" s="112" t="s">
        <v>46</v>
      </c>
      <c r="G28" s="113"/>
      <c r="H28" s="115" t="s">
        <v>47</v>
      </c>
      <c r="I28" s="115"/>
      <c r="J28" s="115" t="s">
        <v>48</v>
      </c>
      <c r="K28" s="115"/>
      <c r="L28" s="115" t="s">
        <v>49</v>
      </c>
      <c r="M28" s="113"/>
      <c r="N28" s="115" t="s">
        <v>47</v>
      </c>
      <c r="O28" s="115"/>
      <c r="P28" s="115" t="s">
        <v>48</v>
      </c>
      <c r="Q28" s="115"/>
      <c r="R28" s="115" t="s">
        <v>49</v>
      </c>
    </row>
    <row r="29" spans="1:18" ht="20.25" customHeight="1">
      <c r="F29" s="117"/>
      <c r="H29" s="291" t="s">
        <v>6</v>
      </c>
      <c r="I29" s="291"/>
      <c r="J29" s="291"/>
      <c r="L29" s="119" t="s">
        <v>50</v>
      </c>
      <c r="N29" s="291" t="s">
        <v>6</v>
      </c>
      <c r="O29" s="291"/>
      <c r="P29" s="291"/>
      <c r="R29" s="119" t="s">
        <v>50</v>
      </c>
    </row>
    <row r="30" spans="1:18" ht="21" customHeight="1">
      <c r="A30" s="121"/>
      <c r="B30" s="127" t="s">
        <v>66</v>
      </c>
      <c r="C30" s="121" t="s">
        <v>67</v>
      </c>
      <c r="D30" s="121"/>
      <c r="E30" s="121"/>
      <c r="F30" s="113"/>
      <c r="G30" s="121"/>
      <c r="H30" s="123"/>
      <c r="I30" s="123"/>
      <c r="J30" s="123"/>
      <c r="K30" s="123"/>
      <c r="L30" s="126"/>
      <c r="M30" s="124"/>
      <c r="N30" s="123"/>
      <c r="O30" s="123"/>
      <c r="P30" s="123"/>
      <c r="Q30" s="123"/>
      <c r="R30" s="126"/>
    </row>
    <row r="31" spans="1:18" ht="21" customHeight="1">
      <c r="A31" s="121"/>
      <c r="B31" s="128"/>
      <c r="C31" s="128" t="s">
        <v>56</v>
      </c>
      <c r="D31" s="121"/>
      <c r="E31" s="121" t="s">
        <v>68</v>
      </c>
      <c r="F31" s="130"/>
      <c r="G31" s="121"/>
      <c r="H31" s="123"/>
      <c r="I31" s="123"/>
      <c r="J31" s="123"/>
      <c r="K31" s="123"/>
      <c r="L31" s="144"/>
      <c r="M31" s="124"/>
      <c r="N31" s="123"/>
      <c r="O31" s="123"/>
      <c r="P31" s="123"/>
      <c r="Q31" s="123"/>
      <c r="R31" s="144"/>
    </row>
    <row r="32" spans="1:18" ht="21" customHeight="1">
      <c r="A32" s="121"/>
      <c r="B32" s="121"/>
      <c r="D32" s="121"/>
      <c r="E32" s="121" t="s">
        <v>69</v>
      </c>
      <c r="F32" s="113"/>
      <c r="G32" s="121"/>
      <c r="H32" s="123"/>
      <c r="I32" s="123"/>
      <c r="J32" s="123"/>
      <c r="K32" s="124"/>
      <c r="L32" s="145"/>
      <c r="M32" s="124"/>
      <c r="N32" s="123"/>
      <c r="O32" s="123"/>
      <c r="P32" s="123"/>
      <c r="Q32" s="124"/>
      <c r="R32" s="145"/>
    </row>
    <row r="33" spans="1:18" ht="21" customHeight="1">
      <c r="A33" s="121"/>
      <c r="B33" s="121"/>
      <c r="D33" s="121"/>
      <c r="E33" s="121" t="s">
        <v>70</v>
      </c>
      <c r="F33" s="113"/>
      <c r="G33" s="121"/>
      <c r="H33" s="123"/>
      <c r="I33" s="123"/>
      <c r="J33" s="123"/>
      <c r="K33" s="124"/>
      <c r="L33" s="145"/>
      <c r="M33" s="124"/>
      <c r="N33" s="123"/>
      <c r="O33" s="123"/>
      <c r="P33" s="123"/>
      <c r="Q33" s="124"/>
      <c r="R33" s="145"/>
    </row>
    <row r="34" spans="1:18" ht="21" customHeight="1">
      <c r="A34" s="121"/>
      <c r="B34" s="121"/>
      <c r="C34" s="121"/>
      <c r="D34" s="121" t="s">
        <v>60</v>
      </c>
      <c r="E34" s="121"/>
      <c r="F34" s="113"/>
      <c r="G34" s="121"/>
      <c r="H34" s="131"/>
      <c r="I34" s="123"/>
      <c r="J34" s="146"/>
      <c r="K34" s="124"/>
      <c r="L34" s="145"/>
      <c r="M34" s="124"/>
      <c r="N34" s="131"/>
      <c r="O34" s="123"/>
      <c r="P34" s="123"/>
      <c r="Q34" s="124"/>
      <c r="R34" s="145"/>
    </row>
    <row r="35" spans="1:18" ht="21" customHeight="1">
      <c r="A35" s="121"/>
      <c r="B35" s="121"/>
      <c r="C35" s="121"/>
      <c r="D35" s="121" t="s">
        <v>61</v>
      </c>
      <c r="E35" s="121"/>
      <c r="F35" s="135"/>
      <c r="G35" s="121"/>
      <c r="H35" s="131"/>
      <c r="I35" s="123"/>
      <c r="J35" s="123"/>
      <c r="K35" s="124"/>
      <c r="L35" s="145"/>
      <c r="M35" s="124"/>
      <c r="N35" s="131"/>
      <c r="O35" s="123"/>
      <c r="P35" s="123"/>
      <c r="Q35" s="124"/>
      <c r="R35" s="145"/>
    </row>
    <row r="36" spans="1:18" ht="21" customHeight="1">
      <c r="A36" s="121"/>
      <c r="B36" s="121"/>
      <c r="C36" s="121"/>
      <c r="D36" s="110" t="s">
        <v>62</v>
      </c>
      <c r="E36" s="121"/>
      <c r="F36" s="135" t="s">
        <v>71</v>
      </c>
      <c r="G36" s="121"/>
      <c r="H36" s="131">
        <v>1417325</v>
      </c>
      <c r="I36" s="123"/>
      <c r="J36" s="123"/>
      <c r="K36" s="124"/>
      <c r="L36" s="145"/>
      <c r="M36" s="124"/>
      <c r="N36" s="131">
        <v>1417325</v>
      </c>
      <c r="O36" s="123"/>
      <c r="P36" s="123"/>
      <c r="Q36" s="124"/>
      <c r="R36" s="145"/>
    </row>
    <row r="37" spans="1:18" ht="21" customHeight="1">
      <c r="A37" s="121"/>
      <c r="B37" s="121"/>
      <c r="C37" s="121"/>
      <c r="D37" s="121" t="s">
        <v>64</v>
      </c>
      <c r="E37" s="121"/>
      <c r="G37" s="121"/>
      <c r="H37" s="131">
        <v>230922</v>
      </c>
      <c r="I37" s="123"/>
      <c r="J37" s="147"/>
      <c r="K37" s="124"/>
      <c r="L37" s="148"/>
      <c r="M37" s="124"/>
      <c r="N37" s="131">
        <v>221876</v>
      </c>
      <c r="O37" s="123"/>
      <c r="P37" s="147"/>
      <c r="Q37" s="124"/>
      <c r="R37" s="148"/>
    </row>
    <row r="38" spans="1:18" ht="21" customHeight="1">
      <c r="A38" s="120"/>
      <c r="B38" s="120"/>
      <c r="C38" s="120"/>
      <c r="D38" s="121"/>
      <c r="E38" s="120"/>
      <c r="F38" s="114"/>
      <c r="G38" s="120"/>
      <c r="H38" s="156">
        <f>SUM(H34:H37)</f>
        <v>1648247</v>
      </c>
      <c r="I38" s="149"/>
      <c r="J38" s="139">
        <v>808853</v>
      </c>
      <c r="K38" s="140"/>
      <c r="L38" s="289">
        <v>19.733214083048701</v>
      </c>
      <c r="M38" s="142"/>
      <c r="N38" s="156">
        <f>SUM(N34:N37)</f>
        <v>1639201</v>
      </c>
      <c r="O38" s="138"/>
      <c r="P38" s="139">
        <v>865964</v>
      </c>
      <c r="Q38" s="140"/>
      <c r="R38" s="141">
        <v>21.06</v>
      </c>
    </row>
    <row r="39" spans="1:18" ht="21" customHeight="1">
      <c r="A39" s="150" t="s">
        <v>72</v>
      </c>
      <c r="B39" s="120"/>
      <c r="C39" s="120"/>
      <c r="D39" s="120"/>
      <c r="E39" s="120"/>
      <c r="F39" s="114"/>
      <c r="G39" s="120"/>
      <c r="H39" s="157">
        <f>H20+H38</f>
        <v>4601133</v>
      </c>
      <c r="I39" s="151"/>
      <c r="J39" s="157">
        <f>J20+J38</f>
        <v>3846781</v>
      </c>
      <c r="K39" s="152"/>
      <c r="L39" s="288">
        <f>L38+L20</f>
        <v>93.853214083048698</v>
      </c>
      <c r="M39" s="142"/>
      <c r="N39" s="157">
        <f>N20+N38</f>
        <v>4592083</v>
      </c>
      <c r="O39" s="151"/>
      <c r="P39" s="157">
        <f>(P38+P20)</f>
        <v>3878458</v>
      </c>
      <c r="Q39" s="152"/>
      <c r="R39" s="158">
        <f>R38+R20</f>
        <v>94.31</v>
      </c>
    </row>
    <row r="40" spans="1:18" ht="21" customHeight="1">
      <c r="A40" s="114"/>
      <c r="H40" s="153"/>
      <c r="I40" s="153"/>
      <c r="L40" s="290"/>
      <c r="N40" s="153"/>
      <c r="O40" s="153"/>
      <c r="R40" s="153"/>
    </row>
    <row r="42" spans="1:18" ht="21" customHeight="1">
      <c r="L42" s="154"/>
    </row>
    <row r="43" spans="1:18" ht="21" customHeight="1">
      <c r="J43" s="155"/>
      <c r="L43" s="154"/>
      <c r="P43" s="155"/>
    </row>
  </sheetData>
  <sheetProtection formatCells="0" formatColumns="0" formatRows="0" insertColumns="0" insertRows="0" insertHyperlinks="0" deleteColumns="0" deleteRows="0" sort="0" autoFilter="0" pivotTables="0"/>
  <mergeCells count="14">
    <mergeCell ref="H4:L4"/>
    <mergeCell ref="N4:R4"/>
    <mergeCell ref="G5:L5"/>
    <mergeCell ref="M5:R5"/>
    <mergeCell ref="H25:L25"/>
    <mergeCell ref="N25:R25"/>
    <mergeCell ref="A7:E7"/>
    <mergeCell ref="H8:J8"/>
    <mergeCell ref="N8:P8"/>
    <mergeCell ref="H29:J29"/>
    <mergeCell ref="N29:P29"/>
    <mergeCell ref="G26:L26"/>
    <mergeCell ref="M26:R26"/>
    <mergeCell ref="A28:E28"/>
  </mergeCells>
  <conditionalFormatting sqref="A1:XFD13 M14:XFD19 A14:F39 S20:XFD39 A40:XFD1048576">
    <cfRule type="expression" dxfId="6" priority="2">
      <formula>CELL("protect", A1)</formula>
    </cfRule>
  </conditionalFormatting>
  <conditionalFormatting sqref="H18:H19">
    <cfRule type="expression" dxfId="5" priority="1">
      <formula>CELL("protect", H18)</formula>
    </cfRule>
  </conditionalFormatting>
  <pageMargins left="0.7" right="0.7" top="0.48" bottom="0.5" header="0.5" footer="0.5"/>
  <pageSetup paperSize="9" scale="91" firstPageNumber="3" orientation="landscape" useFirstPageNumber="1" r:id="rId1"/>
  <headerFooter>
    <oddFooter>&amp;L&amp;"Times New Roman,Regular"&amp;11The accompanying condensed notes form an integral part of the interim financial statements.&amp;"Arial,Regular"&amp;10
&amp;C&amp;"Times New Roman,Regular"&amp;11&amp;P</oddFooter>
  </headerFooter>
  <rowBreaks count="1" manualBreakCount="1">
    <brk id="21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M95"/>
  <sheetViews>
    <sheetView view="pageBreakPreview" zoomScaleNormal="100" zoomScaleSheetLayoutView="100" workbookViewId="0">
      <selection sqref="A1:IV65536"/>
    </sheetView>
  </sheetViews>
  <sheetFormatPr defaultColWidth="9.140625" defaultRowHeight="21" customHeight="1"/>
  <cols>
    <col min="1" max="3" width="2.140625" style="13" customWidth="1"/>
    <col min="4" max="4" width="8.85546875" style="13" customWidth="1"/>
    <col min="5" max="5" width="34" style="13" customWidth="1"/>
    <col min="6" max="6" width="1.85546875" style="13" customWidth="1"/>
    <col min="7" max="7" width="15" style="13" customWidth="1"/>
    <col min="8" max="8" width="1.42578125" style="13" customWidth="1"/>
    <col min="9" max="9" width="16.85546875" style="19" customWidth="1"/>
    <col min="10" max="10" width="1.42578125" style="19" customWidth="1"/>
    <col min="11" max="11" width="16.42578125" style="19" customWidth="1"/>
    <col min="12" max="12" width="1.140625" style="19" customWidth="1"/>
    <col min="13" max="13" width="12.85546875" style="13" customWidth="1"/>
    <col min="14" max="16384" width="9.140625" style="13"/>
  </cols>
  <sheetData>
    <row r="1" spans="1:13" s="9" customFormat="1" ht="21" customHeight="1">
      <c r="A1" s="6" t="s">
        <v>73</v>
      </c>
      <c r="B1" s="7"/>
      <c r="C1" s="7"/>
      <c r="D1" s="7"/>
      <c r="E1" s="7"/>
      <c r="F1" s="8"/>
      <c r="G1" s="6"/>
      <c r="H1" s="6"/>
      <c r="I1" s="3"/>
      <c r="J1" s="6"/>
      <c r="K1" s="6"/>
      <c r="L1" s="6"/>
      <c r="M1" s="2"/>
    </row>
    <row r="2" spans="1:13" s="11" customFormat="1" ht="21" customHeight="1">
      <c r="A2" s="296" t="s">
        <v>74</v>
      </c>
      <c r="B2" s="296"/>
      <c r="C2" s="296"/>
      <c r="D2" s="296"/>
      <c r="E2" s="296"/>
      <c r="F2" s="10"/>
      <c r="G2" s="4"/>
      <c r="H2" s="4"/>
      <c r="I2" s="1"/>
      <c r="J2" s="4"/>
      <c r="K2" s="5"/>
      <c r="L2" s="4"/>
      <c r="M2" s="2"/>
    </row>
    <row r="3" spans="1:13" s="11" customFormat="1" ht="13.7" customHeight="1">
      <c r="A3" s="296"/>
      <c r="B3" s="296"/>
      <c r="C3" s="296"/>
      <c r="D3" s="296"/>
      <c r="E3" s="296"/>
      <c r="F3" s="10"/>
      <c r="G3" s="4"/>
      <c r="H3" s="4"/>
      <c r="I3" s="1"/>
      <c r="J3" s="4"/>
      <c r="K3" s="5"/>
      <c r="L3" s="4"/>
      <c r="M3" s="1"/>
    </row>
    <row r="4" spans="1:13" s="12" customFormat="1" ht="18" customHeight="1">
      <c r="H4" s="297" t="s">
        <v>75</v>
      </c>
      <c r="I4" s="298"/>
      <c r="J4" s="298"/>
      <c r="K4" s="298"/>
      <c r="L4" s="298"/>
      <c r="M4" s="298"/>
    </row>
    <row r="5" spans="1:13" ht="21" customHeight="1">
      <c r="G5" s="14" t="s">
        <v>76</v>
      </c>
      <c r="H5" s="15"/>
      <c r="I5" s="16"/>
      <c r="J5" s="16"/>
      <c r="K5" s="17"/>
      <c r="L5" s="16"/>
      <c r="M5" s="16" t="s">
        <v>44</v>
      </c>
    </row>
    <row r="6" spans="1:13" ht="21" customHeight="1">
      <c r="A6" s="12" t="s">
        <v>45</v>
      </c>
      <c r="G6" s="14" t="s">
        <v>77</v>
      </c>
      <c r="H6" s="15"/>
      <c r="I6" s="16" t="s">
        <v>47</v>
      </c>
      <c r="J6" s="16"/>
      <c r="K6" s="16" t="s">
        <v>48</v>
      </c>
      <c r="L6" s="16"/>
      <c r="M6" s="16" t="s">
        <v>78</v>
      </c>
    </row>
    <row r="7" spans="1:13" ht="21" customHeight="1">
      <c r="I7" s="299" t="s">
        <v>79</v>
      </c>
      <c r="J7" s="299"/>
      <c r="K7" s="299"/>
      <c r="M7" s="20"/>
    </row>
    <row r="8" spans="1:13" ht="21" customHeight="1">
      <c r="A8" s="21" t="s">
        <v>80</v>
      </c>
      <c r="B8" s="22"/>
      <c r="C8" s="22"/>
      <c r="D8" s="22"/>
      <c r="E8" s="22"/>
      <c r="F8" s="22"/>
      <c r="G8" s="22"/>
      <c r="H8" s="22"/>
      <c r="I8" s="23"/>
      <c r="J8" s="24"/>
      <c r="K8" s="23"/>
      <c r="L8" s="22"/>
      <c r="M8" s="24"/>
    </row>
    <row r="9" spans="1:13" ht="21" customHeight="1">
      <c r="A9" s="22"/>
      <c r="B9" s="22" t="s">
        <v>81</v>
      </c>
      <c r="C9" s="22"/>
      <c r="D9" s="22"/>
      <c r="E9" s="22"/>
      <c r="F9" s="22"/>
      <c r="G9" s="22"/>
      <c r="H9" s="22"/>
      <c r="I9" s="23"/>
      <c r="J9" s="24"/>
      <c r="K9" s="23"/>
      <c r="L9" s="25"/>
      <c r="M9" s="26"/>
    </row>
    <row r="10" spans="1:13" ht="21" customHeight="1">
      <c r="A10" s="22"/>
      <c r="C10" s="22" t="s">
        <v>82</v>
      </c>
      <c r="D10" s="22"/>
      <c r="E10" s="22"/>
      <c r="F10" s="22"/>
      <c r="G10" s="22"/>
      <c r="H10" s="22"/>
      <c r="I10" s="23"/>
      <c r="J10" s="24"/>
      <c r="K10" s="23"/>
      <c r="L10" s="25"/>
      <c r="M10" s="26"/>
    </row>
    <row r="11" spans="1:13" ht="21" customHeight="1">
      <c r="A11" s="27"/>
      <c r="B11" s="28" t="s">
        <v>54</v>
      </c>
      <c r="C11" s="22" t="s">
        <v>83</v>
      </c>
      <c r="D11" s="22"/>
      <c r="E11" s="22"/>
      <c r="F11" s="22"/>
      <c r="H11" s="22"/>
      <c r="I11" s="23"/>
      <c r="J11" s="24"/>
      <c r="K11" s="23"/>
      <c r="L11" s="22"/>
      <c r="M11" s="26"/>
    </row>
    <row r="12" spans="1:13" ht="21" customHeight="1">
      <c r="A12" s="22"/>
      <c r="B12" s="22"/>
      <c r="C12" s="29" t="s">
        <v>56</v>
      </c>
      <c r="D12" s="22"/>
      <c r="E12" s="22" t="s">
        <v>84</v>
      </c>
      <c r="F12" s="22"/>
      <c r="G12" s="30"/>
      <c r="H12" s="22"/>
      <c r="I12" s="23"/>
      <c r="J12" s="24"/>
      <c r="K12" s="23"/>
      <c r="L12" s="22"/>
      <c r="M12" s="26"/>
    </row>
    <row r="13" spans="1:13" ht="21" customHeight="1">
      <c r="A13" s="27"/>
      <c r="B13" s="22"/>
      <c r="D13" s="22"/>
      <c r="E13" s="22" t="s">
        <v>85</v>
      </c>
      <c r="F13" s="22"/>
      <c r="G13" s="30"/>
      <c r="H13" s="22"/>
      <c r="I13" s="23"/>
      <c r="J13" s="24"/>
      <c r="K13" s="23"/>
      <c r="L13" s="24"/>
      <c r="M13" s="26"/>
    </row>
    <row r="14" spans="1:13" ht="21" customHeight="1">
      <c r="A14" s="27"/>
      <c r="C14" s="22"/>
      <c r="D14" s="22" t="s">
        <v>86</v>
      </c>
      <c r="E14" s="22"/>
      <c r="F14" s="22"/>
      <c r="G14" s="31" t="s">
        <v>87</v>
      </c>
      <c r="H14" s="22"/>
      <c r="I14" s="50"/>
      <c r="J14" s="57"/>
      <c r="K14" s="58"/>
      <c r="L14" s="58"/>
      <c r="M14" s="60"/>
    </row>
    <row r="15" spans="1:13" ht="21" customHeight="1">
      <c r="A15" s="27"/>
      <c r="C15" s="22"/>
      <c r="D15" s="22" t="s">
        <v>88</v>
      </c>
      <c r="E15" s="22"/>
      <c r="F15" s="22"/>
      <c r="G15" s="31"/>
      <c r="H15" s="22"/>
      <c r="I15" s="50"/>
      <c r="J15" s="57"/>
      <c r="K15" s="58"/>
      <c r="L15" s="58"/>
      <c r="M15" s="60"/>
    </row>
    <row r="16" spans="1:13" ht="21" customHeight="1">
      <c r="A16" s="27"/>
      <c r="D16" s="13" t="s">
        <v>89</v>
      </c>
      <c r="E16" s="22"/>
      <c r="F16" s="22"/>
      <c r="G16" s="32" t="s">
        <v>90</v>
      </c>
      <c r="H16" s="22"/>
      <c r="I16" s="50"/>
      <c r="J16" s="57"/>
      <c r="K16" s="58"/>
      <c r="L16" s="58"/>
      <c r="M16" s="60"/>
    </row>
    <row r="17" spans="1:13" ht="21" customHeight="1">
      <c r="A17" s="27"/>
      <c r="C17" s="22"/>
      <c r="D17" s="22" t="s">
        <v>91</v>
      </c>
      <c r="E17" s="22"/>
      <c r="F17" s="22"/>
      <c r="G17" s="31"/>
      <c r="H17" s="22"/>
      <c r="I17" s="50"/>
      <c r="J17" s="57"/>
      <c r="K17" s="59"/>
      <c r="L17" s="59"/>
      <c r="M17" s="60"/>
    </row>
    <row r="18" spans="1:13" ht="21" customHeight="1">
      <c r="A18" s="27"/>
      <c r="C18" s="22"/>
      <c r="D18" s="22" t="s">
        <v>92</v>
      </c>
      <c r="E18" s="22"/>
      <c r="F18" s="22"/>
      <c r="G18" s="31"/>
      <c r="H18" s="22"/>
      <c r="I18" s="50"/>
      <c r="J18" s="57"/>
      <c r="K18" s="59"/>
      <c r="L18" s="59"/>
      <c r="M18" s="60"/>
    </row>
    <row r="19" spans="1:13" ht="21" customHeight="1">
      <c r="A19" s="27"/>
      <c r="C19" s="22"/>
      <c r="D19" s="22" t="s">
        <v>93</v>
      </c>
      <c r="E19" s="22"/>
      <c r="F19" s="22"/>
      <c r="G19" s="31"/>
      <c r="H19" s="22"/>
      <c r="I19" s="50"/>
      <c r="J19" s="57"/>
      <c r="K19" s="59"/>
      <c r="L19" s="59"/>
      <c r="M19" s="60"/>
    </row>
    <row r="20" spans="1:13" s="12" customFormat="1" ht="21" customHeight="1">
      <c r="A20" s="27"/>
      <c r="B20" s="27"/>
      <c r="D20" s="27"/>
      <c r="E20" s="27"/>
      <c r="F20" s="27"/>
      <c r="G20" s="35"/>
      <c r="H20" s="27"/>
      <c r="I20" s="51">
        <f>SUM(I14:I19)</f>
        <v>0</v>
      </c>
      <c r="J20" s="36"/>
      <c r="K20" s="51">
        <v>0</v>
      </c>
      <c r="L20" s="61"/>
      <c r="M20" s="62"/>
    </row>
    <row r="21" spans="1:13" ht="12.75" customHeight="1">
      <c r="A21" s="12"/>
      <c r="G21" s="15"/>
      <c r="I21" s="13"/>
      <c r="J21" s="13"/>
      <c r="K21" s="13"/>
      <c r="L21" s="13"/>
      <c r="M21" s="26"/>
    </row>
    <row r="22" spans="1:13" ht="21" customHeight="1">
      <c r="A22" s="22"/>
      <c r="B22" s="28" t="s">
        <v>66</v>
      </c>
      <c r="C22" s="22" t="s">
        <v>94</v>
      </c>
      <c r="D22" s="22"/>
      <c r="E22" s="22"/>
      <c r="F22" s="22"/>
      <c r="G22" s="15"/>
      <c r="H22" s="22"/>
      <c r="I22" s="23"/>
      <c r="J22" s="24"/>
      <c r="K22" s="23"/>
      <c r="L22" s="24"/>
      <c r="M22" s="26"/>
    </row>
    <row r="23" spans="1:13" ht="21" customHeight="1">
      <c r="A23" s="22"/>
      <c r="B23" s="22"/>
      <c r="C23" s="29" t="s">
        <v>56</v>
      </c>
      <c r="D23" s="22"/>
      <c r="E23" s="22" t="s">
        <v>95</v>
      </c>
      <c r="F23" s="22"/>
      <c r="G23" s="31"/>
      <c r="H23" s="22"/>
      <c r="I23" s="23"/>
      <c r="J23" s="24"/>
      <c r="K23" s="23"/>
      <c r="L23" s="24"/>
      <c r="M23" s="22"/>
    </row>
    <row r="24" spans="1:13" ht="21" customHeight="1">
      <c r="A24" s="22"/>
      <c r="B24" s="22"/>
      <c r="D24" s="22"/>
      <c r="E24" s="22" t="s">
        <v>96</v>
      </c>
      <c r="F24" s="22"/>
      <c r="G24" s="15"/>
      <c r="H24" s="22"/>
      <c r="I24" s="23"/>
      <c r="J24" s="24"/>
      <c r="K24" s="23"/>
      <c r="L24" s="25"/>
      <c r="M24" s="37"/>
    </row>
    <row r="25" spans="1:13" ht="21" customHeight="1">
      <c r="A25" s="22"/>
      <c r="B25" s="22"/>
      <c r="C25" s="22"/>
      <c r="D25" s="22" t="s">
        <v>97</v>
      </c>
      <c r="E25" s="22"/>
      <c r="F25" s="22"/>
      <c r="G25" s="15" t="s">
        <v>98</v>
      </c>
      <c r="H25" s="22"/>
      <c r="I25" s="50"/>
      <c r="J25" s="24"/>
      <c r="K25" s="23"/>
      <c r="L25" s="25"/>
      <c r="M25" s="37"/>
    </row>
    <row r="26" spans="1:13" ht="21" customHeight="1">
      <c r="A26" s="22"/>
      <c r="B26" s="22"/>
      <c r="C26" s="22"/>
      <c r="D26" s="22" t="s">
        <v>99</v>
      </c>
      <c r="E26" s="22"/>
      <c r="F26" s="22"/>
      <c r="G26" s="15"/>
      <c r="H26" s="22"/>
      <c r="I26" s="50"/>
      <c r="J26" s="24"/>
      <c r="K26" s="23"/>
      <c r="L26" s="25"/>
      <c r="M26" s="37"/>
    </row>
    <row r="27" spans="1:13" ht="21" customHeight="1">
      <c r="A27" s="22"/>
      <c r="B27" s="22"/>
      <c r="C27" s="22"/>
      <c r="D27" s="22" t="s">
        <v>100</v>
      </c>
      <c r="E27" s="22"/>
      <c r="F27" s="22"/>
      <c r="G27" s="32" t="s">
        <v>101</v>
      </c>
      <c r="H27" s="22"/>
      <c r="I27" s="50"/>
      <c r="J27" s="24"/>
      <c r="K27" s="23"/>
      <c r="L27" s="25"/>
      <c r="M27" s="37"/>
    </row>
    <row r="28" spans="1:13" ht="21" customHeight="1">
      <c r="A28" s="22"/>
      <c r="B28" s="22"/>
      <c r="C28" s="22"/>
      <c r="D28" s="22" t="s">
        <v>102</v>
      </c>
      <c r="E28" s="22"/>
      <c r="F28" s="22"/>
      <c r="H28" s="22"/>
      <c r="I28" s="50"/>
      <c r="J28" s="24"/>
      <c r="K28" s="23"/>
      <c r="L28" s="25"/>
      <c r="M28" s="37"/>
    </row>
    <row r="29" spans="1:13" ht="21" customHeight="1">
      <c r="A29" s="22"/>
      <c r="B29" s="22"/>
      <c r="C29" s="22"/>
      <c r="D29" s="22" t="s">
        <v>91</v>
      </c>
      <c r="E29" s="22"/>
      <c r="F29" s="22"/>
      <c r="H29" s="22"/>
      <c r="I29" s="50"/>
      <c r="J29" s="24"/>
      <c r="K29" s="23"/>
      <c r="L29" s="25"/>
    </row>
    <row r="30" spans="1:13" ht="21" customHeight="1">
      <c r="A30" s="22"/>
      <c r="B30" s="22"/>
      <c r="C30" s="22"/>
      <c r="D30" s="22" t="s">
        <v>92</v>
      </c>
      <c r="E30" s="22"/>
      <c r="F30" s="22"/>
      <c r="H30" s="22"/>
      <c r="I30" s="50"/>
      <c r="J30" s="24"/>
      <c r="K30" s="23"/>
      <c r="L30" s="25"/>
    </row>
    <row r="31" spans="1:13" ht="21" customHeight="1">
      <c r="A31" s="22"/>
      <c r="B31" s="22"/>
      <c r="C31" s="22"/>
      <c r="D31" s="22" t="s">
        <v>93</v>
      </c>
      <c r="E31" s="22"/>
      <c r="F31" s="22"/>
      <c r="H31" s="22"/>
      <c r="I31" s="50"/>
      <c r="J31" s="24"/>
      <c r="K31" s="33"/>
      <c r="L31" s="25"/>
      <c r="M31" s="38"/>
    </row>
    <row r="32" spans="1:13" s="12" customFormat="1" ht="21" customHeight="1">
      <c r="A32" s="27"/>
      <c r="B32" s="27"/>
      <c r="C32" s="27"/>
      <c r="D32" s="27"/>
      <c r="E32" s="27"/>
      <c r="F32" s="27"/>
      <c r="H32" s="27"/>
      <c r="I32" s="51">
        <f>SUM(I25:I31)</f>
        <v>0</v>
      </c>
      <c r="J32" s="36"/>
      <c r="K32" s="51">
        <v>0</v>
      </c>
      <c r="L32" s="63"/>
      <c r="M32" s="62"/>
    </row>
    <row r="33" spans="1:13" s="12" customFormat="1" ht="12.75" customHeight="1">
      <c r="A33" s="27"/>
      <c r="B33" s="27"/>
      <c r="C33" s="27"/>
      <c r="D33" s="27"/>
      <c r="E33" s="27"/>
      <c r="F33" s="27"/>
      <c r="H33" s="27"/>
      <c r="I33" s="40"/>
      <c r="J33" s="36"/>
      <c r="K33" s="40"/>
      <c r="L33" s="39"/>
      <c r="M33" s="53"/>
    </row>
    <row r="34" spans="1:13" ht="21" customHeight="1">
      <c r="A34" s="27"/>
      <c r="B34" s="28" t="s">
        <v>103</v>
      </c>
      <c r="C34" s="22" t="s">
        <v>104</v>
      </c>
      <c r="D34" s="22"/>
      <c r="E34" s="22"/>
      <c r="F34" s="22"/>
      <c r="H34" s="22"/>
      <c r="I34" s="23"/>
      <c r="J34" s="24"/>
      <c r="K34" s="23"/>
      <c r="L34" s="22"/>
      <c r="M34" s="26"/>
    </row>
    <row r="35" spans="1:13" ht="21" customHeight="1">
      <c r="A35" s="22"/>
      <c r="B35" s="22"/>
      <c r="C35" s="29" t="s">
        <v>56</v>
      </c>
      <c r="D35" s="22"/>
      <c r="E35" s="22" t="s">
        <v>105</v>
      </c>
      <c r="F35" s="22"/>
      <c r="G35" s="30"/>
      <c r="H35" s="22"/>
      <c r="I35" s="23"/>
      <c r="J35" s="24"/>
      <c r="K35" s="23"/>
      <c r="L35" s="22"/>
      <c r="M35" s="26"/>
    </row>
    <row r="36" spans="1:13" ht="21" customHeight="1">
      <c r="A36" s="27"/>
      <c r="B36" s="22"/>
      <c r="D36" s="22"/>
      <c r="E36" s="22" t="s">
        <v>106</v>
      </c>
      <c r="F36" s="22"/>
      <c r="G36" s="30"/>
      <c r="H36" s="22"/>
      <c r="I36" s="23"/>
      <c r="J36" s="24"/>
      <c r="K36" s="23"/>
      <c r="L36" s="24"/>
      <c r="M36" s="26"/>
    </row>
    <row r="37" spans="1:13" ht="21" customHeight="1">
      <c r="A37" s="27"/>
      <c r="C37" s="22"/>
      <c r="D37" s="22" t="s">
        <v>86</v>
      </c>
      <c r="E37" s="22"/>
      <c r="F37" s="22"/>
      <c r="G37" s="31" t="s">
        <v>107</v>
      </c>
      <c r="H37" s="22"/>
      <c r="I37" s="50"/>
      <c r="J37" s="24"/>
      <c r="K37" s="23"/>
      <c r="L37" s="24"/>
      <c r="M37" s="26"/>
    </row>
    <row r="38" spans="1:13" ht="21" customHeight="1">
      <c r="A38" s="27"/>
      <c r="C38" s="22"/>
      <c r="D38" s="22" t="s">
        <v>108</v>
      </c>
      <c r="E38" s="22"/>
      <c r="F38" s="22"/>
      <c r="G38" s="31"/>
      <c r="H38" s="22"/>
      <c r="I38" s="50"/>
      <c r="J38" s="24"/>
      <c r="K38" s="23"/>
      <c r="L38" s="24"/>
      <c r="M38" s="26"/>
    </row>
    <row r="39" spans="1:13" ht="21" customHeight="1">
      <c r="A39" s="27"/>
      <c r="D39" s="13" t="s">
        <v>109</v>
      </c>
      <c r="E39" s="22"/>
      <c r="F39" s="22"/>
      <c r="G39" s="32" t="s">
        <v>110</v>
      </c>
      <c r="H39" s="22"/>
      <c r="I39" s="50"/>
      <c r="J39" s="24"/>
      <c r="K39" s="23"/>
      <c r="L39" s="24"/>
      <c r="M39" s="26"/>
    </row>
    <row r="40" spans="1:13" ht="21" customHeight="1">
      <c r="A40" s="27"/>
      <c r="C40" s="22"/>
      <c r="D40" s="22" t="s">
        <v>91</v>
      </c>
      <c r="E40" s="22"/>
      <c r="F40" s="22"/>
      <c r="G40" s="31"/>
      <c r="H40" s="22"/>
      <c r="I40" s="50"/>
      <c r="J40" s="22"/>
      <c r="K40" s="23"/>
      <c r="L40" s="24"/>
      <c r="M40" s="26"/>
    </row>
    <row r="41" spans="1:13" ht="21" customHeight="1">
      <c r="A41" s="27"/>
      <c r="C41" s="22"/>
      <c r="D41" s="22" t="s">
        <v>92</v>
      </c>
      <c r="E41" s="22"/>
      <c r="F41" s="22"/>
      <c r="G41" s="31"/>
      <c r="H41" s="22"/>
      <c r="I41" s="50"/>
      <c r="J41" s="22"/>
      <c r="K41" s="23"/>
      <c r="L41" s="24"/>
      <c r="M41" s="26"/>
    </row>
    <row r="42" spans="1:13" ht="21" customHeight="1">
      <c r="A42" s="27"/>
      <c r="C42" s="22"/>
      <c r="D42" s="22" t="s">
        <v>93</v>
      </c>
      <c r="E42" s="22"/>
      <c r="F42" s="22"/>
      <c r="G42" s="31"/>
      <c r="H42" s="22"/>
      <c r="I42" s="50"/>
      <c r="J42" s="22"/>
      <c r="K42" s="33"/>
      <c r="L42" s="24"/>
      <c r="M42" s="34"/>
    </row>
    <row r="43" spans="1:13" s="12" customFormat="1" ht="21" customHeight="1">
      <c r="A43" s="27"/>
      <c r="B43" s="27"/>
      <c r="D43" s="27"/>
      <c r="E43" s="27"/>
      <c r="F43" s="27"/>
      <c r="G43" s="35"/>
      <c r="H43" s="27"/>
      <c r="I43" s="51">
        <f>SUM(I37:I42)</f>
        <v>0</v>
      </c>
      <c r="K43" s="51">
        <v>0</v>
      </c>
      <c r="L43" s="63"/>
      <c r="M43" s="62"/>
    </row>
    <row r="44" spans="1:13" ht="21" customHeight="1">
      <c r="A44" s="27"/>
      <c r="B44" s="28" t="s">
        <v>111</v>
      </c>
      <c r="C44" s="22" t="s">
        <v>112</v>
      </c>
      <c r="D44" s="22"/>
      <c r="E44" s="22"/>
      <c r="F44" s="22"/>
      <c r="H44" s="22"/>
      <c r="I44" s="23"/>
      <c r="J44" s="24"/>
      <c r="K44" s="23"/>
      <c r="L44" s="22"/>
      <c r="M44" s="64"/>
    </row>
    <row r="45" spans="1:13" ht="21" customHeight="1">
      <c r="A45" s="22"/>
      <c r="B45" s="22"/>
      <c r="C45" s="29" t="s">
        <v>56</v>
      </c>
      <c r="D45" s="22"/>
      <c r="E45" s="22" t="s">
        <v>113</v>
      </c>
      <c r="F45" s="22"/>
      <c r="G45" s="30"/>
      <c r="H45" s="22"/>
      <c r="I45" s="23"/>
      <c r="J45" s="24"/>
      <c r="K45" s="23"/>
      <c r="L45" s="22"/>
      <c r="M45" s="64"/>
    </row>
    <row r="46" spans="1:13" ht="21" customHeight="1">
      <c r="A46" s="27"/>
      <c r="B46" s="22"/>
      <c r="D46" s="22"/>
      <c r="E46" s="22" t="s">
        <v>114</v>
      </c>
      <c r="F46" s="22"/>
      <c r="G46" s="30"/>
      <c r="H46" s="22"/>
      <c r="I46" s="23"/>
      <c r="J46" s="24"/>
      <c r="K46" s="23"/>
      <c r="L46" s="24"/>
      <c r="M46" s="64"/>
    </row>
    <row r="47" spans="1:13" ht="21" customHeight="1">
      <c r="A47" s="27"/>
      <c r="B47" s="22"/>
      <c r="D47" s="22"/>
      <c r="E47" s="22" t="s">
        <v>115</v>
      </c>
      <c r="F47" s="22"/>
      <c r="G47" s="30"/>
      <c r="H47" s="22"/>
      <c r="I47" s="23"/>
      <c r="J47" s="24"/>
      <c r="K47" s="23"/>
      <c r="L47" s="24"/>
      <c r="M47" s="64"/>
    </row>
    <row r="48" spans="1:13" ht="21" customHeight="1">
      <c r="A48" s="27"/>
      <c r="C48" s="22"/>
      <c r="D48" s="22" t="s">
        <v>97</v>
      </c>
      <c r="E48" s="22"/>
      <c r="F48" s="22"/>
      <c r="G48" s="31" t="s">
        <v>116</v>
      </c>
      <c r="H48" s="22"/>
      <c r="I48" s="65"/>
      <c r="J48" s="24"/>
      <c r="K48" s="23"/>
      <c r="L48" s="24"/>
      <c r="M48" s="64"/>
    </row>
    <row r="49" spans="1:13" ht="21" customHeight="1">
      <c r="A49" s="27"/>
      <c r="C49" s="22"/>
      <c r="D49" s="22" t="s">
        <v>88</v>
      </c>
      <c r="E49" s="22"/>
      <c r="F49" s="22"/>
      <c r="G49" s="31"/>
      <c r="H49" s="22"/>
      <c r="I49" s="65"/>
      <c r="J49" s="24"/>
      <c r="K49" s="23"/>
      <c r="L49" s="24"/>
      <c r="M49" s="64"/>
    </row>
    <row r="50" spans="1:13" ht="21" customHeight="1">
      <c r="A50" s="27"/>
      <c r="C50" s="22"/>
      <c r="D50" s="22" t="s">
        <v>117</v>
      </c>
      <c r="E50" s="22"/>
      <c r="F50" s="22"/>
      <c r="G50" s="31"/>
      <c r="H50" s="22"/>
      <c r="I50" s="65"/>
      <c r="J50" s="24"/>
      <c r="K50" s="23"/>
      <c r="L50" s="24"/>
      <c r="M50" s="64"/>
    </row>
    <row r="51" spans="1:13" ht="21" customHeight="1">
      <c r="A51" s="27"/>
      <c r="D51" s="22" t="s">
        <v>118</v>
      </c>
      <c r="E51" s="22"/>
      <c r="F51" s="22"/>
      <c r="G51" s="32" t="s">
        <v>119</v>
      </c>
      <c r="H51" s="22"/>
      <c r="I51" s="65"/>
      <c r="J51" s="24"/>
      <c r="K51" s="23"/>
      <c r="L51" s="24"/>
      <c r="M51" s="64"/>
    </row>
    <row r="52" spans="1:13" ht="21" customHeight="1">
      <c r="A52" s="27"/>
      <c r="C52" s="22"/>
      <c r="D52" s="22" t="s">
        <v>91</v>
      </c>
      <c r="E52" s="22"/>
      <c r="F52" s="22"/>
      <c r="G52" s="31"/>
      <c r="H52" s="22"/>
      <c r="I52" s="65"/>
      <c r="J52" s="22"/>
      <c r="K52" s="23"/>
      <c r="L52" s="24"/>
      <c r="M52" s="64"/>
    </row>
    <row r="53" spans="1:13" ht="21" customHeight="1">
      <c r="A53" s="27"/>
      <c r="C53" s="22"/>
      <c r="D53" s="22" t="s">
        <v>92</v>
      </c>
      <c r="E53" s="22"/>
      <c r="F53" s="22"/>
      <c r="G53" s="31"/>
      <c r="H53" s="22"/>
      <c r="I53" s="65"/>
      <c r="J53" s="22"/>
      <c r="K53" s="23"/>
      <c r="L53" s="24"/>
      <c r="M53" s="64"/>
    </row>
    <row r="54" spans="1:13" s="12" customFormat="1" ht="21" customHeight="1">
      <c r="A54" s="27"/>
      <c r="B54" s="27"/>
      <c r="D54" s="22" t="s">
        <v>93</v>
      </c>
      <c r="E54" s="27"/>
      <c r="F54" s="27"/>
      <c r="G54" s="35"/>
      <c r="H54" s="27"/>
      <c r="I54" s="65"/>
      <c r="K54" s="52"/>
      <c r="L54" s="66"/>
      <c r="M54" s="71"/>
    </row>
    <row r="55" spans="1:13" s="12" customFormat="1" ht="21" customHeight="1">
      <c r="A55" s="27"/>
      <c r="B55" s="27"/>
      <c r="D55" s="22"/>
      <c r="E55" s="27"/>
      <c r="F55" s="27"/>
      <c r="G55" s="35"/>
      <c r="H55" s="27"/>
      <c r="I55" s="51">
        <f>SUM(I48:I54)</f>
        <v>0</v>
      </c>
      <c r="K55" s="51">
        <v>0</v>
      </c>
      <c r="L55" s="66"/>
      <c r="M55" s="62"/>
    </row>
    <row r="56" spans="1:13" ht="21" customHeight="1">
      <c r="A56" s="27"/>
      <c r="B56" s="28">
        <v>5</v>
      </c>
      <c r="C56" s="22" t="s">
        <v>120</v>
      </c>
      <c r="D56" s="22"/>
      <c r="E56" s="22"/>
      <c r="F56" s="22"/>
      <c r="H56" s="22"/>
      <c r="I56" s="23"/>
      <c r="J56" s="24"/>
      <c r="K56" s="23"/>
      <c r="L56" s="22"/>
      <c r="M56" s="64"/>
    </row>
    <row r="57" spans="1:13" ht="21" customHeight="1">
      <c r="A57" s="22"/>
      <c r="B57" s="22"/>
      <c r="C57" s="29" t="s">
        <v>56</v>
      </c>
      <c r="D57" s="22"/>
      <c r="E57" s="22" t="s">
        <v>121</v>
      </c>
      <c r="F57" s="22"/>
      <c r="G57" s="30"/>
      <c r="H57" s="22"/>
      <c r="I57" s="23"/>
      <c r="J57" s="24"/>
      <c r="K57" s="23"/>
      <c r="L57" s="22"/>
      <c r="M57" s="64"/>
    </row>
    <row r="58" spans="1:13" ht="21" customHeight="1">
      <c r="A58" s="27"/>
      <c r="B58" s="22"/>
      <c r="D58" s="22"/>
      <c r="E58" s="22" t="s">
        <v>122</v>
      </c>
      <c r="F58" s="22"/>
      <c r="G58" s="30"/>
      <c r="H58" s="22"/>
      <c r="I58" s="23"/>
      <c r="J58" s="24"/>
      <c r="K58" s="23"/>
      <c r="L58" s="24"/>
      <c r="M58" s="64"/>
    </row>
    <row r="59" spans="1:13" ht="21" customHeight="1">
      <c r="A59" s="27"/>
      <c r="C59" s="22"/>
      <c r="D59" s="22" t="s">
        <v>97</v>
      </c>
      <c r="E59" s="22"/>
      <c r="F59" s="22"/>
      <c r="G59" s="31" t="s">
        <v>123</v>
      </c>
      <c r="H59" s="22"/>
      <c r="I59" s="65"/>
      <c r="J59" s="24"/>
      <c r="K59" s="23"/>
      <c r="L59" s="24"/>
      <c r="M59" s="64"/>
    </row>
    <row r="60" spans="1:13" ht="21" customHeight="1">
      <c r="A60" s="27"/>
      <c r="C60" s="22"/>
      <c r="D60" s="22" t="s">
        <v>88</v>
      </c>
      <c r="E60" s="22"/>
      <c r="F60" s="22"/>
      <c r="G60" s="31"/>
      <c r="H60" s="22"/>
      <c r="I60" s="65"/>
      <c r="J60" s="24"/>
      <c r="K60" s="23"/>
      <c r="L60" s="24"/>
      <c r="M60" s="64"/>
    </row>
    <row r="61" spans="1:13" ht="21" customHeight="1">
      <c r="A61" s="27"/>
      <c r="C61" s="22"/>
      <c r="D61" s="22" t="s">
        <v>117</v>
      </c>
      <c r="E61" s="22"/>
      <c r="F61" s="22"/>
      <c r="G61" s="31"/>
      <c r="H61" s="22"/>
      <c r="I61" s="65"/>
      <c r="J61" s="24"/>
      <c r="K61" s="23"/>
      <c r="L61" s="24"/>
      <c r="M61" s="64"/>
    </row>
    <row r="62" spans="1:13" ht="21" customHeight="1">
      <c r="A62" s="27"/>
      <c r="D62" s="22" t="s">
        <v>118</v>
      </c>
      <c r="E62" s="22"/>
      <c r="F62" s="22"/>
      <c r="G62" s="32" t="s">
        <v>124</v>
      </c>
      <c r="H62" s="22"/>
      <c r="I62" s="65"/>
      <c r="J62" s="24"/>
      <c r="K62" s="23"/>
      <c r="L62" s="24"/>
      <c r="M62" s="64"/>
    </row>
    <row r="63" spans="1:13" ht="21" customHeight="1">
      <c r="A63" s="27"/>
      <c r="C63" s="22"/>
      <c r="D63" s="22" t="s">
        <v>91</v>
      </c>
      <c r="E63" s="22"/>
      <c r="F63" s="22"/>
      <c r="G63" s="31"/>
      <c r="H63" s="22"/>
      <c r="I63" s="65"/>
      <c r="J63" s="22"/>
      <c r="K63" s="23"/>
      <c r="L63" s="24"/>
      <c r="M63" s="64"/>
    </row>
    <row r="64" spans="1:13" ht="21" customHeight="1">
      <c r="A64" s="27"/>
      <c r="C64" s="22"/>
      <c r="D64" s="22" t="s">
        <v>92</v>
      </c>
      <c r="E64" s="22"/>
      <c r="F64" s="22"/>
      <c r="G64" s="31"/>
      <c r="H64" s="22"/>
      <c r="I64" s="65"/>
      <c r="J64" s="22"/>
      <c r="K64" s="23"/>
      <c r="L64" s="24"/>
      <c r="M64" s="64"/>
    </row>
    <row r="65" spans="1:13" s="12" customFormat="1" ht="21" customHeight="1">
      <c r="A65" s="27"/>
      <c r="B65" s="27"/>
      <c r="D65" s="22" t="s">
        <v>93</v>
      </c>
      <c r="E65" s="27"/>
      <c r="F65" s="27"/>
      <c r="G65" s="35"/>
      <c r="H65" s="27"/>
      <c r="I65" s="65"/>
      <c r="K65" s="52"/>
      <c r="L65" s="66"/>
      <c r="M65" s="71"/>
    </row>
    <row r="66" spans="1:13" s="12" customFormat="1" ht="21" customHeight="1">
      <c r="A66" s="27"/>
      <c r="B66" s="27"/>
      <c r="D66" s="22"/>
      <c r="E66" s="27"/>
      <c r="F66" s="27"/>
      <c r="G66" s="35"/>
      <c r="H66" s="27"/>
      <c r="I66" s="51">
        <f>SUM(I59:I65)</f>
        <v>0</v>
      </c>
      <c r="K66" s="51">
        <v>0</v>
      </c>
      <c r="L66" s="66"/>
      <c r="M66" s="62"/>
    </row>
    <row r="67" spans="1:13" ht="21" customHeight="1">
      <c r="A67" s="27"/>
      <c r="B67" s="28" t="s">
        <v>111</v>
      </c>
      <c r="C67" s="22" t="s">
        <v>125</v>
      </c>
      <c r="D67" s="22"/>
      <c r="E67" s="22"/>
      <c r="F67" s="22"/>
      <c r="H67" s="22"/>
      <c r="I67" s="23"/>
      <c r="J67" s="24"/>
      <c r="K67" s="23"/>
      <c r="L67" s="22"/>
      <c r="M67" s="64"/>
    </row>
    <row r="68" spans="1:13" ht="21" customHeight="1">
      <c r="A68" s="22"/>
      <c r="B68" s="22"/>
      <c r="C68" s="29" t="s">
        <v>56</v>
      </c>
      <c r="D68" s="22"/>
      <c r="E68" s="22" t="s">
        <v>121</v>
      </c>
      <c r="F68" s="22"/>
      <c r="G68" s="30"/>
      <c r="H68" s="22"/>
      <c r="I68" s="23"/>
      <c r="J68" s="24"/>
      <c r="K68" s="23"/>
      <c r="L68" s="22"/>
      <c r="M68" s="64"/>
    </row>
    <row r="69" spans="1:13" ht="21" customHeight="1">
      <c r="A69" s="27"/>
      <c r="B69" s="22"/>
      <c r="D69" s="22"/>
      <c r="E69" s="22" t="s">
        <v>122</v>
      </c>
      <c r="F69" s="22"/>
      <c r="G69" s="30"/>
      <c r="H69" s="22"/>
      <c r="I69" s="23"/>
      <c r="J69" s="24"/>
      <c r="K69" s="23"/>
      <c r="L69" s="24"/>
      <c r="M69" s="64"/>
    </row>
    <row r="70" spans="1:13" ht="21" customHeight="1">
      <c r="A70" s="27"/>
      <c r="C70" s="22"/>
      <c r="D70" s="22" t="s">
        <v>97</v>
      </c>
      <c r="E70" s="22"/>
      <c r="F70" s="22"/>
      <c r="G70" s="31" t="s">
        <v>123</v>
      </c>
      <c r="H70" s="22"/>
      <c r="I70" s="65"/>
      <c r="J70" s="24"/>
      <c r="K70" s="23"/>
      <c r="L70" s="24"/>
      <c r="M70" s="64"/>
    </row>
    <row r="71" spans="1:13" ht="21" customHeight="1">
      <c r="A71" s="27"/>
      <c r="C71" s="22"/>
      <c r="D71" s="22" t="s">
        <v>88</v>
      </c>
      <c r="E71" s="22"/>
      <c r="F71" s="22"/>
      <c r="G71" s="31"/>
      <c r="H71" s="22"/>
      <c r="I71" s="65"/>
      <c r="J71" s="24"/>
      <c r="K71" s="23"/>
      <c r="L71" s="24"/>
      <c r="M71" s="64"/>
    </row>
    <row r="72" spans="1:13" ht="21" customHeight="1">
      <c r="A72" s="27"/>
      <c r="C72" s="22"/>
      <c r="D72" s="22" t="s">
        <v>117</v>
      </c>
      <c r="E72" s="22"/>
      <c r="F72" s="22"/>
      <c r="G72" s="31"/>
      <c r="H72" s="22"/>
      <c r="I72" s="65"/>
      <c r="J72" s="24"/>
      <c r="K72" s="23"/>
      <c r="L72" s="24"/>
      <c r="M72" s="64"/>
    </row>
    <row r="73" spans="1:13" ht="21" customHeight="1">
      <c r="A73" s="27"/>
      <c r="D73" s="22" t="s">
        <v>118</v>
      </c>
      <c r="E73" s="22"/>
      <c r="F73" s="22"/>
      <c r="G73" s="32" t="s">
        <v>126</v>
      </c>
      <c r="H73" s="22"/>
      <c r="I73" s="65"/>
      <c r="J73" s="24"/>
      <c r="K73" s="23"/>
      <c r="L73" s="24"/>
      <c r="M73" s="64"/>
    </row>
    <row r="74" spans="1:13" ht="21" customHeight="1">
      <c r="A74" s="27"/>
      <c r="C74" s="22"/>
      <c r="D74" s="22" t="s">
        <v>91</v>
      </c>
      <c r="E74" s="22"/>
      <c r="F74" s="22"/>
      <c r="G74" s="31"/>
      <c r="H74" s="22"/>
      <c r="I74" s="65"/>
      <c r="J74" s="22"/>
      <c r="K74" s="23"/>
      <c r="L74" s="24"/>
      <c r="M74" s="64"/>
    </row>
    <row r="75" spans="1:13" ht="21" customHeight="1">
      <c r="A75" s="27"/>
      <c r="C75" s="22"/>
      <c r="D75" s="22" t="s">
        <v>92</v>
      </c>
      <c r="E75" s="22"/>
      <c r="F75" s="22"/>
      <c r="G75" s="31"/>
      <c r="H75" s="22"/>
      <c r="I75" s="65"/>
      <c r="J75" s="22"/>
      <c r="K75" s="23"/>
      <c r="L75" s="24"/>
      <c r="M75" s="64"/>
    </row>
    <row r="76" spans="1:13" s="12" customFormat="1" ht="21" customHeight="1">
      <c r="A76" s="27"/>
      <c r="B76" s="27"/>
      <c r="D76" s="22" t="s">
        <v>93</v>
      </c>
      <c r="E76" s="27"/>
      <c r="F76" s="27"/>
      <c r="G76" s="35"/>
      <c r="H76" s="27"/>
      <c r="I76" s="65"/>
      <c r="K76" s="52"/>
      <c r="L76" s="66"/>
      <c r="M76" s="71"/>
    </row>
    <row r="77" spans="1:13" s="12" customFormat="1" ht="21" customHeight="1">
      <c r="A77" s="27"/>
      <c r="B77" s="27"/>
      <c r="D77" s="22"/>
      <c r="E77" s="27"/>
      <c r="F77" s="27"/>
      <c r="G77" s="35"/>
      <c r="H77" s="27"/>
      <c r="I77" s="51">
        <f>SUM(I70:I76)</f>
        <v>0</v>
      </c>
      <c r="K77" s="51">
        <v>0</v>
      </c>
      <c r="L77" s="66"/>
      <c r="M77" s="62"/>
    </row>
    <row r="78" spans="1:13" s="12" customFormat="1" ht="21" customHeight="1">
      <c r="A78" s="27"/>
      <c r="B78" s="27" t="s">
        <v>72</v>
      </c>
      <c r="D78" s="27"/>
      <c r="E78" s="27"/>
      <c r="F78" s="27"/>
      <c r="G78" s="41"/>
      <c r="H78" s="27"/>
      <c r="I78" s="51">
        <f>I20+I32+I43+I77</f>
        <v>0</v>
      </c>
      <c r="J78" s="36"/>
      <c r="K78" s="51">
        <f>+K43+K32+K20+K77</f>
        <v>0</v>
      </c>
      <c r="L78" s="66"/>
      <c r="M78" s="67">
        <f>+M43+M32+M20+M77</f>
        <v>0</v>
      </c>
    </row>
    <row r="79" spans="1:13" ht="12.75" customHeight="1">
      <c r="A79" s="12"/>
      <c r="I79" s="42"/>
      <c r="J79" s="42"/>
      <c r="M79" s="42"/>
    </row>
    <row r="80" spans="1:13" ht="21" customHeight="1">
      <c r="A80" s="12"/>
      <c r="I80" s="42"/>
      <c r="J80" s="42"/>
      <c r="M80" s="16" t="s">
        <v>44</v>
      </c>
    </row>
    <row r="81" spans="1:13" ht="21" customHeight="1">
      <c r="A81" s="27"/>
      <c r="B81" s="22"/>
      <c r="C81" s="22"/>
      <c r="D81" s="22"/>
      <c r="E81" s="22"/>
      <c r="F81" s="22"/>
      <c r="G81" s="35" t="s">
        <v>127</v>
      </c>
      <c r="H81" s="35"/>
      <c r="I81" s="43" t="s">
        <v>128</v>
      </c>
      <c r="J81" s="44"/>
      <c r="K81" s="43" t="s">
        <v>48</v>
      </c>
      <c r="L81" s="25"/>
      <c r="M81" s="16" t="s">
        <v>78</v>
      </c>
    </row>
    <row r="82" spans="1:13" ht="21" customHeight="1">
      <c r="A82" s="27"/>
      <c r="B82" s="22"/>
      <c r="C82" s="22"/>
      <c r="D82" s="22"/>
      <c r="E82" s="22"/>
      <c r="F82" s="22"/>
      <c r="G82" s="35"/>
      <c r="H82" s="35"/>
      <c r="I82" s="299" t="s">
        <v>79</v>
      </c>
      <c r="J82" s="299"/>
      <c r="K82" s="299"/>
      <c r="L82" s="25"/>
      <c r="M82" s="37"/>
    </row>
    <row r="83" spans="1:13" ht="21" customHeight="1">
      <c r="A83" s="21" t="s">
        <v>129</v>
      </c>
      <c r="B83" s="22"/>
      <c r="C83" s="22"/>
      <c r="D83" s="22"/>
      <c r="E83" s="22"/>
      <c r="F83" s="22"/>
      <c r="G83" s="35"/>
      <c r="H83" s="35"/>
      <c r="I83" s="18"/>
      <c r="J83" s="18"/>
      <c r="K83" s="18"/>
      <c r="L83" s="25"/>
      <c r="M83" s="37"/>
    </row>
    <row r="84" spans="1:13" ht="21" customHeight="1">
      <c r="A84" s="47" t="s">
        <v>130</v>
      </c>
      <c r="F84" s="22"/>
      <c r="G84" s="48"/>
      <c r="H84" s="22"/>
      <c r="I84" s="13"/>
      <c r="J84" s="13"/>
      <c r="K84" s="13"/>
      <c r="L84" s="25"/>
      <c r="M84" s="26"/>
    </row>
    <row r="85" spans="1:13" ht="21" customHeight="1">
      <c r="A85" s="22" t="s">
        <v>131</v>
      </c>
      <c r="C85" s="22"/>
      <c r="G85" s="49"/>
      <c r="H85" s="22"/>
      <c r="I85" s="50"/>
      <c r="J85" s="45"/>
      <c r="K85" s="72"/>
      <c r="L85" s="13"/>
    </row>
    <row r="86" spans="1:13" ht="21" customHeight="1">
      <c r="A86" s="22"/>
      <c r="C86" s="22"/>
      <c r="G86" s="49"/>
      <c r="H86" s="22"/>
      <c r="I86" s="50"/>
      <c r="J86" s="50"/>
      <c r="K86" s="72"/>
      <c r="L86" s="13"/>
    </row>
    <row r="87" spans="1:13" ht="21" customHeight="1">
      <c r="A87" s="47" t="s">
        <v>132</v>
      </c>
      <c r="C87" s="22"/>
      <c r="G87" s="49"/>
      <c r="H87" s="22"/>
      <c r="I87" s="50"/>
      <c r="J87" s="50"/>
      <c r="K87" s="72"/>
      <c r="L87" s="13"/>
    </row>
    <row r="88" spans="1:13" ht="21" customHeight="1">
      <c r="A88" s="22" t="s">
        <v>133</v>
      </c>
      <c r="C88" s="22"/>
      <c r="G88" s="49" t="s">
        <v>134</v>
      </c>
      <c r="H88" s="22"/>
      <c r="I88" s="50"/>
      <c r="J88" s="50"/>
      <c r="K88" s="72"/>
      <c r="L88" s="13"/>
      <c r="M88" s="52"/>
    </row>
    <row r="89" spans="1:13" ht="21" hidden="1" customHeight="1">
      <c r="A89" s="22" t="s">
        <v>135</v>
      </c>
      <c r="C89" s="22"/>
      <c r="G89" s="49"/>
      <c r="H89" s="22"/>
      <c r="I89" s="50"/>
      <c r="J89" s="50"/>
      <c r="K89" s="68"/>
      <c r="L89" s="13"/>
      <c r="M89" s="52"/>
    </row>
    <row r="90" spans="1:13" ht="21" customHeight="1">
      <c r="A90" s="27" t="s">
        <v>136</v>
      </c>
      <c r="C90" s="27"/>
      <c r="D90" s="27"/>
      <c r="E90" s="27"/>
      <c r="F90" s="27"/>
      <c r="G90" s="27"/>
      <c r="H90" s="27"/>
      <c r="I90" s="54">
        <f>SUM(I85:I88)</f>
        <v>0</v>
      </c>
      <c r="J90" s="52"/>
      <c r="K90" s="54">
        <f>SUM(K85:K88)</f>
        <v>0</v>
      </c>
      <c r="L90" s="27"/>
      <c r="M90" s="69"/>
    </row>
    <row r="91" spans="1:13" ht="21" customHeight="1">
      <c r="A91" s="27"/>
      <c r="B91" s="27"/>
      <c r="C91" s="27"/>
      <c r="D91" s="27"/>
      <c r="E91" s="27"/>
      <c r="F91" s="27"/>
      <c r="G91" s="27"/>
      <c r="H91" s="27"/>
      <c r="I91" s="54"/>
      <c r="J91" s="52"/>
      <c r="K91" s="54"/>
      <c r="L91" s="27"/>
      <c r="M91" s="55"/>
    </row>
    <row r="92" spans="1:13" ht="21" customHeight="1" thickBot="1">
      <c r="A92" s="27" t="s">
        <v>137</v>
      </c>
      <c r="B92" s="27"/>
      <c r="C92" s="27"/>
      <c r="D92" s="27"/>
      <c r="E92" s="27"/>
      <c r="F92" s="27"/>
      <c r="G92" s="12"/>
      <c r="H92" s="27"/>
      <c r="I92" s="70">
        <f>I78+I90</f>
        <v>0</v>
      </c>
      <c r="J92" s="52"/>
      <c r="K92" s="70">
        <f>K78+K90</f>
        <v>0</v>
      </c>
      <c r="L92" s="27"/>
      <c r="M92" s="56">
        <v>100</v>
      </c>
    </row>
    <row r="93" spans="1:13" ht="21" customHeight="1" thickTop="1">
      <c r="A93" s="27"/>
      <c r="B93" s="22"/>
      <c r="C93" s="22"/>
      <c r="D93" s="22"/>
      <c r="E93" s="22"/>
      <c r="F93" s="22"/>
      <c r="H93" s="22"/>
      <c r="I93" s="23"/>
      <c r="J93" s="24"/>
      <c r="K93" s="46"/>
      <c r="L93" s="22"/>
      <c r="M93" s="37"/>
    </row>
    <row r="94" spans="1:13" ht="21" customHeight="1">
      <c r="A94" s="22" t="s">
        <v>138</v>
      </c>
      <c r="B94" s="22"/>
      <c r="C94" s="22"/>
      <c r="D94" s="22"/>
      <c r="E94" s="22"/>
      <c r="F94" s="22"/>
      <c r="H94" s="22"/>
      <c r="I94" s="23"/>
      <c r="J94" s="24"/>
      <c r="K94" s="46"/>
      <c r="L94" s="22"/>
      <c r="M94" s="37"/>
    </row>
    <row r="95" spans="1:13" ht="21" customHeight="1">
      <c r="I95" s="50"/>
      <c r="J95" s="50"/>
      <c r="K95" s="50"/>
      <c r="L95" s="13"/>
    </row>
  </sheetData>
  <mergeCells count="5">
    <mergeCell ref="A2:E2"/>
    <mergeCell ref="A3:E3"/>
    <mergeCell ref="H4:M4"/>
    <mergeCell ref="I7:K7"/>
    <mergeCell ref="I82:K82"/>
  </mergeCells>
  <pageMargins left="0.8" right="0.6" top="0.48" bottom="0.5" header="0.5" footer="0.5"/>
  <pageSetup paperSize="9" scale="76" firstPageNumber="6" orientation="portrait" useFirstPageNumber="1" r:id="rId1"/>
  <headerFooter>
    <oddFooter>&amp;L&amp;"Times New Roman,Regular"&amp;11   The accompanying notes are an integral part of these financial statements.
&amp;C&amp;"Times New Roman,Regular"&amp;11&amp;P</oddFooter>
  </headerFooter>
  <rowBreaks count="2" manualBreakCount="2">
    <brk id="43" max="16383" man="1"/>
    <brk id="78" max="16383" man="1"/>
  </rowBreaks>
  <customProperties>
    <customPr name="OrphanNamesChecke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C6A64-070E-4AD2-AFC5-C94DCA6A3A06}">
  <sheetPr>
    <tabColor rgb="FF1B40B5"/>
  </sheetPr>
  <dimension ref="A1:T33"/>
  <sheetViews>
    <sheetView tabSelected="1" view="pageBreakPreview" zoomScale="59" zoomScaleNormal="90" zoomScaleSheetLayoutView="85" workbookViewId="0">
      <selection activeCell="V20" sqref="V20"/>
    </sheetView>
  </sheetViews>
  <sheetFormatPr defaultColWidth="10.140625" defaultRowHeight="15"/>
  <cols>
    <col min="1" max="1" width="2.140625" style="110" customWidth="1"/>
    <col min="2" max="3" width="1.85546875" style="110" customWidth="1"/>
    <col min="4" max="4" width="7.140625" style="110" customWidth="1"/>
    <col min="5" max="5" width="28.140625" style="110" customWidth="1"/>
    <col min="6" max="6" width="16.42578125" style="110" customWidth="1"/>
    <col min="7" max="7" width="0.85546875" style="110" hidden="1" customWidth="1"/>
    <col min="8" max="8" width="13.140625" style="110" hidden="1" customWidth="1"/>
    <col min="9" max="9" width="1.5703125" style="110" customWidth="1"/>
    <col min="10" max="10" width="15.42578125" style="118" bestFit="1" customWidth="1"/>
    <col min="11" max="11" width="0.85546875" style="118" customWidth="1"/>
    <col min="12" max="12" width="15.5703125" style="118" bestFit="1" customWidth="1"/>
    <col min="13" max="13" width="0.85546875" style="118" customWidth="1"/>
    <col min="14" max="14" width="20.7109375" style="110" bestFit="1" customWidth="1"/>
    <col min="15" max="15" width="0.85546875" style="110" customWidth="1"/>
    <col min="16" max="16" width="15.5703125" style="118" bestFit="1" customWidth="1"/>
    <col min="17" max="17" width="0.85546875" style="118" customWidth="1"/>
    <col min="18" max="18" width="14.7109375" style="118" bestFit="1" customWidth="1"/>
    <col min="19" max="19" width="0.85546875" style="118" customWidth="1"/>
    <col min="20" max="20" width="20.7109375" style="110" bestFit="1" customWidth="1"/>
    <col min="21" max="16384" width="10.140625" style="110"/>
  </cols>
  <sheetData>
    <row r="1" spans="1:20" s="104" customFormat="1" ht="21" customHeight="1">
      <c r="A1" s="159" t="s">
        <v>0</v>
      </c>
      <c r="B1" s="101"/>
      <c r="C1" s="101"/>
      <c r="D1" s="101"/>
      <c r="E1" s="101"/>
      <c r="F1" s="159"/>
      <c r="G1" s="159"/>
      <c r="H1" s="159"/>
      <c r="I1" s="159"/>
      <c r="J1" s="160"/>
      <c r="K1" s="159"/>
      <c r="L1" s="159"/>
      <c r="M1" s="159"/>
      <c r="N1" s="161"/>
      <c r="P1" s="160"/>
      <c r="Q1" s="159"/>
      <c r="R1" s="159"/>
      <c r="S1" s="159"/>
      <c r="T1" s="161"/>
    </row>
    <row r="2" spans="1:20" s="109" customFormat="1" ht="21" customHeight="1">
      <c r="A2" s="105" t="s">
        <v>65</v>
      </c>
      <c r="B2" s="105"/>
      <c r="C2" s="105"/>
      <c r="D2" s="105"/>
      <c r="E2" s="105"/>
      <c r="F2" s="162"/>
      <c r="G2" s="162"/>
      <c r="H2" s="162"/>
      <c r="I2" s="162"/>
      <c r="J2" s="163"/>
      <c r="K2" s="162"/>
      <c r="L2" s="164"/>
      <c r="M2" s="162"/>
      <c r="N2" s="161"/>
      <c r="P2" s="163"/>
      <c r="Q2" s="162"/>
      <c r="R2" s="164"/>
      <c r="S2" s="162"/>
      <c r="T2" s="161"/>
    </row>
    <row r="3" spans="1:20" s="109" customFormat="1" ht="21" customHeight="1">
      <c r="A3" s="105"/>
      <c r="B3" s="105"/>
      <c r="C3" s="105"/>
      <c r="D3" s="105"/>
      <c r="E3" s="105"/>
      <c r="F3" s="162"/>
      <c r="G3" s="162"/>
      <c r="H3" s="162"/>
      <c r="I3" s="162"/>
      <c r="J3" s="163"/>
      <c r="K3" s="162"/>
      <c r="L3" s="164"/>
      <c r="M3" s="162"/>
      <c r="N3" s="161"/>
      <c r="P3" s="163"/>
      <c r="Q3" s="162"/>
      <c r="R3" s="164"/>
      <c r="S3" s="162"/>
      <c r="T3" s="161"/>
    </row>
    <row r="4" spans="1:20" ht="21" customHeight="1">
      <c r="D4" s="111"/>
      <c r="F4" s="112"/>
      <c r="G4" s="113"/>
      <c r="H4" s="112"/>
      <c r="I4" s="113"/>
      <c r="J4" s="294" t="s">
        <v>40</v>
      </c>
      <c r="K4" s="295"/>
      <c r="L4" s="295"/>
      <c r="M4" s="295"/>
      <c r="N4" s="295"/>
      <c r="O4" s="113"/>
      <c r="P4" s="294" t="s">
        <v>41</v>
      </c>
      <c r="Q4" s="295"/>
      <c r="R4" s="295"/>
      <c r="S4" s="295"/>
      <c r="T4" s="295"/>
    </row>
    <row r="5" spans="1:20" ht="21" customHeight="1">
      <c r="A5" s="292" t="s">
        <v>139</v>
      </c>
      <c r="B5" s="292"/>
      <c r="C5" s="292"/>
      <c r="D5" s="292"/>
      <c r="E5" s="292"/>
      <c r="F5" s="112"/>
      <c r="G5" s="113"/>
      <c r="H5" s="112"/>
      <c r="I5" s="113"/>
      <c r="J5" s="115"/>
      <c r="K5" s="115"/>
      <c r="L5" s="116"/>
      <c r="M5" s="115"/>
      <c r="N5" s="115" t="s">
        <v>44</v>
      </c>
      <c r="P5" s="115"/>
      <c r="Q5" s="115"/>
      <c r="R5" s="116"/>
      <c r="S5" s="115"/>
      <c r="T5" s="115" t="s">
        <v>44</v>
      </c>
    </row>
    <row r="6" spans="1:20" ht="21" customHeight="1">
      <c r="A6" s="292" t="s">
        <v>140</v>
      </c>
      <c r="B6" s="292"/>
      <c r="C6" s="292"/>
      <c r="D6" s="292"/>
      <c r="E6" s="292"/>
      <c r="F6" s="112" t="s">
        <v>141</v>
      </c>
      <c r="G6" s="113"/>
      <c r="H6" s="112" t="s">
        <v>142</v>
      </c>
      <c r="I6" s="113"/>
      <c r="J6" s="115" t="s">
        <v>128</v>
      </c>
      <c r="K6" s="115"/>
      <c r="L6" s="115" t="s">
        <v>48</v>
      </c>
      <c r="M6" s="115"/>
      <c r="N6" s="115" t="s">
        <v>49</v>
      </c>
      <c r="P6" s="115" t="s">
        <v>128</v>
      </c>
      <c r="Q6" s="115"/>
      <c r="R6" s="115" t="s">
        <v>48</v>
      </c>
      <c r="S6" s="115"/>
      <c r="T6" s="115" t="s">
        <v>49</v>
      </c>
    </row>
    <row r="7" spans="1:20" ht="21" customHeight="1">
      <c r="H7" s="165" t="s">
        <v>143</v>
      </c>
      <c r="J7" s="291" t="s">
        <v>6</v>
      </c>
      <c r="K7" s="291"/>
      <c r="L7" s="291"/>
      <c r="N7" s="119" t="s">
        <v>50</v>
      </c>
      <c r="P7" s="291" t="s">
        <v>6</v>
      </c>
      <c r="Q7" s="291"/>
      <c r="R7" s="291"/>
      <c r="T7" s="119" t="s">
        <v>50</v>
      </c>
    </row>
    <row r="8" spans="1:20" ht="21" customHeight="1">
      <c r="A8" s="120" t="s">
        <v>144</v>
      </c>
      <c r="B8" s="121"/>
      <c r="C8" s="121"/>
      <c r="D8" s="121"/>
      <c r="E8" s="121"/>
      <c r="F8" s="166"/>
      <c r="G8" s="166"/>
      <c r="H8" s="166"/>
      <c r="I8" s="166"/>
      <c r="J8" s="167"/>
      <c r="K8" s="168"/>
      <c r="L8" s="167"/>
      <c r="M8" s="166"/>
      <c r="N8" s="168"/>
      <c r="O8" s="169"/>
      <c r="P8" s="167"/>
      <c r="Q8" s="168"/>
      <c r="R8" s="167"/>
      <c r="S8" s="166"/>
      <c r="T8" s="168"/>
    </row>
    <row r="9" spans="1:20" ht="21" customHeight="1">
      <c r="A9" s="120" t="s">
        <v>145</v>
      </c>
      <c r="B9" s="121"/>
      <c r="C9" s="121"/>
      <c r="D9" s="121"/>
      <c r="F9" s="121"/>
      <c r="G9" s="166"/>
      <c r="H9" s="166"/>
      <c r="I9" s="166"/>
      <c r="J9" s="167"/>
      <c r="K9" s="168"/>
      <c r="L9" s="167"/>
      <c r="M9" s="166"/>
      <c r="N9" s="168"/>
      <c r="O9" s="169"/>
      <c r="P9" s="167"/>
      <c r="Q9" s="168"/>
      <c r="R9" s="167"/>
      <c r="S9" s="166"/>
      <c r="T9" s="168"/>
    </row>
    <row r="10" spans="1:20" ht="21" customHeight="1">
      <c r="B10" s="166" t="s">
        <v>146</v>
      </c>
      <c r="F10" s="166"/>
      <c r="H10" s="170"/>
      <c r="J10" s="171"/>
      <c r="K10" s="172"/>
      <c r="L10" s="171"/>
      <c r="M10" s="173"/>
      <c r="N10" s="134"/>
      <c r="O10" s="172"/>
      <c r="P10" s="155"/>
      <c r="Q10" s="155"/>
      <c r="R10" s="155"/>
      <c r="S10" s="174"/>
      <c r="T10" s="155"/>
    </row>
    <row r="11" spans="1:20" ht="21" customHeight="1">
      <c r="C11" s="110" t="s">
        <v>149</v>
      </c>
      <c r="F11" s="175" t="s">
        <v>150</v>
      </c>
      <c r="H11" s="170"/>
      <c r="J11" s="240">
        <v>0</v>
      </c>
      <c r="K11" s="243"/>
      <c r="L11" s="240">
        <v>0</v>
      </c>
      <c r="M11" s="241"/>
      <c r="N11" s="278">
        <f>L11/$R$22*100</f>
        <v>0</v>
      </c>
      <c r="P11" s="177">
        <v>45000</v>
      </c>
      <c r="R11" s="177">
        <v>44980</v>
      </c>
      <c r="T11" s="191">
        <f>R11/$R$22*100</f>
        <v>1.0936739786560941</v>
      </c>
    </row>
    <row r="12" spans="1:20" ht="21" customHeight="1">
      <c r="B12" s="246"/>
      <c r="C12" s="110" t="s">
        <v>147</v>
      </c>
      <c r="F12" s="175" t="s">
        <v>148</v>
      </c>
      <c r="H12" s="170"/>
      <c r="J12" s="240">
        <v>0</v>
      </c>
      <c r="K12" s="243"/>
      <c r="L12" s="240">
        <v>0</v>
      </c>
      <c r="M12" s="241"/>
      <c r="N12" s="278">
        <f>L12/$R$22*100</f>
        <v>0</v>
      </c>
      <c r="P12" s="177">
        <v>120000</v>
      </c>
      <c r="Q12" s="178"/>
      <c r="R12" s="177">
        <v>119576</v>
      </c>
      <c r="S12" s="173"/>
      <c r="T12" s="191">
        <f>R12/$R$22*100</f>
        <v>2.9074513043970898</v>
      </c>
    </row>
    <row r="13" spans="1:20" ht="21" customHeight="1">
      <c r="C13" s="110" t="s">
        <v>151</v>
      </c>
      <c r="F13" s="175" t="s">
        <v>152</v>
      </c>
      <c r="H13" s="170"/>
      <c r="J13" s="177">
        <v>44000</v>
      </c>
      <c r="K13" s="178"/>
      <c r="L13" s="177">
        <v>43939</v>
      </c>
      <c r="M13" s="173"/>
      <c r="N13" s="191">
        <f>L13/$L$22*100</f>
        <v>1.0719595446825059</v>
      </c>
      <c r="P13" s="240">
        <v>0</v>
      </c>
      <c r="Q13" s="243"/>
      <c r="R13" s="240">
        <v>0</v>
      </c>
      <c r="S13" s="241"/>
      <c r="T13" s="278">
        <f>R13/$R$22*100</f>
        <v>0</v>
      </c>
    </row>
    <row r="14" spans="1:20" ht="21" customHeight="1">
      <c r="C14" s="110" t="s">
        <v>155</v>
      </c>
      <c r="F14" s="175" t="s">
        <v>156</v>
      </c>
      <c r="H14" s="170"/>
      <c r="J14" s="177">
        <v>39000</v>
      </c>
      <c r="K14" s="178"/>
      <c r="L14" s="177">
        <v>38837</v>
      </c>
      <c r="M14" s="173"/>
      <c r="N14" s="191">
        <f>L14/$L$22*100</f>
        <v>0.94748840066534235</v>
      </c>
      <c r="P14" s="240">
        <v>0</v>
      </c>
      <c r="Q14" s="243"/>
      <c r="R14" s="240">
        <v>0</v>
      </c>
      <c r="S14" s="241"/>
      <c r="T14" s="278">
        <f>R14/$R$22*100</f>
        <v>0</v>
      </c>
    </row>
    <row r="15" spans="1:20" ht="21" customHeight="1">
      <c r="C15" s="110" t="s">
        <v>153</v>
      </c>
      <c r="F15" s="175" t="s">
        <v>154</v>
      </c>
      <c r="H15" s="170"/>
      <c r="J15" s="177">
        <v>30000</v>
      </c>
      <c r="K15" s="178"/>
      <c r="L15" s="177">
        <v>29793</v>
      </c>
      <c r="M15" s="173"/>
      <c r="N15" s="191">
        <f>L15/$L$22*100</f>
        <v>0.72684609833464342</v>
      </c>
      <c r="P15" s="240">
        <v>0</v>
      </c>
      <c r="Q15" s="243"/>
      <c r="R15" s="240">
        <v>0</v>
      </c>
      <c r="S15" s="241"/>
      <c r="T15" s="278">
        <f>R15/$R$22*100</f>
        <v>0</v>
      </c>
    </row>
    <row r="16" spans="1:20" s="169" customFormat="1" ht="21" customHeight="1">
      <c r="A16" s="190"/>
      <c r="B16" s="166" t="s">
        <v>157</v>
      </c>
      <c r="C16" s="110"/>
      <c r="D16" s="110"/>
      <c r="E16" s="121"/>
      <c r="F16" s="121"/>
      <c r="G16" s="121"/>
      <c r="H16" s="121"/>
      <c r="I16" s="121"/>
      <c r="J16" s="244"/>
      <c r="K16" s="244"/>
      <c r="L16" s="244"/>
      <c r="M16" s="244"/>
      <c r="N16" s="176"/>
      <c r="O16" s="110"/>
      <c r="P16" s="177"/>
      <c r="Q16" s="118"/>
      <c r="R16" s="177"/>
      <c r="S16" s="118"/>
      <c r="T16" s="176"/>
    </row>
    <row r="17" spans="1:20" ht="21" customHeight="1">
      <c r="C17" s="110" t="s">
        <v>158</v>
      </c>
      <c r="F17" s="175" t="s">
        <v>159</v>
      </c>
      <c r="H17" s="170" t="s">
        <v>160</v>
      </c>
      <c r="J17" s="240">
        <v>0</v>
      </c>
      <c r="K17" s="243"/>
      <c r="L17" s="240">
        <v>0</v>
      </c>
      <c r="M17" s="241"/>
      <c r="N17" s="278">
        <f t="shared" ref="N17" si="0">L17/$R$22*100</f>
        <v>0</v>
      </c>
      <c r="P17" s="177">
        <v>70000</v>
      </c>
      <c r="R17" s="177">
        <v>69729</v>
      </c>
      <c r="T17" s="191">
        <f>R17/$R$22*100-0.01</f>
        <v>1.6854378136440813</v>
      </c>
    </row>
    <row r="18" spans="1:20" ht="21" customHeight="1">
      <c r="C18" s="110" t="s">
        <v>161</v>
      </c>
      <c r="F18" s="175" t="s">
        <v>162</v>
      </c>
      <c r="H18" s="170"/>
      <c r="J18" s="177">
        <v>40000</v>
      </c>
      <c r="K18" s="178"/>
      <c r="L18" s="177">
        <v>39929</v>
      </c>
      <c r="M18" s="173"/>
      <c r="N18" s="191">
        <f>L18/$L$22*100</f>
        <v>0.97412942168979211</v>
      </c>
      <c r="O18" s="172"/>
      <c r="P18" s="240">
        <v>0</v>
      </c>
      <c r="Q18" s="243"/>
      <c r="R18" s="240">
        <v>0</v>
      </c>
      <c r="S18" s="241"/>
      <c r="T18" s="278">
        <f t="shared" ref="T18:T19" si="1">R18/$R$22*100</f>
        <v>0</v>
      </c>
    </row>
    <row r="19" spans="1:20" ht="21" customHeight="1">
      <c r="C19" s="110" t="s">
        <v>163</v>
      </c>
      <c r="F19" s="175" t="s">
        <v>164</v>
      </c>
      <c r="H19" s="170"/>
      <c r="J19" s="245">
        <v>100000</v>
      </c>
      <c r="K19" s="172"/>
      <c r="L19" s="245">
        <v>99663</v>
      </c>
      <c r="M19" s="173"/>
      <c r="N19" s="279">
        <f>L19/$L$22*100</f>
        <v>2.4314323061902314</v>
      </c>
      <c r="O19" s="172"/>
      <c r="P19" s="242">
        <v>0</v>
      </c>
      <c r="Q19" s="243"/>
      <c r="R19" s="242">
        <v>0</v>
      </c>
      <c r="S19" s="241"/>
      <c r="T19" s="280">
        <f t="shared" si="1"/>
        <v>0</v>
      </c>
    </row>
    <row r="20" spans="1:20" ht="21" customHeight="1">
      <c r="A20" s="120" t="s">
        <v>165</v>
      </c>
      <c r="F20" s="175"/>
      <c r="H20" s="170"/>
      <c r="I20" s="166"/>
      <c r="J20" s="167"/>
      <c r="K20" s="168"/>
      <c r="L20" s="180"/>
      <c r="M20" s="181"/>
      <c r="N20" s="180"/>
      <c r="O20" s="182"/>
      <c r="P20" s="183"/>
      <c r="Q20" s="183"/>
      <c r="R20" s="183"/>
      <c r="S20" s="181"/>
      <c r="T20" s="180"/>
    </row>
    <row r="21" spans="1:20" ht="21" customHeight="1">
      <c r="A21" s="120" t="s">
        <v>166</v>
      </c>
      <c r="I21" s="166"/>
      <c r="J21" s="193">
        <f>SUM(J12:J15,J17:J19)</f>
        <v>253000</v>
      </c>
      <c r="K21" s="184"/>
      <c r="L21" s="193">
        <f>SUM(L12:L15,L17:L19)</f>
        <v>252161</v>
      </c>
      <c r="M21" s="185"/>
      <c r="N21" s="192">
        <f>L21/L22*100</f>
        <v>6.1518557715625155</v>
      </c>
      <c r="O21" s="182"/>
      <c r="P21" s="193">
        <f>SUM(P10:P12,P17:P17)</f>
        <v>235000</v>
      </c>
      <c r="Q21" s="186"/>
      <c r="R21" s="193">
        <f>SUM(R10:R12,R17:R17)</f>
        <v>234285</v>
      </c>
      <c r="S21" s="186"/>
      <c r="T21" s="192">
        <f>SUM(T10:T15,T17:T17)</f>
        <v>5.6865630966972649</v>
      </c>
    </row>
    <row r="22" spans="1:20" ht="21" customHeight="1" thickBot="1">
      <c r="A22" s="114" t="s">
        <v>137</v>
      </c>
      <c r="I22" s="166"/>
      <c r="J22" s="194">
        <f>'Investment-3-4'!H39+'Security-5'!J21</f>
        <v>4854133</v>
      </c>
      <c r="K22" s="186"/>
      <c r="L22" s="194">
        <f>'Investment-3-4'!J39+'Security-5'!L21</f>
        <v>4098942</v>
      </c>
      <c r="M22" s="187"/>
      <c r="N22" s="188">
        <v>100</v>
      </c>
      <c r="O22" s="189"/>
      <c r="P22" s="194">
        <f>'Investment-3-4'!N39+'Security-5'!P21</f>
        <v>4827083</v>
      </c>
      <c r="Q22" s="186"/>
      <c r="R22" s="194">
        <f>'Investment-3-4'!P39+'Security-5'!R21</f>
        <v>4112743</v>
      </c>
      <c r="S22" s="186"/>
      <c r="T22" s="188">
        <v>100</v>
      </c>
    </row>
    <row r="23" spans="1:20" ht="21" customHeight="1" thickTop="1">
      <c r="F23" s="175"/>
      <c r="H23" s="170"/>
      <c r="J23" s="177"/>
      <c r="L23" s="177"/>
      <c r="N23" s="176"/>
      <c r="P23" s="177"/>
      <c r="Q23" s="178"/>
      <c r="R23" s="177"/>
      <c r="S23" s="173"/>
      <c r="T23" s="176"/>
    </row>
    <row r="24" spans="1:20" ht="21" customHeight="1">
      <c r="J24" s="110"/>
      <c r="K24" s="110"/>
      <c r="L24" s="110"/>
      <c r="M24" s="13"/>
      <c r="P24" s="110"/>
      <c r="Q24" s="110"/>
      <c r="R24" s="110"/>
      <c r="S24" s="110"/>
    </row>
    <row r="25" spans="1:20" ht="21" customHeight="1">
      <c r="J25" s="110"/>
      <c r="K25" s="110"/>
      <c r="L25" s="110"/>
      <c r="M25" s="110"/>
      <c r="P25" s="110"/>
      <c r="Q25" s="110"/>
      <c r="R25" s="110"/>
      <c r="S25" s="110"/>
    </row>
    <row r="26" spans="1:20" ht="21" customHeight="1">
      <c r="J26" s="110"/>
      <c r="K26" s="110"/>
      <c r="L26" s="110"/>
      <c r="M26" s="110"/>
      <c r="P26" s="110"/>
      <c r="Q26" s="110"/>
      <c r="R26" s="110"/>
      <c r="S26" s="110"/>
    </row>
    <row r="27" spans="1:20" ht="21" customHeight="1">
      <c r="J27" s="110"/>
      <c r="K27" s="110"/>
      <c r="L27" s="110"/>
      <c r="M27" s="110"/>
      <c r="P27" s="110"/>
      <c r="Q27" s="110"/>
      <c r="R27" s="110"/>
      <c r="S27" s="110"/>
    </row>
    <row r="28" spans="1:20" ht="21" customHeight="1">
      <c r="J28" s="110"/>
      <c r="K28" s="110"/>
      <c r="L28" s="110"/>
      <c r="M28" s="110"/>
      <c r="P28" s="110"/>
      <c r="Q28" s="110"/>
      <c r="R28" s="110"/>
      <c r="S28" s="110"/>
    </row>
    <row r="29" spans="1:20" ht="21" customHeight="1">
      <c r="J29" s="110"/>
      <c r="K29" s="110"/>
      <c r="L29" s="110"/>
      <c r="M29" s="110"/>
      <c r="P29" s="110"/>
      <c r="Q29" s="110"/>
      <c r="R29" s="110"/>
      <c r="S29" s="110"/>
    </row>
    <row r="30" spans="1:20" ht="21" customHeight="1">
      <c r="A30" s="190"/>
      <c r="B30" s="166"/>
      <c r="C30" s="166"/>
      <c r="D30" s="166"/>
      <c r="E30" s="166"/>
      <c r="F30" s="166"/>
      <c r="G30" s="166"/>
      <c r="H30" s="166"/>
      <c r="I30" s="166"/>
      <c r="J30" s="167"/>
      <c r="K30" s="168"/>
      <c r="L30" s="167"/>
      <c r="M30" s="166"/>
      <c r="N30" s="168"/>
      <c r="O30" s="169"/>
      <c r="P30" s="167"/>
      <c r="Q30" s="168"/>
      <c r="R30" s="167"/>
      <c r="S30" s="166"/>
      <c r="T30" s="168"/>
    </row>
    <row r="31" spans="1:20" ht="21" customHeight="1">
      <c r="A31" s="190"/>
      <c r="B31" s="166"/>
      <c r="C31" s="166"/>
      <c r="D31" s="166"/>
      <c r="E31" s="166"/>
      <c r="F31" s="166"/>
      <c r="G31" s="166"/>
      <c r="H31" s="166"/>
      <c r="I31" s="166"/>
      <c r="J31" s="167"/>
      <c r="K31" s="168"/>
      <c r="L31" s="167"/>
      <c r="M31" s="166"/>
      <c r="N31" s="168"/>
      <c r="O31" s="169"/>
      <c r="P31" s="167"/>
      <c r="Q31" s="168"/>
      <c r="R31" s="167"/>
      <c r="S31" s="166"/>
      <c r="T31" s="168"/>
    </row>
    <row r="32" spans="1:20" ht="21" customHeight="1">
      <c r="L32" s="155"/>
      <c r="P32" s="155"/>
      <c r="R32" s="155"/>
    </row>
    <row r="33" spans="12:18" ht="21" customHeight="1">
      <c r="L33" s="155"/>
      <c r="P33" s="155"/>
      <c r="R33" s="155"/>
    </row>
  </sheetData>
  <sheetProtection formatCells="0" formatColumns="0" formatRows="0" insertColumns="0" insertRows="0" insertHyperlinks="0" deleteColumns="0" deleteRows="0" sort="0" autoFilter="0" pivotTables="0"/>
  <mergeCells count="6">
    <mergeCell ref="J4:N4"/>
    <mergeCell ref="P4:T4"/>
    <mergeCell ref="A5:E5"/>
    <mergeCell ref="A6:E6"/>
    <mergeCell ref="J7:L7"/>
    <mergeCell ref="P7:R7"/>
  </mergeCells>
  <conditionalFormatting sqref="A1:XFD9 A10:I22 U10:XFD22 A23:XFD1048576">
    <cfRule type="expression" dxfId="4" priority="4">
      <formula>CELL("protect", A1)</formula>
    </cfRule>
  </conditionalFormatting>
  <pageMargins left="0.7" right="0.7" top="0.48" bottom="0.5" header="0.5" footer="0.5"/>
  <pageSetup paperSize="9" scale="96" firstPageNumber="5" orientation="landscape" useFirstPageNumber="1" r:id="rId1"/>
  <headerFooter>
    <oddFooter>&amp;L&amp;"Times New Roman,Regular"&amp;11The accompanying condensed notes form an integral part of the interim financial statements.&amp;"Arial,Regular"&amp;10
&amp;C&amp;"Times New Roman,Regular"&amp;11&amp;P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1B40B5"/>
  </sheetPr>
  <dimension ref="A1:I81"/>
  <sheetViews>
    <sheetView view="pageBreakPreview" topLeftCell="A48" zoomScale="85" zoomScaleNormal="90" zoomScaleSheetLayoutView="85" workbookViewId="0">
      <selection activeCell="A39" sqref="A39"/>
    </sheetView>
  </sheetViews>
  <sheetFormatPr defaultColWidth="9.140625" defaultRowHeight="21" customHeight="1"/>
  <cols>
    <col min="1" max="1" width="54.5703125" style="77" customWidth="1"/>
    <col min="2" max="2" width="7.85546875" style="78" customWidth="1"/>
    <col min="3" max="3" width="14.42578125" style="78" customWidth="1"/>
    <col min="4" max="4" width="1.5703125" style="78" customWidth="1"/>
    <col min="5" max="5" width="14.42578125" style="78" customWidth="1"/>
    <col min="6" max="6" width="1.85546875" style="85" customWidth="1"/>
    <col min="7" max="7" width="9.140625" style="78"/>
    <col min="8" max="8" width="14.140625" style="78" customWidth="1"/>
    <col min="9" max="16384" width="9.140625" style="78"/>
  </cols>
  <sheetData>
    <row r="1" spans="1:8" s="74" customFormat="1" ht="21" customHeight="1">
      <c r="A1" s="73" t="s">
        <v>0</v>
      </c>
      <c r="B1" s="73"/>
      <c r="C1" s="73"/>
      <c r="D1" s="73"/>
      <c r="E1" s="73"/>
      <c r="F1" s="73"/>
    </row>
    <row r="2" spans="1:8" s="76" customFormat="1" ht="21" customHeight="1">
      <c r="A2" s="75" t="s">
        <v>167</v>
      </c>
      <c r="F2" s="195"/>
    </row>
    <row r="3" spans="1:8" s="76" customFormat="1" ht="21" customHeight="1">
      <c r="A3" s="75"/>
      <c r="F3" s="195"/>
    </row>
    <row r="4" spans="1:8" s="76" customFormat="1" ht="21" customHeight="1">
      <c r="A4" s="75"/>
      <c r="C4" s="300" t="s">
        <v>168</v>
      </c>
      <c r="D4" s="300"/>
      <c r="E4" s="300"/>
      <c r="F4" s="85"/>
    </row>
    <row r="5" spans="1:8" s="76" customFormat="1" ht="21" customHeight="1">
      <c r="A5" s="75"/>
      <c r="C5" s="300" t="s">
        <v>169</v>
      </c>
      <c r="D5" s="300"/>
      <c r="E5" s="300"/>
      <c r="F5" s="85"/>
    </row>
    <row r="6" spans="1:8" ht="21" customHeight="1">
      <c r="B6" s="82" t="s">
        <v>4</v>
      </c>
      <c r="C6" s="83">
        <v>2025</v>
      </c>
      <c r="D6" s="83"/>
      <c r="E6" s="83">
        <v>2024</v>
      </c>
      <c r="F6" s="82"/>
    </row>
    <row r="7" spans="1:8" ht="21" customHeight="1">
      <c r="B7" s="82"/>
      <c r="C7" s="291" t="s">
        <v>6</v>
      </c>
      <c r="D7" s="291"/>
      <c r="E7" s="291"/>
      <c r="F7" s="82"/>
    </row>
    <row r="8" spans="1:8" ht="21" customHeight="1">
      <c r="A8" s="97" t="s">
        <v>170</v>
      </c>
      <c r="B8" s="82">
        <v>3</v>
      </c>
      <c r="H8" s="196"/>
    </row>
    <row r="9" spans="1:8" ht="21" customHeight="1">
      <c r="A9" s="78" t="s">
        <v>171</v>
      </c>
      <c r="B9" s="82"/>
      <c r="C9" s="87">
        <v>135043</v>
      </c>
      <c r="D9" s="87"/>
      <c r="E9" s="87">
        <v>143484</v>
      </c>
      <c r="F9" s="197"/>
      <c r="H9" s="196"/>
    </row>
    <row r="10" spans="1:8" ht="21" customHeight="1">
      <c r="A10" s="78" t="s">
        <v>172</v>
      </c>
      <c r="B10" s="82"/>
      <c r="C10" s="87">
        <v>886</v>
      </c>
      <c r="D10" s="88"/>
      <c r="E10" s="87">
        <v>1774</v>
      </c>
      <c r="F10" s="197"/>
      <c r="G10" s="198"/>
      <c r="H10" s="196"/>
    </row>
    <row r="11" spans="1:8" ht="21" customHeight="1">
      <c r="A11" s="78" t="s">
        <v>173</v>
      </c>
      <c r="B11" s="82"/>
      <c r="C11" s="87">
        <v>2903</v>
      </c>
      <c r="D11" s="88"/>
      <c r="E11" s="87">
        <v>2567</v>
      </c>
      <c r="F11" s="197"/>
    </row>
    <row r="12" spans="1:8" ht="21" customHeight="1">
      <c r="A12" s="90" t="s">
        <v>174</v>
      </c>
      <c r="B12" s="82">
        <v>13</v>
      </c>
      <c r="C12" s="248">
        <f>SUM(C9:C11)</f>
        <v>138832</v>
      </c>
      <c r="D12" s="249"/>
      <c r="E12" s="248">
        <f>SUM(E9:E11)</f>
        <v>147825</v>
      </c>
      <c r="F12" s="200"/>
    </row>
    <row r="13" spans="1:8" ht="17.45" customHeight="1">
      <c r="B13" s="82"/>
      <c r="C13" s="231"/>
      <c r="D13" s="231"/>
      <c r="E13" s="231"/>
      <c r="F13" s="197"/>
    </row>
    <row r="14" spans="1:8" ht="21" customHeight="1">
      <c r="A14" s="93" t="s">
        <v>175</v>
      </c>
      <c r="B14" s="82"/>
      <c r="C14" s="231"/>
      <c r="D14" s="231"/>
      <c r="E14" s="231"/>
      <c r="F14" s="197"/>
    </row>
    <row r="15" spans="1:8" ht="21" customHeight="1">
      <c r="A15" s="78" t="s">
        <v>176</v>
      </c>
      <c r="B15" s="82">
        <v>3</v>
      </c>
      <c r="C15" s="87">
        <v>2891</v>
      </c>
      <c r="D15" s="88"/>
      <c r="E15" s="87">
        <v>2954</v>
      </c>
      <c r="F15" s="197"/>
      <c r="H15" s="201"/>
    </row>
    <row r="16" spans="1:8" ht="21" customHeight="1">
      <c r="A16" s="78" t="s">
        <v>177</v>
      </c>
      <c r="B16" s="82">
        <v>3</v>
      </c>
      <c r="C16" s="87">
        <v>1935</v>
      </c>
      <c r="D16" s="88"/>
      <c r="E16" s="87">
        <v>1966</v>
      </c>
      <c r="F16" s="197"/>
      <c r="H16" s="201"/>
    </row>
    <row r="17" spans="1:8" ht="21" customHeight="1">
      <c r="A17" s="78" t="s">
        <v>178</v>
      </c>
      <c r="B17" s="82"/>
      <c r="C17" s="87">
        <v>289</v>
      </c>
      <c r="D17" s="88"/>
      <c r="E17" s="87">
        <v>302</v>
      </c>
      <c r="F17" s="197"/>
      <c r="H17" s="201"/>
    </row>
    <row r="18" spans="1:8" ht="21" customHeight="1">
      <c r="A18" s="78" t="s">
        <v>179</v>
      </c>
      <c r="B18" s="82">
        <v>3</v>
      </c>
      <c r="C18" s="87">
        <v>11914</v>
      </c>
      <c r="D18" s="88"/>
      <c r="E18" s="87">
        <v>10118</v>
      </c>
      <c r="F18" s="197"/>
      <c r="H18" s="201"/>
    </row>
    <row r="19" spans="1:8" ht="21" customHeight="1">
      <c r="A19" s="78" t="s">
        <v>180</v>
      </c>
      <c r="B19" s="197"/>
      <c r="C19" s="177">
        <v>431</v>
      </c>
      <c r="D19" s="257"/>
      <c r="E19" s="177">
        <v>537</v>
      </c>
      <c r="F19" s="197"/>
      <c r="H19" s="201"/>
    </row>
    <row r="20" spans="1:8" ht="21" customHeight="1">
      <c r="A20" s="78" t="s">
        <v>181</v>
      </c>
      <c r="B20" s="82"/>
      <c r="C20" s="260">
        <v>35541</v>
      </c>
      <c r="D20" s="261"/>
      <c r="E20" s="260">
        <v>36222</v>
      </c>
      <c r="F20" s="78"/>
      <c r="H20" s="201"/>
    </row>
    <row r="21" spans="1:8" ht="21" customHeight="1">
      <c r="A21" s="78" t="s">
        <v>182</v>
      </c>
      <c r="B21" s="82"/>
      <c r="C21" s="260">
        <v>761</v>
      </c>
      <c r="D21" s="261"/>
      <c r="E21" s="260">
        <v>815</v>
      </c>
      <c r="F21" s="197"/>
      <c r="H21" s="201"/>
    </row>
    <row r="22" spans="1:8" ht="21" customHeight="1">
      <c r="A22" s="78" t="s">
        <v>183</v>
      </c>
      <c r="B22" s="82">
        <v>3</v>
      </c>
      <c r="C22" s="260">
        <v>10265</v>
      </c>
      <c r="D22" s="262"/>
      <c r="E22" s="263">
        <v>12069</v>
      </c>
      <c r="F22" s="197"/>
      <c r="H22" s="201"/>
    </row>
    <row r="23" spans="1:8" ht="21" customHeight="1">
      <c r="A23" s="90" t="s">
        <v>184</v>
      </c>
      <c r="B23" s="200"/>
      <c r="C23" s="264">
        <f>SUM(C15:C22)</f>
        <v>64027</v>
      </c>
      <c r="D23" s="265"/>
      <c r="E23" s="264">
        <f>SUM(E15:E22)</f>
        <v>64983</v>
      </c>
      <c r="F23" s="200"/>
      <c r="H23" s="202"/>
    </row>
    <row r="24" spans="1:8" ht="17.45" customHeight="1">
      <c r="B24" s="82"/>
      <c r="C24" s="231"/>
      <c r="D24" s="231"/>
      <c r="E24" s="231"/>
      <c r="F24" s="197"/>
    </row>
    <row r="25" spans="1:8" s="95" customFormat="1" ht="21" customHeight="1">
      <c r="A25" s="203" t="s">
        <v>185</v>
      </c>
      <c r="B25" s="200"/>
      <c r="C25" s="266">
        <f>C12-C23</f>
        <v>74805</v>
      </c>
      <c r="D25" s="265"/>
      <c r="E25" s="266">
        <f>E12-E23</f>
        <v>82842</v>
      </c>
      <c r="F25" s="200"/>
    </row>
    <row r="26" spans="1:8" ht="12.75" hidden="1" customHeight="1">
      <c r="A26" s="203"/>
      <c r="B26" s="200"/>
      <c r="C26" s="256"/>
      <c r="D26" s="256"/>
      <c r="E26" s="256"/>
      <c r="F26" s="200"/>
    </row>
    <row r="27" spans="1:8" ht="21" hidden="1" customHeight="1">
      <c r="A27" s="204" t="s">
        <v>186</v>
      </c>
      <c r="B27" s="197"/>
      <c r="C27" s="256"/>
      <c r="D27" s="256"/>
      <c r="E27" s="256"/>
      <c r="F27" s="197"/>
    </row>
    <row r="28" spans="1:8" ht="21" hidden="1" customHeight="1">
      <c r="A28" s="85" t="s">
        <v>187</v>
      </c>
      <c r="B28" s="197"/>
      <c r="C28" s="177"/>
      <c r="D28" s="257"/>
      <c r="E28" s="177"/>
      <c r="F28" s="197"/>
      <c r="H28" s="196"/>
    </row>
    <row r="29" spans="1:8" ht="21" hidden="1" customHeight="1">
      <c r="A29" s="85" t="s">
        <v>188</v>
      </c>
      <c r="B29" s="82">
        <v>5</v>
      </c>
      <c r="C29" s="260"/>
      <c r="D29" s="261"/>
      <c r="E29" s="260"/>
      <c r="F29" s="200"/>
      <c r="H29" s="196"/>
    </row>
    <row r="30" spans="1:8" s="95" customFormat="1" ht="21" hidden="1" customHeight="1">
      <c r="A30" s="203" t="s">
        <v>189</v>
      </c>
      <c r="B30" s="200"/>
      <c r="C30" s="267">
        <f>SUM(C28:C29)</f>
        <v>0</v>
      </c>
      <c r="D30" s="265"/>
      <c r="E30" s="267">
        <f>SUM(E28:E29)</f>
        <v>0</v>
      </c>
      <c r="F30" s="200"/>
    </row>
    <row r="31" spans="1:8" s="95" customFormat="1" ht="17.45" customHeight="1">
      <c r="A31" s="203"/>
      <c r="B31" s="200"/>
      <c r="C31" s="268"/>
      <c r="D31" s="265"/>
      <c r="E31" s="268"/>
      <c r="F31" s="200"/>
    </row>
    <row r="32" spans="1:8" s="95" customFormat="1" ht="21" customHeight="1">
      <c r="A32" s="203" t="s">
        <v>190</v>
      </c>
      <c r="B32" s="200"/>
      <c r="C32" s="265"/>
      <c r="D32" s="265"/>
      <c r="E32" s="265"/>
      <c r="F32" s="200"/>
    </row>
    <row r="33" spans="1:9" s="95" customFormat="1" ht="21" customHeight="1">
      <c r="A33" s="78" t="s">
        <v>191</v>
      </c>
      <c r="B33" s="200"/>
      <c r="C33" s="265"/>
      <c r="D33" s="265"/>
      <c r="E33" s="265"/>
      <c r="F33" s="200"/>
    </row>
    <row r="34" spans="1:9" s="95" customFormat="1" ht="21" customHeight="1">
      <c r="A34" s="78" t="s">
        <v>192</v>
      </c>
      <c r="B34" s="82"/>
      <c r="C34" s="87">
        <v>-7603</v>
      </c>
      <c r="D34" s="265"/>
      <c r="E34" s="87">
        <v>-1751</v>
      </c>
      <c r="F34" s="200"/>
      <c r="I34" s="78"/>
    </row>
    <row r="35" spans="1:9" s="95" customFormat="1" ht="21" customHeight="1">
      <c r="A35" s="78" t="s">
        <v>260</v>
      </c>
      <c r="B35" s="200"/>
      <c r="C35" s="261"/>
      <c r="D35" s="265"/>
      <c r="E35" s="261"/>
      <c r="F35" s="200"/>
      <c r="I35" s="78"/>
    </row>
    <row r="36" spans="1:9" s="95" customFormat="1" ht="21" customHeight="1">
      <c r="A36" s="78" t="s">
        <v>193</v>
      </c>
      <c r="B36" s="82"/>
      <c r="C36" s="269">
        <v>62</v>
      </c>
      <c r="D36" s="265"/>
      <c r="E36" s="269">
        <v>96</v>
      </c>
      <c r="F36" s="200"/>
    </row>
    <row r="37" spans="1:9" s="95" customFormat="1" ht="21" customHeight="1">
      <c r="A37" s="203" t="s">
        <v>194</v>
      </c>
      <c r="B37" s="200"/>
      <c r="C37" s="264">
        <f>SUM(C34:C36)</f>
        <v>-7541</v>
      </c>
      <c r="D37" s="265"/>
      <c r="E37" s="264">
        <f>SUM(E34:E36)</f>
        <v>-1655</v>
      </c>
      <c r="F37" s="200"/>
    </row>
    <row r="38" spans="1:9" s="95" customFormat="1" ht="17.45" customHeight="1">
      <c r="A38" s="203"/>
      <c r="B38" s="200"/>
      <c r="C38" s="261"/>
      <c r="D38" s="265"/>
      <c r="E38" s="261"/>
      <c r="F38" s="200"/>
    </row>
    <row r="39" spans="1:9" s="95" customFormat="1" ht="21" customHeight="1" thickBot="1">
      <c r="A39" s="95" t="s">
        <v>261</v>
      </c>
      <c r="B39" s="205"/>
      <c r="C39" s="281">
        <f>SUM(C25+C37)</f>
        <v>67264</v>
      </c>
      <c r="D39" s="270"/>
      <c r="E39" s="281">
        <f>SUM(E25+E37)</f>
        <v>81187</v>
      </c>
      <c r="F39" s="205"/>
      <c r="H39" s="206"/>
    </row>
    <row r="40" spans="1:9" s="95" customFormat="1" ht="21" customHeight="1" thickTop="1">
      <c r="B40" s="205"/>
      <c r="C40" s="96"/>
      <c r="D40" s="96"/>
      <c r="E40" s="96"/>
      <c r="F40" s="205"/>
    </row>
    <row r="41" spans="1:9" s="95" customFormat="1" ht="21" customHeight="1">
      <c r="A41" s="77"/>
      <c r="B41" s="77"/>
      <c r="C41" s="78"/>
      <c r="D41" s="78"/>
      <c r="E41" s="78"/>
      <c r="F41" s="205"/>
    </row>
    <row r="42" spans="1:9" s="95" customFormat="1" ht="21" customHeight="1">
      <c r="A42" s="73" t="s">
        <v>0</v>
      </c>
      <c r="B42" s="73"/>
      <c r="C42" s="73"/>
      <c r="D42" s="73"/>
      <c r="E42" s="73"/>
    </row>
    <row r="43" spans="1:9" s="95" customFormat="1" ht="21" customHeight="1">
      <c r="A43" s="75" t="s">
        <v>196</v>
      </c>
      <c r="B43" s="76"/>
      <c r="C43" s="76"/>
      <c r="D43" s="76"/>
      <c r="E43" s="76"/>
    </row>
    <row r="44" spans="1:9" s="95" customFormat="1" ht="21" customHeight="1">
      <c r="A44" s="75"/>
      <c r="B44" s="76"/>
      <c r="C44" s="76"/>
      <c r="D44" s="76"/>
      <c r="E44" s="76"/>
    </row>
    <row r="45" spans="1:9" s="95" customFormat="1" ht="21" customHeight="1">
      <c r="A45" s="75"/>
      <c r="B45" s="76"/>
      <c r="C45" s="300" t="s">
        <v>197</v>
      </c>
      <c r="D45" s="300"/>
      <c r="E45" s="300"/>
    </row>
    <row r="46" spans="1:9" ht="21" customHeight="1">
      <c r="A46" s="75"/>
      <c r="B46" s="76"/>
      <c r="C46" s="301" t="s">
        <v>169</v>
      </c>
      <c r="D46" s="301"/>
      <c r="E46" s="301"/>
      <c r="F46" s="78"/>
    </row>
    <row r="47" spans="1:9" ht="21" customHeight="1">
      <c r="B47" s="82" t="s">
        <v>4</v>
      </c>
      <c r="C47" s="83">
        <v>2025</v>
      </c>
      <c r="D47" s="83"/>
      <c r="E47" s="83">
        <v>2024</v>
      </c>
      <c r="F47" s="78"/>
    </row>
    <row r="48" spans="1:9" ht="21" customHeight="1">
      <c r="B48" s="82"/>
      <c r="C48" s="291" t="s">
        <v>6</v>
      </c>
      <c r="D48" s="291"/>
      <c r="E48" s="291"/>
      <c r="F48" s="78"/>
    </row>
    <row r="49" spans="1:6" ht="21" customHeight="1">
      <c r="A49" s="97" t="s">
        <v>170</v>
      </c>
      <c r="B49" s="82">
        <v>3</v>
      </c>
      <c r="F49" s="78"/>
    </row>
    <row r="50" spans="1:6" ht="21" customHeight="1">
      <c r="A50" s="78" t="s">
        <v>171</v>
      </c>
      <c r="B50" s="82"/>
      <c r="C50" s="87">
        <v>404528</v>
      </c>
      <c r="D50" s="87"/>
      <c r="E50" s="87">
        <v>424823</v>
      </c>
      <c r="F50" s="78"/>
    </row>
    <row r="51" spans="1:6" ht="21" customHeight="1">
      <c r="A51" s="78" t="s">
        <v>172</v>
      </c>
      <c r="B51" s="82"/>
      <c r="C51" s="87">
        <v>3320</v>
      </c>
      <c r="D51" s="88"/>
      <c r="E51" s="87">
        <v>4253</v>
      </c>
      <c r="F51" s="78"/>
    </row>
    <row r="52" spans="1:6" ht="21" customHeight="1">
      <c r="A52" s="78" t="s">
        <v>173</v>
      </c>
      <c r="B52" s="82"/>
      <c r="C52" s="87">
        <v>8901</v>
      </c>
      <c r="D52" s="88"/>
      <c r="E52" s="87">
        <v>7511</v>
      </c>
      <c r="F52" s="78"/>
    </row>
    <row r="53" spans="1:6" ht="21" customHeight="1">
      <c r="A53" s="90" t="s">
        <v>174</v>
      </c>
      <c r="B53" s="82">
        <v>13</v>
      </c>
      <c r="C53" s="248">
        <f>SUM(C50:C52)</f>
        <v>416749</v>
      </c>
      <c r="D53" s="249"/>
      <c r="E53" s="248">
        <f>SUM(E50:E52)</f>
        <v>436587</v>
      </c>
      <c r="F53" s="78"/>
    </row>
    <row r="54" spans="1:6" ht="16.5" customHeight="1">
      <c r="B54" s="82"/>
      <c r="C54" s="231"/>
      <c r="D54" s="231"/>
      <c r="E54" s="231"/>
      <c r="F54" s="78"/>
    </row>
    <row r="55" spans="1:6" ht="21" customHeight="1">
      <c r="A55" s="93" t="s">
        <v>175</v>
      </c>
      <c r="B55" s="82"/>
      <c r="C55" s="231"/>
      <c r="D55" s="231"/>
      <c r="E55" s="231"/>
      <c r="F55" s="78"/>
    </row>
    <row r="56" spans="1:6" ht="21" customHeight="1">
      <c r="A56" s="78" t="s">
        <v>176</v>
      </c>
      <c r="B56" s="82">
        <v>3</v>
      </c>
      <c r="C56" s="87">
        <v>8676</v>
      </c>
      <c r="D56" s="88"/>
      <c r="E56" s="87">
        <v>9165</v>
      </c>
      <c r="F56" s="78"/>
    </row>
    <row r="57" spans="1:6" ht="21" customHeight="1">
      <c r="A57" s="78" t="s">
        <v>177</v>
      </c>
      <c r="B57" s="82">
        <v>3</v>
      </c>
      <c r="C57" s="87">
        <v>5792</v>
      </c>
      <c r="D57" s="88"/>
      <c r="E57" s="87">
        <v>6047</v>
      </c>
      <c r="F57" s="78"/>
    </row>
    <row r="58" spans="1:6" ht="21" customHeight="1">
      <c r="A58" s="78" t="s">
        <v>178</v>
      </c>
      <c r="B58" s="82"/>
      <c r="C58" s="87">
        <v>857</v>
      </c>
      <c r="D58" s="88"/>
      <c r="E58" s="87">
        <v>900</v>
      </c>
      <c r="F58" s="78"/>
    </row>
    <row r="59" spans="1:6" ht="21" customHeight="1">
      <c r="A59" s="78" t="s">
        <v>179</v>
      </c>
      <c r="B59" s="82">
        <v>3</v>
      </c>
      <c r="C59" s="87">
        <v>36535</v>
      </c>
      <c r="D59" s="88"/>
      <c r="E59" s="87">
        <v>34868</v>
      </c>
      <c r="F59" s="78"/>
    </row>
    <row r="60" spans="1:6" ht="21" customHeight="1">
      <c r="A60" s="78" t="s">
        <v>180</v>
      </c>
      <c r="B60" s="197"/>
      <c r="C60" s="177">
        <v>1196</v>
      </c>
      <c r="D60" s="257"/>
      <c r="E60" s="177">
        <v>1218</v>
      </c>
      <c r="F60" s="78"/>
    </row>
    <row r="61" spans="1:6" ht="21" customHeight="1">
      <c r="A61" s="78" t="s">
        <v>181</v>
      </c>
      <c r="B61" s="82"/>
      <c r="C61" s="260">
        <v>103872</v>
      </c>
      <c r="D61" s="261"/>
      <c r="E61" s="260">
        <v>106976</v>
      </c>
      <c r="F61" s="78"/>
    </row>
    <row r="62" spans="1:6" ht="21" customHeight="1">
      <c r="A62" s="78" t="s">
        <v>182</v>
      </c>
      <c r="B62" s="82"/>
      <c r="C62" s="260">
        <v>2251</v>
      </c>
      <c r="D62" s="261"/>
      <c r="E62" s="260">
        <v>3006</v>
      </c>
      <c r="F62" s="78"/>
    </row>
    <row r="63" spans="1:6" ht="21" customHeight="1">
      <c r="A63" s="78" t="s">
        <v>183</v>
      </c>
      <c r="B63" s="82">
        <v>3</v>
      </c>
      <c r="C63" s="260">
        <v>31975</v>
      </c>
      <c r="D63" s="262"/>
      <c r="E63" s="263">
        <v>36454</v>
      </c>
      <c r="F63" s="78"/>
    </row>
    <row r="64" spans="1:6" ht="21" customHeight="1">
      <c r="A64" s="90" t="s">
        <v>184</v>
      </c>
      <c r="B64" s="200"/>
      <c r="C64" s="264">
        <f>SUM(C56:C63)</f>
        <v>191154</v>
      </c>
      <c r="D64" s="265"/>
      <c r="E64" s="264">
        <f>SUM(E56:E63)</f>
        <v>198634</v>
      </c>
      <c r="F64" s="78"/>
    </row>
    <row r="65" spans="1:6" ht="21" customHeight="1">
      <c r="B65" s="82"/>
      <c r="C65" s="231"/>
      <c r="D65" s="231"/>
      <c r="E65" s="231"/>
      <c r="F65" s="78"/>
    </row>
    <row r="66" spans="1:6" ht="16.5" customHeight="1">
      <c r="A66" s="203" t="s">
        <v>185</v>
      </c>
      <c r="B66" s="200"/>
      <c r="C66" s="266">
        <f>C53-C64</f>
        <v>225595</v>
      </c>
      <c r="D66" s="265"/>
      <c r="E66" s="266">
        <f>E53-E64</f>
        <v>237953</v>
      </c>
      <c r="F66" s="78"/>
    </row>
    <row r="67" spans="1:6" ht="21" hidden="1" customHeight="1">
      <c r="A67" s="203"/>
      <c r="B67" s="200"/>
      <c r="C67" s="256"/>
      <c r="D67" s="256"/>
      <c r="E67" s="256"/>
      <c r="F67" s="78"/>
    </row>
    <row r="68" spans="1:6" ht="16.5" hidden="1" customHeight="1">
      <c r="A68" s="204" t="s">
        <v>186</v>
      </c>
      <c r="B68" s="197"/>
      <c r="C68" s="256"/>
      <c r="D68" s="256"/>
      <c r="E68" s="256"/>
      <c r="F68" s="78"/>
    </row>
    <row r="69" spans="1:6" ht="21" hidden="1" customHeight="1">
      <c r="A69" s="85" t="s">
        <v>187</v>
      </c>
      <c r="B69" s="197"/>
      <c r="C69" s="177"/>
      <c r="D69" s="257"/>
      <c r="E69" s="177"/>
      <c r="F69" s="78"/>
    </row>
    <row r="70" spans="1:6" ht="21" hidden="1" customHeight="1">
      <c r="A70" s="85" t="s">
        <v>188</v>
      </c>
      <c r="B70" s="82">
        <v>5</v>
      </c>
      <c r="C70" s="260"/>
      <c r="D70" s="261"/>
      <c r="E70" s="260"/>
      <c r="F70" s="78"/>
    </row>
    <row r="71" spans="1:6" ht="21" hidden="1" customHeight="1">
      <c r="A71" s="203" t="s">
        <v>189</v>
      </c>
      <c r="B71" s="200"/>
      <c r="C71" s="267">
        <f>SUM(C69:C70)</f>
        <v>0</v>
      </c>
      <c r="D71" s="265"/>
      <c r="E71" s="267">
        <f>SUM(E69:E70)</f>
        <v>0</v>
      </c>
      <c r="F71" s="78"/>
    </row>
    <row r="72" spans="1:6" ht="21" customHeight="1">
      <c r="A72" s="203"/>
      <c r="B72" s="200"/>
      <c r="C72" s="268"/>
      <c r="D72" s="265"/>
      <c r="E72" s="268"/>
      <c r="F72" s="78"/>
    </row>
    <row r="73" spans="1:6" ht="21" customHeight="1">
      <c r="A73" s="203" t="s">
        <v>190</v>
      </c>
      <c r="B73" s="200"/>
      <c r="C73" s="265"/>
      <c r="D73" s="265"/>
      <c r="E73" s="265"/>
      <c r="F73" s="78"/>
    </row>
    <row r="74" spans="1:6" ht="21" customHeight="1">
      <c r="A74" s="78" t="s">
        <v>191</v>
      </c>
      <c r="B74" s="200"/>
      <c r="C74" s="265"/>
      <c r="D74" s="265"/>
      <c r="E74" s="265"/>
      <c r="F74" s="78"/>
    </row>
    <row r="75" spans="1:6" ht="21" customHeight="1">
      <c r="A75" s="78" t="s">
        <v>192</v>
      </c>
      <c r="B75" s="82">
        <v>4</v>
      </c>
      <c r="C75" s="260">
        <v>-40727</v>
      </c>
      <c r="D75" s="261"/>
      <c r="E75" s="260">
        <v>-362505</v>
      </c>
      <c r="F75" s="78"/>
    </row>
    <row r="76" spans="1:6" ht="21" customHeight="1">
      <c r="A76" s="78" t="s">
        <v>260</v>
      </c>
      <c r="B76" s="200"/>
      <c r="C76" s="261"/>
      <c r="D76" s="265"/>
      <c r="E76" s="261"/>
      <c r="F76" s="78"/>
    </row>
    <row r="77" spans="1:6" ht="21" customHeight="1">
      <c r="A77" s="78" t="s">
        <v>193</v>
      </c>
      <c r="B77" s="82">
        <v>5</v>
      </c>
      <c r="C77" s="269">
        <v>9</v>
      </c>
      <c r="D77" s="265"/>
      <c r="E77" s="269">
        <v>11</v>
      </c>
      <c r="F77" s="78"/>
    </row>
    <row r="78" spans="1:6" ht="21" customHeight="1">
      <c r="A78" s="203" t="s">
        <v>194</v>
      </c>
      <c r="B78" s="200"/>
      <c r="C78" s="264">
        <f>SUM(C75:C77)</f>
        <v>-40718</v>
      </c>
      <c r="D78" s="265"/>
      <c r="E78" s="264">
        <f>SUM(E75:E77)</f>
        <v>-362494</v>
      </c>
      <c r="F78" s="78"/>
    </row>
    <row r="79" spans="1:6" ht="21" customHeight="1">
      <c r="A79" s="203"/>
      <c r="B79" s="200"/>
      <c r="C79" s="261"/>
      <c r="D79" s="265"/>
      <c r="E79" s="261"/>
      <c r="F79" s="78"/>
    </row>
    <row r="80" spans="1:6" ht="21" customHeight="1" thickBot="1">
      <c r="A80" s="95" t="s">
        <v>195</v>
      </c>
      <c r="B80" s="205"/>
      <c r="C80" s="281">
        <f>SUM(C66+C78)</f>
        <v>184877</v>
      </c>
      <c r="D80" s="270"/>
      <c r="E80" s="281">
        <f>SUM(E66+E78)</f>
        <v>-124541</v>
      </c>
      <c r="F80" s="78"/>
    </row>
    <row r="81" ht="21" customHeight="1" thickTop="1"/>
  </sheetData>
  <sheetProtection formatCells="0" formatColumns="0" formatRows="0" insertColumns="0" insertRows="0" insertHyperlinks="0" deleteColumns="0" deleteRows="0" sort="0" autoFilter="0" pivotTables="0"/>
  <mergeCells count="6">
    <mergeCell ref="C48:E48"/>
    <mergeCell ref="C4:E4"/>
    <mergeCell ref="C5:E5"/>
    <mergeCell ref="C7:E7"/>
    <mergeCell ref="C45:E45"/>
    <mergeCell ref="C46:E46"/>
  </mergeCells>
  <phoneticPr fontId="8" type="noConversion"/>
  <conditionalFormatting sqref="A1:XFD11 A12:B12 F12:XFD12 A13:XFD21 A22:B31 F22:XFD31 A32:XFD36 A37:B40 F37:XFD40 A41:XFD52 A53:B53 F53:XFD53 A54:XFD62 A63:B66 F63:XFD66 A67:XFD73 A74:B80 F74:XFD80 A81:XFD1048576">
    <cfRule type="expression" dxfId="3" priority="2">
      <formula>CELL("protect", A1)</formula>
    </cfRule>
  </conditionalFormatting>
  <conditionalFormatting sqref="C75:E75">
    <cfRule type="expression" dxfId="2" priority="1">
      <formula>CELL("protect", C75)</formula>
    </cfRule>
  </conditionalFormatting>
  <pageMargins left="0.8" right="0.8" top="0.48" bottom="0.5" header="0.5" footer="0.5"/>
  <pageSetup paperSize="9" scale="92" firstPageNumber="6" fitToWidth="0" fitToHeight="0" orientation="portrait" useFirstPageNumber="1" r:id="rId1"/>
  <headerFooter>
    <oddFooter>&amp;L&amp;"Times New Roman,Regular"&amp;11The accompanying condensed notes form an integral part of the interim financial statements.
&amp;C&amp;"Times New Roman,Regular"&amp;11&amp;P</oddFooter>
  </headerFooter>
  <rowBreaks count="1" manualBreakCount="1">
    <brk id="41" max="16383" man="1"/>
  </rowBreaks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1B40B5"/>
  </sheetPr>
  <dimension ref="A1:I73"/>
  <sheetViews>
    <sheetView view="pageBreakPreview" topLeftCell="A11" zoomScale="91" zoomScaleNormal="90" zoomScaleSheetLayoutView="100" zoomScalePageLayoutView="60" workbookViewId="0">
      <selection activeCell="A19" sqref="A19"/>
    </sheetView>
  </sheetViews>
  <sheetFormatPr defaultColWidth="9.140625" defaultRowHeight="21" customHeight="1"/>
  <cols>
    <col min="1" max="1" width="53.85546875" style="77" customWidth="1"/>
    <col min="2" max="2" width="7.42578125" style="77" customWidth="1"/>
    <col min="3" max="3" width="14" style="78" customWidth="1"/>
    <col min="4" max="4" width="1.5703125" style="78" customWidth="1"/>
    <col min="5" max="5" width="14" style="78" customWidth="1"/>
    <col min="6" max="6" width="1.85546875" style="85" customWidth="1"/>
    <col min="7" max="16384" width="9.140625" style="78"/>
  </cols>
  <sheetData>
    <row r="1" spans="1:6" s="74" customFormat="1" ht="21" customHeight="1">
      <c r="A1" s="73" t="s">
        <v>0</v>
      </c>
      <c r="B1" s="73"/>
      <c r="C1" s="73"/>
      <c r="D1" s="73"/>
      <c r="E1" s="73"/>
      <c r="F1" s="73"/>
    </row>
    <row r="2" spans="1:6" s="76" customFormat="1" ht="21" customHeight="1">
      <c r="A2" s="75" t="s">
        <v>198</v>
      </c>
      <c r="B2" s="75"/>
      <c r="C2" s="207"/>
      <c r="D2" s="207"/>
      <c r="E2" s="207"/>
      <c r="F2" s="207"/>
    </row>
    <row r="3" spans="1:6" s="76" customFormat="1" ht="21" customHeight="1">
      <c r="A3" s="75"/>
      <c r="B3" s="75"/>
      <c r="F3" s="195"/>
    </row>
    <row r="4" spans="1:6" s="76" customFormat="1" ht="21" customHeight="1">
      <c r="A4" s="75"/>
      <c r="B4" s="75"/>
      <c r="C4" s="300" t="s">
        <v>197</v>
      </c>
      <c r="D4" s="300"/>
      <c r="E4" s="300"/>
      <c r="F4" s="85"/>
    </row>
    <row r="5" spans="1:6" s="76" customFormat="1" ht="21" customHeight="1">
      <c r="A5" s="75"/>
      <c r="B5" s="75"/>
      <c r="C5" s="300" t="s">
        <v>169</v>
      </c>
      <c r="D5" s="300"/>
      <c r="E5" s="300"/>
      <c r="F5" s="78"/>
    </row>
    <row r="6" spans="1:6" ht="21" customHeight="1">
      <c r="B6" s="208" t="s">
        <v>4</v>
      </c>
      <c r="C6" s="83">
        <v>2025</v>
      </c>
      <c r="D6" s="83"/>
      <c r="E6" s="83">
        <v>2024</v>
      </c>
      <c r="F6" s="82"/>
    </row>
    <row r="7" spans="1:6" ht="21" customHeight="1">
      <c r="C7" s="291" t="s">
        <v>6</v>
      </c>
      <c r="D7" s="291"/>
      <c r="E7" s="291"/>
      <c r="F7" s="82"/>
    </row>
    <row r="8" spans="1:6" ht="21" customHeight="1">
      <c r="A8" s="209" t="s">
        <v>199</v>
      </c>
      <c r="B8" s="95"/>
      <c r="C8" s="210"/>
      <c r="D8" s="211"/>
      <c r="E8" s="210"/>
      <c r="F8" s="212"/>
    </row>
    <row r="9" spans="1:6" ht="21" customHeight="1">
      <c r="A9" s="209" t="s">
        <v>200</v>
      </c>
      <c r="B9" s="95"/>
      <c r="C9" s="210"/>
      <c r="D9" s="211"/>
      <c r="E9" s="210"/>
      <c r="F9" s="212"/>
    </row>
    <row r="10" spans="1:6" ht="21" customHeight="1">
      <c r="A10" s="213" t="s">
        <v>185</v>
      </c>
      <c r="B10" s="78"/>
      <c r="C10" s="286">
        <f>'pl 6'!C66</f>
        <v>225595</v>
      </c>
      <c r="D10" s="88"/>
      <c r="E10" s="286">
        <f>'pl 6'!E66</f>
        <v>237953</v>
      </c>
      <c r="F10" s="212"/>
    </row>
    <row r="11" spans="1:6" ht="21" customHeight="1">
      <c r="A11" s="78" t="s">
        <v>252</v>
      </c>
      <c r="B11" s="78"/>
      <c r="C11" s="87"/>
      <c r="D11" s="88"/>
      <c r="E11" s="87"/>
      <c r="F11" s="212"/>
    </row>
    <row r="12" spans="1:6" ht="21" customHeight="1">
      <c r="A12" s="78" t="s">
        <v>192</v>
      </c>
      <c r="B12" s="82">
        <v>4</v>
      </c>
      <c r="C12" s="87">
        <f>'pl 6'!C75</f>
        <v>-40727</v>
      </c>
      <c r="D12" s="88"/>
      <c r="E12" s="87">
        <f>'pl 6'!E75</f>
        <v>-362505</v>
      </c>
      <c r="F12" s="212"/>
    </row>
    <row r="13" spans="1:6" ht="21" customHeight="1">
      <c r="A13" s="78" t="s">
        <v>258</v>
      </c>
      <c r="B13" s="82"/>
      <c r="C13" s="87"/>
      <c r="D13" s="88"/>
      <c r="E13" s="87"/>
      <c r="F13" s="212"/>
    </row>
    <row r="14" spans="1:6" ht="21" customHeight="1">
      <c r="A14" s="78" t="s">
        <v>193</v>
      </c>
      <c r="B14" s="82">
        <v>5</v>
      </c>
      <c r="C14" s="89">
        <f>'pl 6'!C77</f>
        <v>9</v>
      </c>
      <c r="D14" s="88"/>
      <c r="E14" s="89">
        <f>'pl 6'!E77</f>
        <v>11</v>
      </c>
      <c r="F14" s="212"/>
    </row>
    <row r="15" spans="1:6" s="95" customFormat="1" ht="21" customHeight="1">
      <c r="A15" s="95" t="s">
        <v>201</v>
      </c>
      <c r="C15" s="235"/>
      <c r="D15" s="249"/>
      <c r="E15" s="235"/>
      <c r="F15" s="97"/>
    </row>
    <row r="16" spans="1:6" ht="21" customHeight="1">
      <c r="A16" s="95" t="s">
        <v>200</v>
      </c>
      <c r="B16" s="82"/>
      <c r="C16" s="259">
        <f>SUM(C10:C14)</f>
        <v>184877</v>
      </c>
      <c r="D16" s="88"/>
      <c r="E16" s="259">
        <f>SUM(E10:E14)</f>
        <v>-124541</v>
      </c>
      <c r="F16" s="212"/>
    </row>
    <row r="17" spans="1:9" ht="21" customHeight="1">
      <c r="A17" s="214" t="s">
        <v>202</v>
      </c>
      <c r="B17" s="82">
        <v>11</v>
      </c>
      <c r="C17" s="88">
        <v>-74532</v>
      </c>
      <c r="D17" s="88"/>
      <c r="E17" s="88">
        <v>-83889</v>
      </c>
      <c r="F17" s="212"/>
    </row>
    <row r="18" spans="1:9" ht="21" customHeight="1">
      <c r="A18" s="214" t="s">
        <v>203</v>
      </c>
      <c r="B18" s="82">
        <v>9</v>
      </c>
      <c r="C18" s="89">
        <v>-100904</v>
      </c>
      <c r="D18" s="88"/>
      <c r="E18" s="89">
        <v>-118126</v>
      </c>
      <c r="F18" s="212"/>
    </row>
    <row r="19" spans="1:9" s="95" customFormat="1" ht="21" customHeight="1">
      <c r="A19" s="95" t="s">
        <v>259</v>
      </c>
      <c r="C19" s="259">
        <f>SUM(C16:C18)</f>
        <v>9441</v>
      </c>
      <c r="D19" s="249"/>
      <c r="E19" s="259">
        <f>SUM(E16:E18)</f>
        <v>-326556</v>
      </c>
      <c r="F19" s="97"/>
    </row>
    <row r="20" spans="1:9" ht="21" customHeight="1">
      <c r="A20" s="78" t="s">
        <v>204</v>
      </c>
      <c r="B20" s="78"/>
      <c r="C20" s="136">
        <v>3358472</v>
      </c>
      <c r="D20" s="136"/>
      <c r="E20" s="136">
        <v>3665196</v>
      </c>
      <c r="F20" s="212"/>
      <c r="I20" s="215"/>
    </row>
    <row r="21" spans="1:9" s="95" customFormat="1" ht="21" customHeight="1" thickBot="1">
      <c r="A21" s="95" t="s">
        <v>205</v>
      </c>
      <c r="C21" s="253">
        <f>SUM(C19:C20)</f>
        <v>3367913</v>
      </c>
      <c r="D21" s="249"/>
      <c r="E21" s="253">
        <f>SUM(E19:E20)</f>
        <v>3338640</v>
      </c>
      <c r="F21" s="97"/>
    </row>
    <row r="22" spans="1:9" ht="21" customHeight="1" thickTop="1">
      <c r="C22" s="231"/>
      <c r="D22" s="231"/>
      <c r="E22" s="231"/>
      <c r="F22" s="216"/>
    </row>
    <row r="23" spans="1:9" s="74" customFormat="1" ht="21" customHeight="1">
      <c r="A23" s="95" t="s">
        <v>206</v>
      </c>
      <c r="B23" s="78"/>
      <c r="C23" s="231"/>
      <c r="D23" s="231"/>
      <c r="E23" s="231"/>
    </row>
    <row r="24" spans="1:9" s="74" customFormat="1" ht="21" customHeight="1">
      <c r="A24" s="212" t="s">
        <v>207</v>
      </c>
      <c r="B24" s="78"/>
      <c r="C24" s="231"/>
      <c r="D24" s="231"/>
      <c r="E24" s="231"/>
    </row>
    <row r="25" spans="1:9" s="76" customFormat="1" ht="21" customHeight="1">
      <c r="A25" s="78" t="s">
        <v>208</v>
      </c>
      <c r="B25" s="78"/>
      <c r="C25" s="136">
        <v>368800</v>
      </c>
      <c r="D25" s="136"/>
      <c r="E25" s="88">
        <v>368800</v>
      </c>
    </row>
    <row r="26" spans="1:9" s="76" customFormat="1" ht="21" customHeight="1" thickBot="1">
      <c r="A26" s="95" t="s">
        <v>209</v>
      </c>
      <c r="B26" s="78"/>
      <c r="C26" s="253">
        <f>SUM(C25)</f>
        <v>368800</v>
      </c>
      <c r="D26" s="249"/>
      <c r="E26" s="253">
        <f>SUM(E25)</f>
        <v>368800</v>
      </c>
    </row>
    <row r="27" spans="1:9" ht="12.75" customHeight="1" thickTop="1"/>
    <row r="32" spans="1:9" ht="12.75" customHeight="1"/>
    <row r="48" s="95" customFormat="1" ht="21" customHeight="1"/>
    <row r="49" spans="1:6" ht="12.75" customHeight="1"/>
    <row r="55" spans="1:6" ht="12.75" customHeight="1"/>
    <row r="60" spans="1:6" ht="21" customHeight="1">
      <c r="A60" s="97"/>
      <c r="B60" s="97"/>
      <c r="C60" s="95"/>
      <c r="D60" s="95"/>
      <c r="E60" s="95"/>
      <c r="F60" s="95"/>
    </row>
    <row r="61" spans="1:6" ht="21" customHeight="1">
      <c r="A61" s="78"/>
      <c r="B61" s="78"/>
      <c r="C61" s="94"/>
      <c r="D61" s="99"/>
      <c r="E61" s="94"/>
    </row>
    <row r="62" spans="1:6" ht="21" customHeight="1">
      <c r="A62" s="78"/>
      <c r="B62" s="78"/>
      <c r="C62" s="217"/>
      <c r="D62" s="218"/>
      <c r="E62" s="217"/>
    </row>
    <row r="63" spans="1:6" ht="21" customHeight="1">
      <c r="A63" s="78"/>
      <c r="B63" s="78"/>
      <c r="C63" s="217"/>
      <c r="D63" s="218"/>
      <c r="E63" s="217"/>
    </row>
    <row r="64" spans="1:6" ht="21" customHeight="1">
      <c r="A64" s="78"/>
      <c r="B64" s="78"/>
      <c r="C64" s="217"/>
      <c r="D64" s="218"/>
      <c r="E64" s="217"/>
    </row>
    <row r="65" spans="1:5" ht="21" customHeight="1">
      <c r="A65" s="78"/>
      <c r="B65" s="78"/>
      <c r="C65" s="217"/>
      <c r="D65" s="218"/>
      <c r="E65" s="217"/>
    </row>
    <row r="66" spans="1:5" ht="21" customHeight="1">
      <c r="A66" s="78"/>
      <c r="B66" s="78"/>
      <c r="C66" s="94"/>
      <c r="D66" s="99"/>
      <c r="E66" s="94"/>
    </row>
    <row r="67" spans="1:5" ht="21" customHeight="1">
      <c r="A67" s="78"/>
      <c r="B67" s="78"/>
      <c r="C67" s="217"/>
      <c r="D67" s="218"/>
      <c r="E67" s="217"/>
    </row>
    <row r="68" spans="1:5" ht="21" customHeight="1">
      <c r="A68" s="78"/>
      <c r="B68" s="78"/>
      <c r="C68" s="219"/>
      <c r="D68" s="219"/>
      <c r="E68" s="219"/>
    </row>
    <row r="69" spans="1:5" ht="21" customHeight="1">
      <c r="A69" s="78"/>
      <c r="B69" s="78"/>
      <c r="C69" s="94"/>
      <c r="D69" s="99"/>
      <c r="E69" s="94"/>
    </row>
    <row r="71" spans="1:5" ht="21" customHeight="1">
      <c r="A71" s="95"/>
      <c r="B71" s="95"/>
    </row>
    <row r="72" spans="1:5" ht="21" customHeight="1">
      <c r="A72" s="78"/>
      <c r="B72" s="78"/>
    </row>
    <row r="73" spans="1:5" ht="21" customHeight="1">
      <c r="A73" s="78"/>
      <c r="B73" s="78"/>
    </row>
  </sheetData>
  <sheetProtection formatCells="0" formatColumns="0" formatRows="0" insertColumns="0" insertRows="0" insertHyperlinks="0" deleteColumns="0" deleteRows="0" sort="0" autoFilter="0" pivotTables="0"/>
  <mergeCells count="3">
    <mergeCell ref="C4:E4"/>
    <mergeCell ref="C5:E5"/>
    <mergeCell ref="C7:E7"/>
  </mergeCells>
  <phoneticPr fontId="8" type="noConversion"/>
  <conditionalFormatting sqref="A1:B1048576 F1:XFD1048576">
    <cfRule type="expression" dxfId="1" priority="1">
      <formula>CELL("protect", A1)</formula>
    </cfRule>
  </conditionalFormatting>
  <pageMargins left="0.8" right="0.8" top="0.48" bottom="0.5" header="0.5" footer="0.5"/>
  <pageSetup paperSize="9" scale="94" firstPageNumber="8" fitToWidth="0" fitToHeight="0" orientation="portrait" useFirstPageNumber="1" r:id="rId1"/>
  <headerFooter>
    <oddFooter>&amp;L&amp;"Times New Roman,Regular"&amp;11The accompanying condensed notes form an integral part of the interim financial statements.
&amp;C&amp;"Times New Roman,Regular"&amp;11&amp;P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1B40B5"/>
  </sheetPr>
  <dimension ref="A1:G76"/>
  <sheetViews>
    <sheetView view="pageBreakPreview" topLeftCell="A35" zoomScale="91" zoomScaleNormal="84" zoomScaleSheetLayoutView="115" workbookViewId="0">
      <selection activeCell="A52" sqref="A52"/>
    </sheetView>
  </sheetViews>
  <sheetFormatPr defaultColWidth="9.140625" defaultRowHeight="21" customHeight="1"/>
  <cols>
    <col min="1" max="1" width="55.5703125" style="221" customWidth="1"/>
    <col min="2" max="2" width="7.42578125" style="239" customWidth="1"/>
    <col min="3" max="3" width="13.140625" style="221" customWidth="1"/>
    <col min="4" max="4" width="1.5703125" style="221" customWidth="1"/>
    <col min="5" max="5" width="13.140625" style="221" customWidth="1"/>
    <col min="6" max="6" width="1.85546875" style="221" customWidth="1"/>
    <col min="7" max="16384" width="9.140625" style="221"/>
  </cols>
  <sheetData>
    <row r="1" spans="1:7" ht="21" customHeight="1">
      <c r="A1" s="73" t="s">
        <v>0</v>
      </c>
      <c r="B1" s="220"/>
      <c r="C1" s="73"/>
      <c r="E1" s="73"/>
      <c r="F1" s="73"/>
    </row>
    <row r="2" spans="1:7" ht="21" customHeight="1">
      <c r="A2" s="75" t="s">
        <v>210</v>
      </c>
      <c r="B2" s="222"/>
      <c r="C2" s="207"/>
      <c r="E2" s="207"/>
      <c r="F2" s="207"/>
    </row>
    <row r="3" spans="1:7" ht="21" customHeight="1">
      <c r="A3" s="75"/>
      <c r="B3" s="222"/>
      <c r="C3" s="207"/>
      <c r="E3" s="207"/>
      <c r="F3" s="207"/>
    </row>
    <row r="4" spans="1:7" ht="21" customHeight="1">
      <c r="A4" s="77"/>
      <c r="B4" s="223"/>
      <c r="C4" s="300" t="s">
        <v>197</v>
      </c>
      <c r="D4" s="300"/>
      <c r="E4" s="300"/>
      <c r="F4" s="78"/>
    </row>
    <row r="5" spans="1:7" ht="21" customHeight="1">
      <c r="A5" s="77"/>
      <c r="B5" s="223"/>
      <c r="C5" s="300" t="s">
        <v>169</v>
      </c>
      <c r="D5" s="300"/>
      <c r="E5" s="300"/>
      <c r="F5" s="78"/>
    </row>
    <row r="6" spans="1:7" ht="21" customHeight="1">
      <c r="A6" s="77"/>
      <c r="B6" s="208" t="s">
        <v>4</v>
      </c>
      <c r="C6" s="83">
        <v>2025</v>
      </c>
      <c r="D6" s="83"/>
      <c r="E6" s="83">
        <v>2024</v>
      </c>
      <c r="F6" s="82"/>
    </row>
    <row r="7" spans="1:7" ht="21" customHeight="1">
      <c r="A7" s="77"/>
      <c r="B7" s="223"/>
      <c r="C7" s="291" t="s">
        <v>6</v>
      </c>
      <c r="D7" s="291"/>
      <c r="E7" s="291"/>
      <c r="F7" s="82"/>
    </row>
    <row r="8" spans="1:7" s="227" customFormat="1" ht="21" customHeight="1">
      <c r="A8" s="93" t="s">
        <v>211</v>
      </c>
      <c r="B8" s="224"/>
      <c r="C8" s="225"/>
      <c r="D8" s="221"/>
      <c r="E8" s="225"/>
      <c r="F8" s="226"/>
    </row>
    <row r="9" spans="1:7" ht="21" customHeight="1">
      <c r="A9" s="78" t="s">
        <v>195</v>
      </c>
      <c r="B9" s="212"/>
      <c r="C9" s="282">
        <f>'pl 6'!C80</f>
        <v>184877</v>
      </c>
      <c r="D9" s="247"/>
      <c r="E9" s="282">
        <f>'pl 6'!E80</f>
        <v>-124541</v>
      </c>
      <c r="F9" s="228"/>
    </row>
    <row r="10" spans="1:7" ht="21" customHeight="1">
      <c r="A10" s="223" t="s">
        <v>212</v>
      </c>
      <c r="B10" s="212"/>
      <c r="C10" s="87"/>
      <c r="D10" s="247"/>
      <c r="E10" s="87"/>
      <c r="F10" s="228"/>
    </row>
    <row r="11" spans="1:7" ht="21" customHeight="1">
      <c r="A11" s="212" t="s">
        <v>213</v>
      </c>
      <c r="B11" s="212"/>
      <c r="C11" s="87"/>
      <c r="D11" s="247"/>
      <c r="E11" s="87"/>
      <c r="F11" s="228"/>
    </row>
    <row r="12" spans="1:7" ht="21" customHeight="1">
      <c r="A12" s="78" t="s">
        <v>214</v>
      </c>
      <c r="B12" s="82"/>
      <c r="C12" s="179">
        <v>-2773</v>
      </c>
      <c r="D12" s="247"/>
      <c r="E12" s="179">
        <v>-1514</v>
      </c>
      <c r="F12" s="228"/>
      <c r="G12" s="229"/>
    </row>
    <row r="13" spans="1:7" ht="21" hidden="1" customHeight="1">
      <c r="A13" s="230" t="s">
        <v>215</v>
      </c>
      <c r="B13" s="82">
        <v>4</v>
      </c>
      <c r="C13" s="179"/>
      <c r="D13" s="247"/>
      <c r="E13" s="179"/>
      <c r="F13" s="228"/>
      <c r="G13" s="229"/>
    </row>
    <row r="14" spans="1:7" ht="21" customHeight="1">
      <c r="A14" s="78" t="s">
        <v>216</v>
      </c>
      <c r="B14" s="82">
        <v>5</v>
      </c>
      <c r="C14" s="231">
        <v>-520994</v>
      </c>
      <c r="D14" s="247"/>
      <c r="E14" s="179">
        <v>-446022</v>
      </c>
      <c r="F14" s="228"/>
    </row>
    <row r="15" spans="1:7" ht="21.6" customHeight="1">
      <c r="A15" s="78" t="s">
        <v>217</v>
      </c>
      <c r="B15" s="82">
        <v>5</v>
      </c>
      <c r="C15" s="231">
        <v>506000</v>
      </c>
      <c r="D15" s="247"/>
      <c r="E15" s="231">
        <v>446000</v>
      </c>
      <c r="F15" s="228"/>
    </row>
    <row r="16" spans="1:7" ht="21" hidden="1" customHeight="1">
      <c r="A16" s="78" t="s">
        <v>218</v>
      </c>
      <c r="B16" s="82"/>
      <c r="C16" s="179"/>
      <c r="D16" s="247"/>
      <c r="E16" s="179">
        <v>0</v>
      </c>
      <c r="F16" s="228"/>
    </row>
    <row r="17" spans="1:6" ht="21" hidden="1" customHeight="1">
      <c r="A17" s="230" t="s">
        <v>219</v>
      </c>
      <c r="B17" s="82">
        <v>5</v>
      </c>
      <c r="C17" s="231"/>
      <c r="D17" s="247"/>
      <c r="E17" s="231"/>
      <c r="F17" s="228"/>
    </row>
    <row r="18" spans="1:6" ht="21" customHeight="1">
      <c r="A18" s="78" t="s">
        <v>219</v>
      </c>
      <c r="B18" s="82">
        <v>5</v>
      </c>
      <c r="C18" s="231">
        <v>-2873</v>
      </c>
      <c r="D18" s="247"/>
      <c r="E18" s="231">
        <v>-3561</v>
      </c>
      <c r="F18" s="228"/>
    </row>
    <row r="19" spans="1:6" ht="21" customHeight="1">
      <c r="A19" s="78" t="s">
        <v>253</v>
      </c>
      <c r="B19" s="82"/>
      <c r="C19" s="231">
        <v>5311</v>
      </c>
      <c r="D19" s="247"/>
      <c r="E19" s="179">
        <v>-5287</v>
      </c>
      <c r="F19" s="228"/>
    </row>
    <row r="20" spans="1:6" ht="21" customHeight="1">
      <c r="A20" s="78" t="s">
        <v>220</v>
      </c>
      <c r="B20" s="82"/>
      <c r="D20" s="247"/>
      <c r="E20" s="179"/>
      <c r="F20" s="228"/>
    </row>
    <row r="21" spans="1:6" ht="21" customHeight="1">
      <c r="A21" s="78" t="s">
        <v>221</v>
      </c>
      <c r="B21" s="82"/>
      <c r="C21" s="231">
        <v>-3421</v>
      </c>
      <c r="D21" s="247"/>
      <c r="E21" s="231">
        <v>93574</v>
      </c>
      <c r="F21" s="228"/>
    </row>
    <row r="22" spans="1:6" ht="21" customHeight="1">
      <c r="A22" s="78" t="s">
        <v>254</v>
      </c>
      <c r="B22" s="82"/>
      <c r="C22" s="231">
        <v>1341</v>
      </c>
      <c r="D22" s="247"/>
      <c r="E22" s="231">
        <v>-300</v>
      </c>
      <c r="F22" s="228"/>
    </row>
    <row r="23" spans="1:6" ht="21" hidden="1" customHeight="1">
      <c r="A23" s="78" t="s">
        <v>222</v>
      </c>
      <c r="B23" s="212"/>
      <c r="C23" s="179"/>
      <c r="D23" s="247"/>
      <c r="E23" s="231">
        <v>0</v>
      </c>
      <c r="F23" s="228"/>
    </row>
    <row r="24" spans="1:6" ht="21" customHeight="1">
      <c r="A24" s="78" t="s">
        <v>255</v>
      </c>
      <c r="B24" s="212"/>
      <c r="C24" s="231">
        <v>6767</v>
      </c>
      <c r="D24" s="247"/>
      <c r="E24" s="231">
        <v>-12766</v>
      </c>
      <c r="F24" s="228"/>
    </row>
    <row r="25" spans="1:6" ht="21" customHeight="1">
      <c r="A25" s="78" t="s">
        <v>223</v>
      </c>
      <c r="B25" s="212"/>
      <c r="C25" s="231">
        <v>-15990</v>
      </c>
      <c r="D25" s="247"/>
      <c r="E25" s="231">
        <v>-14223</v>
      </c>
      <c r="F25" s="228"/>
    </row>
    <row r="26" spans="1:6" ht="21" customHeight="1">
      <c r="A26" s="78" t="s">
        <v>224</v>
      </c>
      <c r="B26" s="212"/>
      <c r="C26" s="231">
        <v>4722</v>
      </c>
      <c r="D26" s="247"/>
      <c r="E26" s="231">
        <v>6759</v>
      </c>
      <c r="F26" s="228"/>
    </row>
    <row r="27" spans="1:6" ht="21" customHeight="1">
      <c r="A27" s="78" t="s">
        <v>225</v>
      </c>
      <c r="B27" s="212"/>
      <c r="C27" s="231">
        <v>3246</v>
      </c>
      <c r="D27" s="247"/>
      <c r="E27" s="231">
        <v>26109</v>
      </c>
      <c r="F27" s="228"/>
    </row>
    <row r="28" spans="1:6" ht="21" customHeight="1">
      <c r="A28" s="78" t="s">
        <v>226</v>
      </c>
      <c r="B28" s="212"/>
      <c r="C28" s="231">
        <v>-23548</v>
      </c>
      <c r="D28" s="247"/>
      <c r="E28" s="231">
        <v>4877</v>
      </c>
      <c r="F28" s="228"/>
    </row>
    <row r="29" spans="1:6" ht="21" customHeight="1">
      <c r="A29" s="78" t="s">
        <v>256</v>
      </c>
      <c r="B29" s="212"/>
      <c r="C29" s="231">
        <v>-2514</v>
      </c>
      <c r="D29" s="247"/>
      <c r="E29" s="231">
        <v>-359</v>
      </c>
      <c r="F29" s="228"/>
    </row>
    <row r="30" spans="1:6" ht="21" customHeight="1">
      <c r="A30" s="78" t="s">
        <v>172</v>
      </c>
      <c r="B30" s="212"/>
      <c r="C30" s="231">
        <v>-447</v>
      </c>
      <c r="D30" s="247"/>
      <c r="E30" s="231">
        <v>-693</v>
      </c>
      <c r="F30" s="228"/>
    </row>
    <row r="31" spans="1:6" ht="21" customHeight="1">
      <c r="A31" s="78" t="s">
        <v>227</v>
      </c>
      <c r="B31" s="212"/>
      <c r="C31" s="231">
        <v>338</v>
      </c>
      <c r="D31" s="247"/>
      <c r="E31" s="231">
        <v>444</v>
      </c>
      <c r="F31" s="228"/>
    </row>
    <row r="32" spans="1:6" ht="21" customHeight="1">
      <c r="A32" s="78" t="s">
        <v>183</v>
      </c>
      <c r="B32" s="212"/>
      <c r="C32" s="179">
        <v>31975</v>
      </c>
      <c r="D32" s="247"/>
      <c r="E32" s="179">
        <v>36454</v>
      </c>
      <c r="F32" s="91"/>
    </row>
    <row r="33" spans="1:6" ht="21" customHeight="1">
      <c r="A33" s="78" t="s">
        <v>191</v>
      </c>
      <c r="B33" s="82"/>
      <c r="C33" s="179"/>
      <c r="D33" s="247"/>
      <c r="E33" s="179"/>
      <c r="F33" s="91"/>
    </row>
    <row r="34" spans="1:6" ht="21" customHeight="1">
      <c r="A34" s="78" t="s">
        <v>192</v>
      </c>
      <c r="B34" s="82">
        <v>4</v>
      </c>
      <c r="C34" s="179">
        <v>40727</v>
      </c>
      <c r="D34" s="247"/>
      <c r="E34" s="179">
        <v>362505</v>
      </c>
      <c r="F34" s="91"/>
    </row>
    <row r="35" spans="1:6" ht="21" customHeight="1">
      <c r="A35" s="78" t="s">
        <v>257</v>
      </c>
      <c r="B35" s="82"/>
      <c r="C35" s="179"/>
      <c r="D35" s="231"/>
      <c r="E35" s="179"/>
      <c r="F35" s="91"/>
    </row>
    <row r="36" spans="1:6" ht="21" customHeight="1">
      <c r="A36" s="78" t="s">
        <v>228</v>
      </c>
      <c r="B36" s="82">
        <v>5</v>
      </c>
      <c r="C36" s="179">
        <v>-9</v>
      </c>
      <c r="D36" s="231"/>
      <c r="E36" s="179">
        <v>-11</v>
      </c>
      <c r="F36" s="91"/>
    </row>
    <row r="37" spans="1:6" ht="21" customHeight="1">
      <c r="A37" s="90" t="s">
        <v>229</v>
      </c>
      <c r="B37" s="223"/>
      <c r="C37" s="248">
        <f>SUM(C9:C36)</f>
        <v>212735</v>
      </c>
      <c r="D37" s="249">
        <f>SUM(D9:D36)</f>
        <v>0</v>
      </c>
      <c r="E37" s="248">
        <f>SUM(E9:E36)</f>
        <v>367445</v>
      </c>
      <c r="F37" s="91"/>
    </row>
    <row r="38" spans="1:6" ht="21" customHeight="1">
      <c r="A38" s="84"/>
      <c r="B38" s="232"/>
      <c r="C38" s="199"/>
      <c r="D38" s="78"/>
      <c r="E38" s="199"/>
      <c r="F38" s="228"/>
    </row>
    <row r="39" spans="1:6" ht="21" hidden="1" customHeight="1">
      <c r="A39" s="84"/>
      <c r="B39" s="232"/>
      <c r="C39" s="199"/>
      <c r="E39" s="199"/>
      <c r="F39" s="228"/>
    </row>
    <row r="40" spans="1:6" ht="21" hidden="1" customHeight="1">
      <c r="A40" s="77"/>
      <c r="B40" s="77"/>
      <c r="C40" s="78"/>
      <c r="D40" s="78"/>
      <c r="E40" s="78"/>
      <c r="F40" s="228"/>
    </row>
    <row r="41" spans="1:6" ht="21" customHeight="1">
      <c r="A41" s="73" t="s">
        <v>0</v>
      </c>
      <c r="B41" s="220"/>
      <c r="C41" s="73"/>
      <c r="E41" s="73"/>
      <c r="F41" s="73"/>
    </row>
    <row r="42" spans="1:6" ht="21" customHeight="1">
      <c r="A42" s="75" t="s">
        <v>230</v>
      </c>
      <c r="B42" s="222"/>
      <c r="C42" s="207"/>
      <c r="E42" s="207"/>
      <c r="F42" s="207"/>
    </row>
    <row r="43" spans="1:6" ht="21" customHeight="1">
      <c r="A43" s="75"/>
      <c r="B43" s="222"/>
      <c r="C43" s="207"/>
      <c r="E43" s="207"/>
      <c r="F43" s="207"/>
    </row>
    <row r="44" spans="1:6" ht="21" customHeight="1">
      <c r="A44" s="77"/>
      <c r="B44" s="223"/>
      <c r="C44" s="300" t="s">
        <v>197</v>
      </c>
      <c r="D44" s="300"/>
      <c r="E44" s="300"/>
      <c r="F44" s="78"/>
    </row>
    <row r="45" spans="1:6" ht="21" customHeight="1">
      <c r="A45" s="77"/>
      <c r="B45" s="223"/>
      <c r="C45" s="300" t="s">
        <v>169</v>
      </c>
      <c r="D45" s="300"/>
      <c r="E45" s="300"/>
      <c r="F45" s="78"/>
    </row>
    <row r="46" spans="1:6" ht="21" customHeight="1">
      <c r="A46" s="77"/>
      <c r="B46" s="208" t="s">
        <v>4</v>
      </c>
      <c r="C46" s="83">
        <v>2025</v>
      </c>
      <c r="D46" s="83"/>
      <c r="E46" s="83">
        <v>2024</v>
      </c>
      <c r="F46" s="82"/>
    </row>
    <row r="47" spans="1:6" ht="21" customHeight="1">
      <c r="A47" s="77"/>
      <c r="B47" s="223"/>
      <c r="C47" s="291" t="s">
        <v>6</v>
      </c>
      <c r="D47" s="291"/>
      <c r="E47" s="291"/>
      <c r="F47" s="82"/>
    </row>
    <row r="48" spans="1:6" ht="21" customHeight="1">
      <c r="A48" s="84" t="s">
        <v>231</v>
      </c>
      <c r="B48" s="232"/>
      <c r="C48" s="199"/>
      <c r="E48" s="199"/>
      <c r="F48" s="228"/>
    </row>
    <row r="49" spans="1:6" ht="21" customHeight="1">
      <c r="A49" s="233" t="s">
        <v>232</v>
      </c>
      <c r="B49" s="232"/>
      <c r="C49" s="88">
        <v>-44264</v>
      </c>
      <c r="D49" s="250"/>
      <c r="E49" s="88">
        <v>-49143</v>
      </c>
      <c r="F49" s="228"/>
    </row>
    <row r="50" spans="1:6" ht="21" customHeight="1">
      <c r="A50" s="233" t="s">
        <v>233</v>
      </c>
      <c r="B50" s="82">
        <v>8</v>
      </c>
      <c r="C50" s="87">
        <v>-80600</v>
      </c>
      <c r="D50" s="250"/>
      <c r="E50" s="87">
        <v>-50600</v>
      </c>
      <c r="F50" s="228"/>
    </row>
    <row r="51" spans="1:6" ht="21" customHeight="1">
      <c r="A51" s="78" t="s">
        <v>202</v>
      </c>
      <c r="B51" s="82">
        <v>11</v>
      </c>
      <c r="C51" s="231">
        <v>-74532</v>
      </c>
      <c r="D51" s="247"/>
      <c r="E51" s="87">
        <v>-83889</v>
      </c>
      <c r="F51" s="228"/>
    </row>
    <row r="52" spans="1:6" ht="21" customHeight="1">
      <c r="A52" s="214" t="s">
        <v>203</v>
      </c>
      <c r="B52" s="82">
        <v>9</v>
      </c>
      <c r="C52" s="234">
        <v>-100904</v>
      </c>
      <c r="D52" s="247"/>
      <c r="E52" s="179">
        <v>-118126</v>
      </c>
      <c r="F52" s="228"/>
    </row>
    <row r="53" spans="1:6" ht="21" customHeight="1">
      <c r="A53" s="90" t="s">
        <v>234</v>
      </c>
      <c r="B53" s="223"/>
      <c r="C53" s="248">
        <f>SUM(C49:C52)</f>
        <v>-300300</v>
      </c>
      <c r="D53" s="235"/>
      <c r="E53" s="283">
        <f>SUM(E49:E52)</f>
        <v>-301758</v>
      </c>
      <c r="F53" s="91"/>
    </row>
    <row r="54" spans="1:6" ht="21" customHeight="1">
      <c r="A54" s="84"/>
      <c r="B54" s="232"/>
      <c r="C54" s="249"/>
      <c r="D54" s="247"/>
      <c r="E54" s="249"/>
      <c r="F54" s="228"/>
    </row>
    <row r="55" spans="1:6" ht="21" hidden="1" customHeight="1">
      <c r="A55" s="84" t="s">
        <v>231</v>
      </c>
      <c r="B55" s="232"/>
      <c r="C55" s="249"/>
      <c r="D55" s="247"/>
      <c r="E55" s="249"/>
      <c r="F55" s="228"/>
    </row>
    <row r="56" spans="1:6" ht="21" hidden="1" customHeight="1">
      <c r="A56" s="78" t="s">
        <v>235</v>
      </c>
      <c r="B56" s="82"/>
      <c r="C56" s="231">
        <v>0</v>
      </c>
      <c r="D56" s="247"/>
      <c r="E56" s="231">
        <v>0</v>
      </c>
      <c r="F56" s="228"/>
    </row>
    <row r="57" spans="1:6" ht="21" hidden="1" customHeight="1">
      <c r="A57" s="78" t="s">
        <v>236</v>
      </c>
      <c r="B57" s="82">
        <v>7</v>
      </c>
      <c r="C57" s="231">
        <v>0</v>
      </c>
      <c r="D57" s="247"/>
      <c r="E57" s="231">
        <v>0</v>
      </c>
      <c r="F57" s="228"/>
    </row>
    <row r="58" spans="1:6" ht="21" hidden="1" customHeight="1">
      <c r="A58" s="78" t="s">
        <v>237</v>
      </c>
      <c r="B58" s="82"/>
      <c r="C58" s="88"/>
      <c r="D58" s="247"/>
      <c r="E58" s="88"/>
      <c r="F58" s="228"/>
    </row>
    <row r="59" spans="1:6" ht="21" hidden="1" customHeight="1">
      <c r="A59" s="236" t="s">
        <v>238</v>
      </c>
      <c r="B59" s="82">
        <v>6</v>
      </c>
      <c r="C59" s="231">
        <v>0</v>
      </c>
      <c r="D59" s="247"/>
      <c r="E59" s="231">
        <v>0</v>
      </c>
      <c r="F59" s="91"/>
    </row>
    <row r="60" spans="1:6" ht="21" hidden="1" customHeight="1">
      <c r="A60" s="78" t="s">
        <v>232</v>
      </c>
      <c r="B60" s="82"/>
      <c r="C60" s="88"/>
      <c r="D60" s="247"/>
      <c r="E60" s="88"/>
      <c r="F60" s="91"/>
    </row>
    <row r="61" spans="1:6" ht="21" hidden="1" customHeight="1">
      <c r="A61" s="78" t="s">
        <v>239</v>
      </c>
      <c r="B61" s="82">
        <v>8</v>
      </c>
      <c r="C61" s="88"/>
      <c r="D61" s="247"/>
      <c r="E61" s="88"/>
      <c r="F61" s="91"/>
    </row>
    <row r="62" spans="1:6" ht="21" hidden="1" customHeight="1">
      <c r="A62" s="90" t="s">
        <v>240</v>
      </c>
      <c r="B62" s="223"/>
      <c r="C62" s="251"/>
      <c r="D62" s="247"/>
      <c r="E62" s="251"/>
      <c r="F62" s="91"/>
    </row>
    <row r="63" spans="1:6" ht="21" hidden="1" customHeight="1">
      <c r="A63" s="84"/>
      <c r="B63" s="232"/>
      <c r="C63" s="249"/>
      <c r="D63" s="247"/>
      <c r="E63" s="249"/>
      <c r="F63" s="228"/>
    </row>
    <row r="64" spans="1:6" ht="21" customHeight="1">
      <c r="A64" s="81" t="s">
        <v>241</v>
      </c>
      <c r="B64" s="232"/>
      <c r="C64" s="252">
        <f>C37+C62+C53</f>
        <v>-87565</v>
      </c>
      <c r="D64" s="247"/>
      <c r="E64" s="287">
        <f>E37+E53</f>
        <v>65687</v>
      </c>
      <c r="F64" s="91"/>
    </row>
    <row r="65" spans="1:6" ht="21" customHeight="1">
      <c r="A65" s="78" t="s">
        <v>242</v>
      </c>
      <c r="B65" s="232"/>
      <c r="C65" s="284">
        <f>'BS-2'!F11</f>
        <v>174989</v>
      </c>
      <c r="D65" s="247"/>
      <c r="E65" s="136">
        <v>112972</v>
      </c>
      <c r="F65" s="91"/>
    </row>
    <row r="66" spans="1:6" ht="21" customHeight="1" thickBot="1">
      <c r="A66" s="90" t="s">
        <v>243</v>
      </c>
      <c r="B66" s="223"/>
      <c r="C66" s="253">
        <f>SUM(C64:C65)</f>
        <v>87424</v>
      </c>
      <c r="D66" s="247"/>
      <c r="E66" s="253">
        <f>SUM(E64:E65)</f>
        <v>178659</v>
      </c>
      <c r="F66" s="91"/>
    </row>
    <row r="67" spans="1:6" ht="21" customHeight="1" thickTop="1">
      <c r="A67" s="90"/>
      <c r="B67" s="223"/>
      <c r="C67" s="249"/>
      <c r="D67" s="247"/>
      <c r="E67" s="249"/>
      <c r="F67" s="91"/>
    </row>
    <row r="68" spans="1:6" ht="21" customHeight="1">
      <c r="A68" s="93" t="s">
        <v>244</v>
      </c>
      <c r="B68" s="223"/>
      <c r="C68" s="254"/>
      <c r="D68" s="254"/>
      <c r="E68" s="254"/>
      <c r="F68" s="91"/>
    </row>
    <row r="69" spans="1:6" ht="21" customHeight="1">
      <c r="A69" s="237" t="s">
        <v>245</v>
      </c>
      <c r="B69" s="223"/>
      <c r="C69" s="254"/>
      <c r="D69" s="254"/>
      <c r="E69" s="254"/>
      <c r="F69" s="91"/>
    </row>
    <row r="70" spans="1:6" ht="21" customHeight="1">
      <c r="A70" s="237" t="s">
        <v>246</v>
      </c>
      <c r="B70" s="223"/>
      <c r="C70" s="254"/>
      <c r="D70" s="254"/>
      <c r="E70" s="254"/>
      <c r="F70" s="91"/>
    </row>
    <row r="71" spans="1:6" ht="21" customHeight="1">
      <c r="A71" s="237" t="s">
        <v>247</v>
      </c>
      <c r="B71" s="208" t="s">
        <v>248</v>
      </c>
      <c r="C71" s="255">
        <v>9050</v>
      </c>
      <c r="D71" s="256"/>
      <c r="E71" s="231">
        <v>268</v>
      </c>
      <c r="F71" s="91"/>
    </row>
    <row r="72" spans="1:6" ht="21" customHeight="1">
      <c r="A72" s="237" t="s">
        <v>249</v>
      </c>
      <c r="B72" s="223"/>
      <c r="C72" s="255"/>
      <c r="D72" s="256"/>
      <c r="E72" s="257"/>
      <c r="F72" s="91"/>
    </row>
    <row r="73" spans="1:6" ht="21" customHeight="1">
      <c r="A73" s="237" t="s">
        <v>250</v>
      </c>
      <c r="B73" s="223"/>
      <c r="C73" s="255">
        <v>-6277</v>
      </c>
      <c r="D73" s="256"/>
      <c r="E73" s="257">
        <v>1246</v>
      </c>
      <c r="F73" s="91"/>
    </row>
    <row r="74" spans="1:6" ht="21" customHeight="1" thickBot="1">
      <c r="A74" s="238" t="s">
        <v>251</v>
      </c>
      <c r="B74" s="223"/>
      <c r="C74" s="285">
        <f>SUM(C71:C73)</f>
        <v>2773</v>
      </c>
      <c r="D74" s="258"/>
      <c r="E74" s="285">
        <f>SUM(E71:E73)</f>
        <v>1514</v>
      </c>
      <c r="F74" s="91"/>
    </row>
    <row r="75" spans="1:6" ht="21" customHeight="1" thickTop="1">
      <c r="A75" s="77"/>
      <c r="B75" s="223"/>
      <c r="C75" s="199"/>
      <c r="E75" s="199"/>
      <c r="F75" s="91"/>
    </row>
    <row r="76" spans="1:6" ht="21" customHeight="1">
      <c r="A76" s="77"/>
      <c r="B76" s="223"/>
      <c r="C76" s="199"/>
      <c r="E76" s="199"/>
    </row>
  </sheetData>
  <sheetProtection formatCells="0" formatColumns="0" formatRows="0" insertColumns="0" insertRows="0" insertHyperlinks="0" deleteColumns="0" deleteRows="0" sort="0" autoFilter="0" pivotTables="0"/>
  <mergeCells count="6">
    <mergeCell ref="C47:E47"/>
    <mergeCell ref="C4:E4"/>
    <mergeCell ref="C5:E5"/>
    <mergeCell ref="C7:E7"/>
    <mergeCell ref="C44:E44"/>
    <mergeCell ref="C45:E45"/>
  </mergeCells>
  <phoneticPr fontId="8" type="noConversion"/>
  <conditionalFormatting sqref="A1:B1048576 F1:XFD1048576">
    <cfRule type="expression" dxfId="0" priority="1">
      <formula>CELL("protect", A1)</formula>
    </cfRule>
  </conditionalFormatting>
  <pageMargins left="0.8" right="0.8" top="0.48" bottom="0.5" header="0.5" footer="0.5"/>
  <pageSetup paperSize="9" scale="93" firstPageNumber="9" fitToHeight="0" orientation="portrait" useFirstPageNumber="1" r:id="rId1"/>
  <headerFooter>
    <oddFooter>&amp;L&amp;"Times New Roman,Regular"&amp;11The accompanying condensed notes form an integral part of the interim financial statements.&amp;"Arial,Regular"&amp;10
&amp;C&amp;"Times New Roman,Regular"&amp;11&amp;P</oddFooter>
  </headerFooter>
  <rowBreaks count="1" manualBreakCount="1">
    <brk id="40" max="16383" man="1"/>
  </rowBreaks>
  <customProperties>
    <customPr name="OrphanNamesChecke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20" ma:contentTypeDescription="Create a new document." ma:contentTypeScope="" ma:versionID="8f9174a307f5de23d1d8b9276778c9b2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929770473d7a87cc3e36cd90cb8698e1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C9FC71-8A24-42B8-8CD0-33723E208B24}">
  <ds:schemaRefs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f6ba49b0-bcda-4796-8236-5b5cc1493ace"/>
    <ds:schemaRef ds:uri="http://purl.org/dc/elements/1.1/"/>
    <ds:schemaRef ds:uri="http://purl.org/dc/dcmitype/"/>
    <ds:schemaRef ds:uri="4243d5be-521d-4052-81ca-f0f31ea6f2da"/>
    <ds:schemaRef ds:uri="05716746-add9-412a-97a9-1b5167d151a3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5A7ECB24-AEC5-47A9-A198-4A673FBBE4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B1174F-743F-486A-9394-5C271D8D87D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BS-2</vt:lpstr>
      <vt:lpstr>Investment-3-4</vt:lpstr>
      <vt:lpstr>Investment Dec'16</vt:lpstr>
      <vt:lpstr>Security-5</vt:lpstr>
      <vt:lpstr>pl 6</vt:lpstr>
      <vt:lpstr>changes 7</vt:lpstr>
      <vt:lpstr>cf 8-9</vt:lpstr>
      <vt:lpstr>'BS-2'!Print_Area</vt:lpstr>
      <vt:lpstr>'cf 8-9'!Print_Area</vt:lpstr>
      <vt:lpstr>'changes 7'!Print_Area</vt:lpstr>
      <vt:lpstr>'Investment-3-4'!Print_Area</vt:lpstr>
      <vt:lpstr>'pl 6'!Print_Area</vt:lpstr>
      <vt:lpstr>'Investment Dec''16'!Print_Titles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KPMG</dc:creator>
  <cp:keywords/>
  <dc:description/>
  <cp:lastModifiedBy>Sirintra Racha</cp:lastModifiedBy>
  <cp:revision/>
  <cp:lastPrinted>2025-11-11T05:02:57Z</cp:lastPrinted>
  <dcterms:created xsi:type="dcterms:W3CDTF">2006-01-03T07:48:30Z</dcterms:created>
  <dcterms:modified xsi:type="dcterms:W3CDTF">2025-11-13T10:08:15Z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