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harinee.sil\Downloads\AURA_FS_March25\"/>
    </mc:Choice>
  </mc:AlternateContent>
  <xr:revisionPtr revIDLastSave="0" documentId="13_ncr:1_{69000192-504B-419A-894E-04E533471380}" xr6:coauthVersionLast="47" xr6:coauthVersionMax="47" xr10:uidLastSave="{00000000-0000-0000-0000-000000000000}"/>
  <bookViews>
    <workbookView xWindow="-108" yWindow="-108" windowWidth="23256" windowHeight="12456" tabRatio="870" activeTab="4" xr2:uid="{14540C89-539C-44DD-9C43-A6BA2D8229E9}"/>
  </bookViews>
  <sheets>
    <sheet name="BS 2-3" sheetId="15" r:id="rId1"/>
    <sheet name="PL 4" sheetId="16" r:id="rId2"/>
    <sheet name="EQ 5" sheetId="20" r:id="rId3"/>
    <sheet name="EQ 6" sheetId="21" r:id="rId4"/>
    <sheet name="CF 7-8" sheetId="19" r:id="rId5"/>
  </sheets>
  <definedNames>
    <definedName name="__123Graph_APIS" hidden="1">#REF!</definedName>
    <definedName name="__123Graph_BPIS" hidden="1">#REF!</definedName>
    <definedName name="__123Graph_CPIS" hidden="1">#REF!</definedName>
    <definedName name="__123Graph_D" localSheetId="2" hidden="1">#REF!</definedName>
    <definedName name="__123Graph_D" localSheetId="3" hidden="1">#REF!</definedName>
    <definedName name="__123Graph_XPIS" hidden="1">#REF!</definedName>
    <definedName name="_1__123Graph_ATEILM_RKTE" hidden="1">#REF!</definedName>
    <definedName name="_2__123Graph_ATEILM_RKTE2" hidden="1">#REF!</definedName>
    <definedName name="_3__123Graph_XTEILM_RKTE2" hidden="1">#REF!</definedName>
    <definedName name="_Order1" hidden="1">255</definedName>
    <definedName name="_Regression_Int" hidden="1">1</definedName>
    <definedName name="AS2DocOpenMode" hidden="1">"AS2DocumentEdit"</definedName>
    <definedName name="HTML_CodePage" hidden="1">874</definedName>
    <definedName name="HTML_Description" hidden="1">""</definedName>
    <definedName name="HTML_Email" hidden="1">""</definedName>
    <definedName name="HTML_Header" hidden="1">""</definedName>
    <definedName name="HTML_LastUpdate" hidden="1">"4/12/98"</definedName>
    <definedName name="HTML_LineAfter" hidden="1">FALSE</definedName>
    <definedName name="HTML_LineBefore" hidden="1">FALSE</definedName>
    <definedName name="HTML_OBDlg2" hidden="1">TRUE</definedName>
    <definedName name="HTML_OBDlg4" hidden="1">TRUE</definedName>
    <definedName name="HTML_OS" hidden="1">0</definedName>
    <definedName name="HTML_Title" hidden="1">""</definedName>
    <definedName name="_xlnm.Print_Area" localSheetId="0">'BS 2-3'!$A$1:$M$115</definedName>
    <definedName name="_xlnm.Print_Area" localSheetId="4">'CF 7-8'!$A$1:$M$111</definedName>
    <definedName name="_xlnm.Print_Area" localSheetId="1">'PL 4'!$A$1:$M$55</definedName>
    <definedName name="software" localSheetId="3" hidden="1">{"'Eng (page2)'!$A$1:$D$52"}</definedName>
    <definedName name="software" hidden="1">{"'Eng (page2)'!$A$1:$D$52"}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19" l="1"/>
  <c r="K28" i="19"/>
  <c r="K94" i="19"/>
  <c r="G94" i="19"/>
  <c r="M109" i="15"/>
  <c r="I109" i="15"/>
  <c r="M97" i="19" l="1"/>
  <c r="K97" i="19"/>
  <c r="I97" i="19"/>
  <c r="G97" i="19"/>
  <c r="H11" i="19" l="1"/>
  <c r="L11" i="19"/>
  <c r="A55" i="16"/>
  <c r="A1" i="19" l="1"/>
  <c r="A3" i="21"/>
  <c r="A1" i="21"/>
  <c r="A1" i="20"/>
  <c r="A1" i="16"/>
  <c r="K82" i="15"/>
  <c r="G82" i="15"/>
  <c r="K15" i="21" l="1"/>
  <c r="G15" i="21"/>
  <c r="E15" i="21"/>
  <c r="C15" i="21"/>
  <c r="K12" i="20"/>
  <c r="G15" i="20"/>
  <c r="E15" i="20"/>
  <c r="C15" i="20"/>
  <c r="K83" i="19" l="1"/>
  <c r="G83" i="19"/>
  <c r="G20" i="21"/>
  <c r="E20" i="21"/>
  <c r="C20" i="21"/>
  <c r="G20" i="20"/>
  <c r="E20" i="20"/>
  <c r="C20" i="20"/>
  <c r="K17" i="20"/>
  <c r="K17" i="21" l="1"/>
  <c r="I91" i="15" l="1"/>
  <c r="M80" i="19" l="1"/>
  <c r="K80" i="19"/>
  <c r="G80" i="19"/>
  <c r="M70" i="19"/>
  <c r="K70" i="19"/>
  <c r="G70" i="19"/>
  <c r="I80" i="19"/>
  <c r="I70" i="19"/>
  <c r="M14" i="16"/>
  <c r="M17" i="16" s="1"/>
  <c r="M23" i="16" s="1"/>
  <c r="M26" i="16" s="1"/>
  <c r="K14" i="16"/>
  <c r="K17" i="16" s="1"/>
  <c r="K23" i="16" s="1"/>
  <c r="K26" i="16" s="1"/>
  <c r="G14" i="16"/>
  <c r="G17" i="16" s="1"/>
  <c r="G23" i="16" s="1"/>
  <c r="G26" i="16" s="1"/>
  <c r="I14" i="16"/>
  <c r="I17" i="16" s="1"/>
  <c r="I23" i="16" s="1"/>
  <c r="I26" i="16" s="1"/>
  <c r="A115" i="15"/>
  <c r="K29" i="16" l="1"/>
  <c r="K33" i="16" s="1"/>
  <c r="I18" i="21" s="1"/>
  <c r="K18" i="21" s="1"/>
  <c r="K20" i="21" s="1"/>
  <c r="K11" i="19"/>
  <c r="K25" i="19" s="1"/>
  <c r="K37" i="19" s="1"/>
  <c r="K41" i="19" s="1"/>
  <c r="K82" i="19" s="1"/>
  <c r="K85" i="19" s="1"/>
  <c r="M29" i="16"/>
  <c r="M33" i="16" s="1"/>
  <c r="I13" i="21" s="1"/>
  <c r="I15" i="21" s="1"/>
  <c r="M11" i="19"/>
  <c r="M25" i="19" s="1"/>
  <c r="M37" i="19" s="1"/>
  <c r="M41" i="19" s="1"/>
  <c r="M82" i="19" s="1"/>
  <c r="M85" i="19" s="1"/>
  <c r="I29" i="16"/>
  <c r="I33" i="16" s="1"/>
  <c r="I13" i="20" s="1"/>
  <c r="I15" i="20" s="1"/>
  <c r="I11" i="19"/>
  <c r="I25" i="19" s="1"/>
  <c r="I37" i="19" s="1"/>
  <c r="I41" i="19" s="1"/>
  <c r="I82" i="19" s="1"/>
  <c r="I85" i="19" s="1"/>
  <c r="G29" i="16"/>
  <c r="G33" i="16" s="1"/>
  <c r="I18" i="20" s="1"/>
  <c r="K18" i="20" s="1"/>
  <c r="K20" i="20" s="1"/>
  <c r="G11" i="19"/>
  <c r="G25" i="19" s="1"/>
  <c r="G37" i="19" s="1"/>
  <c r="G41" i="19" s="1"/>
  <c r="G82" i="19" s="1"/>
  <c r="G85" i="19" s="1"/>
  <c r="A57" i="19"/>
  <c r="A32" i="20"/>
  <c r="A32" i="21" s="1"/>
  <c r="I20" i="21" l="1"/>
  <c r="K107" i="15" s="1"/>
  <c r="K109" i="15" s="1"/>
  <c r="I20" i="20"/>
  <c r="G107" i="15" s="1"/>
  <c r="G109" i="15" s="1"/>
  <c r="K13" i="20"/>
  <c r="K15" i="20" s="1"/>
  <c r="A56" i="19"/>
  <c r="A111" i="19" s="1"/>
  <c r="A59" i="19"/>
  <c r="I82" i="15" l="1"/>
  <c r="M91" i="15"/>
  <c r="M21" i="15" l="1"/>
  <c r="K91" i="15"/>
  <c r="G91" i="15"/>
  <c r="M82" i="15"/>
  <c r="M93" i="15" s="1"/>
  <c r="M111" i="15" s="1"/>
  <c r="A58" i="15"/>
  <c r="A57" i="15"/>
  <c r="A56" i="15"/>
  <c r="M34" i="15"/>
  <c r="K34" i="15"/>
  <c r="I34" i="15"/>
  <c r="G34" i="15"/>
  <c r="K21" i="15"/>
  <c r="I21" i="15"/>
  <c r="G21" i="15"/>
  <c r="M36" i="15" l="1"/>
  <c r="I93" i="15"/>
  <c r="I111" i="15" s="1"/>
  <c r="I36" i="15"/>
  <c r="K93" i="15"/>
  <c r="K111" i="15" s="1"/>
  <c r="G93" i="15"/>
  <c r="G111" i="15" s="1"/>
  <c r="G36" i="15"/>
  <c r="K36" i="15"/>
</calcChain>
</file>

<file path=xl/sharedStrings.xml><?xml version="1.0" encoding="utf-8"?>
<sst xmlns="http://schemas.openxmlformats.org/spreadsheetml/2006/main" count="274" uniqueCount="143">
  <si>
    <t>Statement of Financial Position</t>
  </si>
  <si>
    <t xml:space="preserve"> </t>
  </si>
  <si>
    <t>Unaudited</t>
  </si>
  <si>
    <t>Audited</t>
  </si>
  <si>
    <t>31 December</t>
  </si>
  <si>
    <t>Notes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</si>
  <si>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</si>
  <si>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</si>
  <si>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</si>
  <si>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</si>
  <si>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</si>
  <si>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</si>
  <si>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 xml:space="preserve">Total non-current assets </t>
  </si>
  <si>
    <t>Total assets</t>
  </si>
  <si>
    <t>Liabilities and equity</t>
  </si>
  <si>
    <t>Current liabilities</t>
  </si>
  <si>
    <t>Other current liabilities</t>
  </si>
  <si>
    <t>Total current liabilities</t>
  </si>
  <si>
    <t>Non-current liabilities</t>
  </si>
  <si>
    <t>Total non-current liabilities</t>
  </si>
  <si>
    <t>Total liabilities</t>
  </si>
  <si>
    <t>Equity</t>
  </si>
  <si>
    <t>Share capital</t>
  </si>
  <si>
    <t>Premium on ordinary shares</t>
  </si>
  <si>
    <t>Retained earnings</t>
  </si>
  <si>
    <t>Unappropriated</t>
  </si>
  <si>
    <t>Total equity</t>
  </si>
  <si>
    <t>Total liabilities and equity</t>
  </si>
  <si>
    <t>Gross profit</t>
  </si>
  <si>
    <t>Other income</t>
  </si>
  <si>
    <t>Profit for the period</t>
  </si>
  <si>
    <t>Total</t>
  </si>
  <si>
    <t>share capital</t>
  </si>
  <si>
    <t>Total comprehensive income</t>
  </si>
  <si>
    <t>Cash flows from operating activities</t>
  </si>
  <si>
    <t>Cash flows from investing activities</t>
  </si>
  <si>
    <t>Interest received</t>
  </si>
  <si>
    <t>Cash flows from financing activities</t>
  </si>
  <si>
    <t>Interest paid</t>
  </si>
  <si>
    <t>As at 31 March 2025</t>
  </si>
  <si>
    <t>31 March</t>
  </si>
  <si>
    <t>2024</t>
  </si>
  <si>
    <t>For the three-month period ended 31 March 2025</t>
  </si>
  <si>
    <t>2025</t>
  </si>
  <si>
    <t>Short-term loans to related parties</t>
  </si>
  <si>
    <t>Inventories</t>
  </si>
  <si>
    <t>Restricted bank deposits</t>
  </si>
  <si>
    <t>Investment property</t>
  </si>
  <si>
    <t>Other non-current assets</t>
  </si>
  <si>
    <t>Appropriated - legal reserve</t>
  </si>
  <si>
    <t>Revenue from sales</t>
  </si>
  <si>
    <t>Interest income</t>
  </si>
  <si>
    <t>Cost of sales</t>
  </si>
  <si>
    <t>Administrative expenses</t>
  </si>
  <si>
    <t xml:space="preserve">Finance costs </t>
  </si>
  <si>
    <t>Profit before income tax</t>
  </si>
  <si>
    <t xml:space="preserve">Other comprehensive income </t>
  </si>
  <si>
    <t xml:space="preserve">Total comprehensive income </t>
  </si>
  <si>
    <t xml:space="preserve">Earnings per share </t>
  </si>
  <si>
    <t>Basic earning per share (Baht)</t>
  </si>
  <si>
    <t>Weighted average number of ordinary shares (shares)</t>
  </si>
  <si>
    <t>Balance as at 1 January 2024</t>
  </si>
  <si>
    <t>Balance as at 31 March 2024</t>
  </si>
  <si>
    <t xml:space="preserve">Issued and </t>
  </si>
  <si>
    <t xml:space="preserve">Premium on </t>
  </si>
  <si>
    <t>Appropriated to</t>
  </si>
  <si>
    <t>paid-up share capital</t>
  </si>
  <si>
    <t>ordinary shares</t>
  </si>
  <si>
    <t>legal reserve</t>
  </si>
  <si>
    <t>Shareholders' equity</t>
  </si>
  <si>
    <t>Thousand Baht</t>
  </si>
  <si>
    <t>.</t>
  </si>
  <si>
    <t>Income tax paid</t>
  </si>
  <si>
    <t>Net cash flows used in operating activities</t>
  </si>
  <si>
    <t>Net cash flows used in investing activities</t>
  </si>
  <si>
    <t>Cash and cash equivalents at the beginning of the period</t>
  </si>
  <si>
    <t>Cash and cash equivalents at the end of the period</t>
  </si>
  <si>
    <t>Debentures</t>
  </si>
  <si>
    <t>Corporate income tax payable</t>
  </si>
  <si>
    <t>Balance as at 1 January 2025</t>
  </si>
  <si>
    <t>Balance as at 31 March 2025</t>
  </si>
  <si>
    <t>Trade and other current receivables</t>
  </si>
  <si>
    <t>Trade and other current payables</t>
  </si>
  <si>
    <t>Non-current provisions</t>
  </si>
  <si>
    <t>Non-current provisions for employee benefits</t>
  </si>
  <si>
    <t xml:space="preserve">Income tax </t>
  </si>
  <si>
    <t>Current portion of long-term loans from</t>
  </si>
  <si>
    <t>Cash flows used in operations</t>
  </si>
  <si>
    <t>Issued and paid-up</t>
  </si>
  <si>
    <t>Bank overdrafts</t>
  </si>
  <si>
    <t>Consolidated financial information</t>
  </si>
  <si>
    <t>Separate financial information</t>
  </si>
  <si>
    <t xml:space="preserve">Aurora Design Public Company Limited </t>
  </si>
  <si>
    <t>Inventories, net</t>
  </si>
  <si>
    <t>Building and equipment, net</t>
  </si>
  <si>
    <t>Right-of-use assets, net</t>
  </si>
  <si>
    <t>Intangible assets, net</t>
  </si>
  <si>
    <t>Deferred tax assets, net</t>
  </si>
  <si>
    <t>Investment in subsidiaries, net</t>
  </si>
  <si>
    <t>The accompanying notes are integral part of these financial information.</t>
  </si>
  <si>
    <t>from financial institutions</t>
  </si>
  <si>
    <t>Bank overdrafts and short-term borrowings</t>
  </si>
  <si>
    <t>Profit before income tax:</t>
  </si>
  <si>
    <t>Profit before finance costs and income tax</t>
  </si>
  <si>
    <t>Adjustment items:</t>
  </si>
  <si>
    <t>Depreciation and amortisation expenses</t>
  </si>
  <si>
    <t>Loss on exchange rates</t>
  </si>
  <si>
    <t>Employee benefits expenses</t>
  </si>
  <si>
    <t>Finance costs</t>
  </si>
  <si>
    <t>Loss (Gain) on fair value measurement of derivatives</t>
  </si>
  <si>
    <t>Loss on written-off building and equipment</t>
  </si>
  <si>
    <t>Changes in operating assets and liabilities:</t>
  </si>
  <si>
    <t>Employee benefits paid</t>
  </si>
  <si>
    <t>Payments for purchases of equipment</t>
  </si>
  <si>
    <t>Payments for purchases of intangible assets</t>
  </si>
  <si>
    <t>Non-cash items as at 31 March</t>
  </si>
  <si>
    <t>Acquisitions of right-of-use assets during the period</t>
  </si>
  <si>
    <t>Gain on lease termination</t>
  </si>
  <si>
    <t>Net decrease in cash and cash equivalents</t>
  </si>
  <si>
    <t>Net cash generated from financing activities</t>
  </si>
  <si>
    <t>Cash and cash equivalents in the statement of cash flows are as follows:</t>
  </si>
  <si>
    <t>Proceeds from short-term borrowings from financial institutions</t>
  </si>
  <si>
    <t>Payment for short-term borrowings from financial institutions</t>
  </si>
  <si>
    <t>Proceeds from short-term borrowings from a related party</t>
  </si>
  <si>
    <t>Payment for long-term borrowings from financial institutions</t>
  </si>
  <si>
    <t>Payment for lease liabilities</t>
  </si>
  <si>
    <r>
      <t xml:space="preserve">Statement of Changes in Equity </t>
    </r>
    <r>
      <rPr>
        <sz val="9"/>
        <rFont val="Arial"/>
        <family val="2"/>
      </rPr>
      <t>(Unaudited)</t>
    </r>
  </si>
  <si>
    <r>
      <t xml:space="preserve">Statement of Cash Flows </t>
    </r>
    <r>
      <rPr>
        <sz val="9"/>
        <rFont val="Arial"/>
        <family val="2"/>
      </rPr>
      <t>(Unaudited)</t>
    </r>
  </si>
  <si>
    <t>Long-term borrowings from financial institutions, net</t>
  </si>
  <si>
    <t>financial institutions, net</t>
  </si>
  <si>
    <t>Loss on inventories to net realisable value</t>
  </si>
  <si>
    <t>Registered</t>
  </si>
  <si>
    <t>1,334,000,000 ordinary shares</t>
  </si>
  <si>
    <t>at a par value of Baht 1 per share</t>
  </si>
  <si>
    <t>Issued and paid up</t>
  </si>
  <si>
    <t>Recognition (Reversal) of provision for sales return</t>
  </si>
  <si>
    <t>Lease liabilities, net</t>
  </si>
  <si>
    <t>Current portion of lease liabilities, net</t>
  </si>
  <si>
    <r>
      <t xml:space="preserve">Statement of Comprehensive Income </t>
    </r>
    <r>
      <rPr>
        <sz val="9"/>
        <rFont val="Arial"/>
        <family val="2"/>
      </rPr>
      <t>(Unaudited)</t>
    </r>
  </si>
  <si>
    <t>Short-term borrowings from a related party</t>
  </si>
  <si>
    <t>-</t>
  </si>
  <si>
    <t>Selling expenses and distribution costs</t>
  </si>
  <si>
    <t>Other (losses) gains, 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</si>
</sst>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;\(#,##0\)"/>
    <numFmt numFmtId="166" formatCode="#,##0;\(#,##0\);\-"/>
    <numFmt numFmtId="167" formatCode="\ #,##0;\(#,##0\);\-"/>
    <numFmt numFmtId="168" formatCode="#,##0.00;\(#,##0.00\);\-"/>
    <numFmt numFmtId="169" formatCode="_-* #,##0_-;\-* #,##0_-;_-* &quot;-&quot;??_-;_-@_-"/>
    <numFmt numFmtId="170" formatCode="_(* #,##0_);_(* \(#,##0\);_(* &quot;-&quot;??_);_(@_)"/>
    <numFmt numFmtId="171" formatCode="[$-1010000]d/m/yy;@"/>
    <numFmt numFmtId="172" formatCode="[$-409]mmm\-yy;@"/>
    <numFmt numFmtId="173" formatCode="#,##0_);\(#,##0\);\-\ \ "/>
    <numFmt numFmtId="174" formatCode="#,##0\ ;\(#,##0\);\-\ \ \ \ "/>
    <numFmt numFmtId="175" formatCode="[$-409]d\-mmm\-yy;@"/>
    <numFmt numFmtId="176" formatCode="#,##0\ ;\(#,##0\)"/>
    <numFmt numFmtId="177" formatCode="#,##0.0;\(#,##0.0\)"/>
    <numFmt numFmtId="178" formatCode="_-* #,##0.0000_-;\-* #,##0.0000_-;_-* &quot;-&quot;??_-;_-@_-"/>
  </numFmts>
  <fonts count="37" x14ac:knownFonts="1">
    <font>
      <sz val="10"/>
      <color theme="1"/>
      <name val="Arial"/>
      <family val="2"/>
      <scheme val="minor"/>
    </font>
    <font>
      <sz val="10"/>
      <name val="Cordia New"/>
      <family val="2"/>
    </font>
    <font>
      <sz val="10"/>
      <name val="Arial"/>
      <family val="2"/>
    </font>
    <font>
      <sz val="14"/>
      <name val="Cordia New"/>
      <family val="2"/>
    </font>
    <font>
      <b/>
      <sz val="9"/>
      <name val="Arial"/>
      <family val="2"/>
    </font>
    <font>
      <sz val="9"/>
      <name val="Arial"/>
      <family val="2"/>
    </font>
    <font>
      <sz val="11"/>
      <name val="calibri"/>
      <family val="2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theme="0"/>
      <name val="Arial"/>
      <family val="2"/>
      <scheme val="minor"/>
    </font>
    <font>
      <sz val="10"/>
      <color rgb="FFFFFFFF"/>
      <name val="Arial"/>
      <family val="2"/>
      <scheme val="minor"/>
    </font>
    <font>
      <sz val="10"/>
      <color rgb="FF9C0006"/>
      <name val="Arial"/>
      <family val="2"/>
      <scheme val="minor"/>
    </font>
    <font>
      <b/>
      <sz val="10"/>
      <color rgb="FFFA7D00"/>
      <name val="Arial"/>
      <family val="2"/>
      <scheme val="minor"/>
    </font>
    <font>
      <b/>
      <sz val="10"/>
      <color theme="0"/>
      <name val="Arial"/>
      <family val="2"/>
      <scheme val="minor"/>
    </font>
    <font>
      <b/>
      <sz val="10"/>
      <color rgb="FFFFFFFF"/>
      <name val="Arial"/>
      <family val="2"/>
      <scheme val="minor"/>
    </font>
    <font>
      <sz val="10"/>
      <color rgb="FF000000"/>
      <name val="Cordia New"/>
      <family val="2"/>
    </font>
    <font>
      <sz val="11"/>
      <color theme="1"/>
      <name val="Arial"/>
      <family val="2"/>
      <scheme val="minor"/>
    </font>
    <font>
      <sz val="11"/>
      <color rgb="FF000000"/>
      <name val="Arial"/>
      <family val="2"/>
      <scheme val="minor"/>
    </font>
    <font>
      <i/>
      <sz val="10"/>
      <color rgb="FF7F7F7F"/>
      <name val="Arial"/>
      <family val="2"/>
      <scheme val="minor"/>
    </font>
    <font>
      <sz val="10"/>
      <color rgb="FF006100"/>
      <name val="Arial"/>
      <family val="2"/>
      <scheme val="minor"/>
    </font>
    <font>
      <b/>
      <sz val="15"/>
      <color theme="3"/>
      <name val="Arial"/>
      <family val="2"/>
      <scheme val="minor"/>
    </font>
    <font>
      <b/>
      <sz val="15"/>
      <color rgb="FFDC6900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3"/>
      <color rgb="FFDC6900"/>
      <name val="Arial"/>
      <family val="2"/>
      <scheme val="minor"/>
    </font>
    <font>
      <b/>
      <sz val="11"/>
      <color theme="3"/>
      <name val="Arial"/>
      <family val="2"/>
      <scheme val="minor"/>
    </font>
    <font>
      <b/>
      <sz val="11"/>
      <color rgb="FFDC6900"/>
      <name val="Arial"/>
      <family val="2"/>
      <scheme val="minor"/>
    </font>
    <font>
      <sz val="10"/>
      <color rgb="FF3F3F76"/>
      <name val="Arial"/>
      <family val="2"/>
      <scheme val="minor"/>
    </font>
    <font>
      <sz val="10"/>
      <color rgb="FFFA7D00"/>
      <name val="Arial"/>
      <family val="2"/>
      <scheme val="minor"/>
    </font>
    <font>
      <sz val="10"/>
      <color rgb="FF9C6500"/>
      <name val="Arial"/>
      <family val="2"/>
      <scheme val="minor"/>
    </font>
    <font>
      <sz val="14"/>
      <color rgb="FF000000"/>
      <name val="Cordia New"/>
      <family val="2"/>
    </font>
    <font>
      <sz val="10"/>
      <color rgb="FF000000"/>
      <name val="Arial"/>
      <family val="2"/>
    </font>
    <font>
      <b/>
      <sz val="10"/>
      <color rgb="FF3F3F3F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0"/>
      <color rgb="FFFF0000"/>
      <name val="Arial"/>
      <family val="2"/>
      <scheme val="minor"/>
    </font>
    <font>
      <i/>
      <sz val="9"/>
      <name val="Arial"/>
      <family val="2"/>
    </font>
    <font>
      <b/>
      <i/>
      <sz val="9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rgb="FFFFE0C4"/>
      </patternFill>
    </fill>
    <fill>
      <patternFill patternType="solid">
        <fgColor theme="5" tint="0.79998168889431442"/>
        <bgColor indexed="65"/>
      </patternFill>
    </fill>
    <fill>
      <patternFill patternType="solid">
        <fgColor rgb="FFFFF0CB"/>
      </patternFill>
    </fill>
    <fill>
      <patternFill patternType="solid">
        <fgColor theme="6" tint="0.79998168889431442"/>
        <bgColor indexed="65"/>
      </patternFill>
    </fill>
    <fill>
      <patternFill patternType="solid">
        <fgColor rgb="FFEBC7C5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F9E3E7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4CACA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F8D5D1"/>
      </patternFill>
    </fill>
    <fill>
      <patternFill patternType="solid">
        <fgColor theme="4" tint="0.59999389629810485"/>
        <bgColor indexed="65"/>
      </patternFill>
    </fill>
    <fill>
      <patternFill patternType="solid">
        <fgColor rgb="FFFFC28A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FEE198"/>
      </patternFill>
    </fill>
    <fill>
      <patternFill patternType="solid">
        <fgColor theme="6" tint="0.59999389629810485"/>
        <bgColor indexed="65"/>
      </patternFill>
    </fill>
    <fill>
      <patternFill patternType="solid">
        <fgColor rgb="FFD88F8C"/>
      </patternFill>
    </fill>
    <fill>
      <patternFill patternType="solid">
        <fgColor theme="7" tint="0.59999389629810485"/>
        <bgColor indexed="65"/>
      </patternFill>
    </fill>
    <fill>
      <patternFill patternType="solid">
        <fgColor rgb="FFF3C7CF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EA959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2ABA4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FFA450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FFD365"/>
      </patternFill>
    </fill>
    <fill>
      <patternFill patternType="solid">
        <fgColor theme="6" tint="0.39997558519241921"/>
        <bgColor indexed="65"/>
      </patternFill>
    </fill>
    <fill>
      <patternFill patternType="solid">
        <fgColor rgb="FFC55853"/>
      </patternFill>
    </fill>
    <fill>
      <patternFill patternType="solid">
        <fgColor theme="7" tint="0.39997558519241921"/>
        <bgColor indexed="65"/>
      </patternFill>
    </fill>
    <fill>
      <patternFill patternType="solid">
        <fgColor rgb="FFEDACB7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DF6161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C8277"/>
      </patternFill>
    </fill>
    <fill>
      <patternFill patternType="solid">
        <fgColor theme="4"/>
      </patternFill>
    </fill>
    <fill>
      <patternFill patternType="solid">
        <fgColor rgb="FFDC6900"/>
      </patternFill>
    </fill>
    <fill>
      <patternFill patternType="solid">
        <fgColor theme="5"/>
      </patternFill>
    </fill>
    <fill>
      <patternFill patternType="solid">
        <fgColor rgb="FFFFB600"/>
      </patternFill>
    </fill>
    <fill>
      <patternFill patternType="solid">
        <fgColor theme="6"/>
      </patternFill>
    </fill>
    <fill>
      <patternFill patternType="solid">
        <fgColor rgb="FF602320"/>
      </patternFill>
    </fill>
    <fill>
      <patternFill patternType="solid">
        <fgColor theme="7"/>
      </patternFill>
    </fill>
    <fill>
      <patternFill patternType="solid">
        <fgColor rgb="FFE27588"/>
      </patternFill>
    </fill>
    <fill>
      <patternFill patternType="solid">
        <fgColor theme="8"/>
      </patternFill>
    </fill>
    <fill>
      <patternFill patternType="solid">
        <fgColor rgb="FFA32020"/>
      </patternFill>
    </fill>
    <fill>
      <patternFill patternType="solid">
        <fgColor theme="9"/>
      </patternFill>
    </fill>
    <fill>
      <patternFill patternType="solid">
        <fgColor rgb="FFE0301E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rgb="FFDC6900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rgb="FFFFB36D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medium">
        <color rgb="FFFFA450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DC6900"/>
      </top>
      <bottom style="double">
        <color rgb="FFDC6900"/>
      </bottom>
      <diagonal/>
    </border>
  </borders>
  <cellStyleXfs count="114">
    <xf numFmtId="0" fontId="0" fillId="0" borderId="0"/>
    <xf numFmtId="0" fontId="7" fillId="2" borderId="0" applyNumberFormat="0" applyBorder="0" applyAlignment="0" applyProtection="0"/>
    <xf numFmtId="0" fontId="8" fillId="3" borderId="0"/>
    <xf numFmtId="0" fontId="7" fillId="4" borderId="0" applyNumberFormat="0" applyBorder="0" applyAlignment="0" applyProtection="0"/>
    <xf numFmtId="0" fontId="8" fillId="5" borderId="0"/>
    <xf numFmtId="0" fontId="7" fillId="6" borderId="0" applyNumberFormat="0" applyBorder="0" applyAlignment="0" applyProtection="0"/>
    <xf numFmtId="0" fontId="8" fillId="7" borderId="0"/>
    <xf numFmtId="0" fontId="7" fillId="8" borderId="0" applyNumberFormat="0" applyBorder="0" applyAlignment="0" applyProtection="0"/>
    <xf numFmtId="0" fontId="8" fillId="9" borderId="0"/>
    <xf numFmtId="0" fontId="7" fillId="10" borderId="0" applyNumberFormat="0" applyBorder="0" applyAlignment="0" applyProtection="0"/>
    <xf numFmtId="0" fontId="8" fillId="11" borderId="0"/>
    <xf numFmtId="0" fontId="7" fillId="12" borderId="0" applyNumberFormat="0" applyBorder="0" applyAlignment="0" applyProtection="0"/>
    <xf numFmtId="0" fontId="8" fillId="13" borderId="0"/>
    <xf numFmtId="0" fontId="7" fillId="14" borderId="0" applyNumberFormat="0" applyBorder="0" applyAlignment="0" applyProtection="0"/>
    <xf numFmtId="0" fontId="8" fillId="15" borderId="0"/>
    <xf numFmtId="0" fontId="7" fillId="16" borderId="0" applyNumberFormat="0" applyBorder="0" applyAlignment="0" applyProtection="0"/>
    <xf numFmtId="0" fontId="8" fillId="17" borderId="0"/>
    <xf numFmtId="0" fontId="7" fillId="18" borderId="0" applyNumberFormat="0" applyBorder="0" applyAlignment="0" applyProtection="0"/>
    <xf numFmtId="0" fontId="8" fillId="19" borderId="0"/>
    <xf numFmtId="0" fontId="7" fillId="20" borderId="0" applyNumberFormat="0" applyBorder="0" applyAlignment="0" applyProtection="0"/>
    <xf numFmtId="0" fontId="8" fillId="21" borderId="0"/>
    <xf numFmtId="0" fontId="7" fillId="22" borderId="0" applyNumberFormat="0" applyBorder="0" applyAlignment="0" applyProtection="0"/>
    <xf numFmtId="0" fontId="8" fillId="23" borderId="0"/>
    <xf numFmtId="0" fontId="7" fillId="24" borderId="0" applyNumberFormat="0" applyBorder="0" applyAlignment="0" applyProtection="0"/>
    <xf numFmtId="0" fontId="8" fillId="25" borderId="0"/>
    <xf numFmtId="0" fontId="9" fillId="26" borderId="0" applyNumberFormat="0" applyBorder="0" applyAlignment="0" applyProtection="0"/>
    <xf numFmtId="0" fontId="10" fillId="27" borderId="0"/>
    <xf numFmtId="0" fontId="9" fillId="28" borderId="0" applyNumberFormat="0" applyBorder="0" applyAlignment="0" applyProtection="0"/>
    <xf numFmtId="0" fontId="10" fillId="29" borderId="0"/>
    <xf numFmtId="0" fontId="9" fillId="30" borderId="0" applyNumberFormat="0" applyBorder="0" applyAlignment="0" applyProtection="0"/>
    <xf numFmtId="0" fontId="10" fillId="31" borderId="0"/>
    <xf numFmtId="0" fontId="9" fillId="32" borderId="0" applyNumberFormat="0" applyBorder="0" applyAlignment="0" applyProtection="0"/>
    <xf numFmtId="0" fontId="10" fillId="33" borderId="0"/>
    <xf numFmtId="0" fontId="9" fillId="34" borderId="0" applyNumberFormat="0" applyBorder="0" applyAlignment="0" applyProtection="0"/>
    <xf numFmtId="0" fontId="10" fillId="35" borderId="0"/>
    <xf numFmtId="0" fontId="9" fillId="36" borderId="0" applyNumberFormat="0" applyBorder="0" applyAlignment="0" applyProtection="0"/>
    <xf numFmtId="0" fontId="10" fillId="37" borderId="0"/>
    <xf numFmtId="0" fontId="9" fillId="38" borderId="0" applyNumberFormat="0" applyBorder="0" applyAlignment="0" applyProtection="0"/>
    <xf numFmtId="0" fontId="10" fillId="39" borderId="0"/>
    <xf numFmtId="0" fontId="9" fillId="40" borderId="0" applyNumberFormat="0" applyBorder="0" applyAlignment="0" applyProtection="0"/>
    <xf numFmtId="0" fontId="10" fillId="41" borderId="0"/>
    <xf numFmtId="0" fontId="9" fillId="42" borderId="0" applyNumberFormat="0" applyBorder="0" applyAlignment="0" applyProtection="0"/>
    <xf numFmtId="0" fontId="10" fillId="43" borderId="0"/>
    <xf numFmtId="0" fontId="9" fillId="44" borderId="0" applyNumberFormat="0" applyBorder="0" applyAlignment="0" applyProtection="0"/>
    <xf numFmtId="0" fontId="10" fillId="45" borderId="0"/>
    <xf numFmtId="0" fontId="9" fillId="46" borderId="0" applyNumberFormat="0" applyBorder="0" applyAlignment="0" applyProtection="0"/>
    <xf numFmtId="0" fontId="10" fillId="47" borderId="0"/>
    <xf numFmtId="0" fontId="9" fillId="48" borderId="0" applyNumberFormat="0" applyBorder="0" applyAlignment="0" applyProtection="0"/>
    <xf numFmtId="0" fontId="10" fillId="49" borderId="0"/>
    <xf numFmtId="0" fontId="11" fillId="50" borderId="0" applyNumberFormat="0" applyBorder="0" applyAlignment="0" applyProtection="0"/>
    <xf numFmtId="0" fontId="11" fillId="50" borderId="0"/>
    <xf numFmtId="0" fontId="12" fillId="51" borderId="4" applyNumberFormat="0" applyAlignment="0" applyProtection="0"/>
    <xf numFmtId="0" fontId="12" fillId="51" borderId="4"/>
    <xf numFmtId="0" fontId="13" fillId="52" borderId="5" applyNumberFormat="0" applyAlignment="0" applyProtection="0"/>
    <xf numFmtId="0" fontId="14" fillId="52" borderId="5"/>
    <xf numFmtId="164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5" fillId="0" borderId="0"/>
    <xf numFmtId="16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5" fillId="0" borderId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164" fontId="17" fillId="0" borderId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/>
    <xf numFmtId="0" fontId="19" fillId="53" borderId="0" applyNumberFormat="0" applyBorder="0" applyAlignment="0" applyProtection="0"/>
    <xf numFmtId="0" fontId="19" fillId="53" borderId="0"/>
    <xf numFmtId="0" fontId="20" fillId="0" borderId="6" applyNumberFormat="0" applyFill="0" applyAlignment="0" applyProtection="0"/>
    <xf numFmtId="0" fontId="21" fillId="0" borderId="7"/>
    <xf numFmtId="0" fontId="22" fillId="0" borderId="8" applyNumberFormat="0" applyFill="0" applyAlignment="0" applyProtection="0"/>
    <xf numFmtId="0" fontId="23" fillId="0" borderId="9"/>
    <xf numFmtId="0" fontId="24" fillId="0" borderId="10" applyNumberFormat="0" applyFill="0" applyAlignment="0" applyProtection="0"/>
    <xf numFmtId="0" fontId="25" fillId="0" borderId="11"/>
    <xf numFmtId="0" fontId="24" fillId="0" borderId="0" applyNumberFormat="0" applyFill="0" applyBorder="0" applyAlignment="0" applyProtection="0"/>
    <xf numFmtId="0" fontId="25" fillId="0" borderId="0"/>
    <xf numFmtId="0" fontId="26" fillId="54" borderId="4" applyNumberFormat="0" applyAlignment="0" applyProtection="0"/>
    <xf numFmtId="0" fontId="26" fillId="54" borderId="4"/>
    <xf numFmtId="0" fontId="27" fillId="0" borderId="12" applyNumberFormat="0" applyFill="0" applyAlignment="0" applyProtection="0"/>
    <xf numFmtId="0" fontId="27" fillId="0" borderId="12"/>
    <xf numFmtId="0" fontId="28" fillId="55" borderId="0" applyNumberFormat="0" applyBorder="0" applyAlignment="0" applyProtection="0"/>
    <xf numFmtId="0" fontId="28" fillId="55" borderId="0"/>
    <xf numFmtId="0" fontId="8" fillId="0" borderId="0"/>
    <xf numFmtId="0" fontId="1" fillId="0" borderId="0"/>
    <xf numFmtId="0" fontId="15" fillId="0" borderId="0"/>
    <xf numFmtId="0" fontId="3" fillId="0" borderId="0"/>
    <xf numFmtId="0" fontId="29" fillId="0" borderId="0"/>
    <xf numFmtId="0" fontId="2" fillId="0" borderId="0"/>
    <xf numFmtId="0" fontId="30" fillId="0" borderId="0"/>
    <xf numFmtId="0" fontId="7" fillId="0" borderId="0"/>
    <xf numFmtId="0" fontId="8" fillId="0" borderId="0"/>
    <xf numFmtId="0" fontId="2" fillId="0" borderId="0"/>
    <xf numFmtId="0" fontId="30" fillId="0" borderId="0"/>
    <xf numFmtId="0" fontId="29" fillId="0" borderId="0"/>
    <xf numFmtId="0" fontId="3" fillId="0" borderId="0"/>
    <xf numFmtId="0" fontId="1" fillId="0" borderId="0"/>
    <xf numFmtId="0" fontId="1" fillId="0" borderId="0"/>
    <xf numFmtId="0" fontId="31" fillId="51" borderId="13" applyNumberFormat="0" applyAlignment="0" applyProtection="0"/>
    <xf numFmtId="0" fontId="31" fillId="51" borderId="13"/>
    <xf numFmtId="0" fontId="32" fillId="0" borderId="14" applyNumberFormat="0" applyFill="0" applyAlignment="0" applyProtection="0"/>
    <xf numFmtId="0" fontId="33" fillId="0" borderId="15"/>
    <xf numFmtId="0" fontId="34" fillId="0" borderId="0" applyNumberFormat="0" applyFill="0" applyBorder="0" applyAlignment="0" applyProtection="0"/>
    <xf numFmtId="0" fontId="34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75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</cellStyleXfs>
  <cellXfs count="196">
    <xf numFmtId="0" fontId="0" fillId="0" borderId="0" xfId="0"/>
    <xf numFmtId="43" fontId="4" fillId="0" borderId="0" xfId="65" applyFont="1" applyFill="1" applyBorder="1" applyAlignment="1">
      <alignment vertical="center"/>
    </xf>
    <xf numFmtId="43" fontId="4" fillId="0" borderId="0" xfId="65" applyFont="1" applyFill="1" applyBorder="1" applyAlignment="1">
      <alignment horizontal="center" vertical="center"/>
    </xf>
    <xf numFmtId="43" fontId="4" fillId="0" borderId="0" xfId="59" applyFont="1" applyFill="1" applyBorder="1" applyAlignment="1">
      <alignment horizontal="center" vertical="center"/>
    </xf>
    <xf numFmtId="49" fontId="4" fillId="0" borderId="0" xfId="59" applyNumberFormat="1" applyFont="1" applyFill="1" applyAlignment="1">
      <alignment horizontal="right" vertical="center"/>
    </xf>
    <xf numFmtId="43" fontId="4" fillId="0" borderId="0" xfId="59" applyFont="1" applyFill="1" applyBorder="1" applyAlignment="1">
      <alignment vertical="center"/>
    </xf>
    <xf numFmtId="49" fontId="4" fillId="0" borderId="0" xfId="59" applyNumberFormat="1" applyFont="1" applyFill="1" applyBorder="1" applyAlignment="1">
      <alignment vertical="center"/>
    </xf>
    <xf numFmtId="49" fontId="4" fillId="0" borderId="0" xfId="59" quotePrefix="1" applyNumberFormat="1" applyFont="1" applyFill="1" applyAlignment="1">
      <alignment horizontal="right" vertical="center"/>
    </xf>
    <xf numFmtId="49" fontId="4" fillId="0" borderId="0" xfId="65" applyNumberFormat="1" applyFont="1" applyFill="1" applyBorder="1" applyAlignment="1">
      <alignment vertical="center"/>
    </xf>
    <xf numFmtId="49" fontId="4" fillId="0" borderId="0" xfId="65" applyNumberFormat="1" applyFont="1" applyFill="1" applyBorder="1" applyAlignment="1">
      <alignment horizontal="center" vertical="center"/>
    </xf>
    <xf numFmtId="165" fontId="4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vertical="center"/>
    </xf>
    <xf numFmtId="166" fontId="4" fillId="0" borderId="0" xfId="97" applyNumberFormat="1" applyFont="1" applyAlignment="1">
      <alignment horizontal="right" vertical="center"/>
    </xf>
    <xf numFmtId="165" fontId="4" fillId="0" borderId="1" xfId="97" applyNumberFormat="1" applyFont="1" applyBorder="1" applyAlignment="1">
      <alignment vertical="center"/>
    </xf>
    <xf numFmtId="165" fontId="4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right" vertical="center"/>
    </xf>
    <xf numFmtId="165" fontId="5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43" fontId="4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43" fontId="4" fillId="0" borderId="0" xfId="0" applyNumberFormat="1" applyFont="1" applyAlignment="1">
      <alignment vertical="center"/>
    </xf>
    <xf numFmtId="43" fontId="4" fillId="0" borderId="0" xfId="0" applyNumberFormat="1" applyFont="1" applyAlignment="1">
      <alignment horizontal="center" vertical="center"/>
    </xf>
    <xf numFmtId="41" fontId="5" fillId="0" borderId="0" xfId="0" applyNumberFormat="1" applyFont="1" applyAlignment="1">
      <alignment horizontal="center" vertical="center"/>
    </xf>
    <xf numFmtId="41" fontId="5" fillId="0" borderId="0" xfId="0" applyNumberFormat="1" applyFont="1" applyAlignment="1">
      <alignment vertical="center"/>
    </xf>
    <xf numFmtId="41" fontId="5" fillId="0" borderId="0" xfId="0" applyNumberFormat="1" applyFont="1" applyAlignment="1">
      <alignment horizontal="left" vertical="center"/>
    </xf>
    <xf numFmtId="166" fontId="5" fillId="0" borderId="2" xfId="0" applyNumberFormat="1" applyFont="1" applyBorder="1" applyAlignment="1">
      <alignment horizontal="right" vertical="center"/>
    </xf>
    <xf numFmtId="165" fontId="5" fillId="0" borderId="0" xfId="0" applyNumberFormat="1" applyFont="1"/>
    <xf numFmtId="165" fontId="5" fillId="0" borderId="1" xfId="85" applyNumberFormat="1" applyFont="1" applyBorder="1" applyAlignment="1">
      <alignment vertical="center"/>
    </xf>
    <xf numFmtId="0" fontId="5" fillId="0" borderId="0" xfId="0" applyFont="1" applyAlignment="1">
      <alignment horizontal="justify" vertical="center"/>
    </xf>
    <xf numFmtId="167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left" vertical="center"/>
    </xf>
    <xf numFmtId="165" fontId="4" fillId="0" borderId="0" xfId="97" applyNumberFormat="1" applyFont="1" applyAlignment="1">
      <alignment vertical="center"/>
    </xf>
    <xf numFmtId="0" fontId="5" fillId="0" borderId="0" xfId="97" applyFont="1" applyAlignment="1">
      <alignment horizontal="center" vertical="center"/>
    </xf>
    <xf numFmtId="165" fontId="5" fillId="0" borderId="0" xfId="97" applyNumberFormat="1" applyFont="1" applyAlignment="1">
      <alignment horizontal="center" vertical="center"/>
    </xf>
    <xf numFmtId="166" fontId="5" fillId="0" borderId="0" xfId="97" applyNumberFormat="1" applyFont="1" applyAlignment="1">
      <alignment horizontal="right" vertical="center"/>
    </xf>
    <xf numFmtId="165" fontId="5" fillId="0" borderId="0" xfId="97" applyNumberFormat="1" applyFont="1" applyAlignment="1">
      <alignment vertical="center"/>
    </xf>
    <xf numFmtId="166" fontId="4" fillId="0" borderId="0" xfId="97" applyNumberFormat="1" applyFont="1" applyAlignment="1">
      <alignment vertical="center"/>
    </xf>
    <xf numFmtId="165" fontId="4" fillId="0" borderId="1" xfId="98" applyNumberFormat="1" applyFont="1" applyBorder="1" applyAlignment="1">
      <alignment vertical="center"/>
    </xf>
    <xf numFmtId="0" fontId="5" fillId="0" borderId="1" xfId="97" applyFont="1" applyBorder="1" applyAlignment="1">
      <alignment horizontal="center" vertical="center"/>
    </xf>
    <xf numFmtId="165" fontId="5" fillId="0" borderId="1" xfId="97" applyNumberFormat="1" applyFont="1" applyBorder="1" applyAlignment="1">
      <alignment horizontal="center" vertical="center"/>
    </xf>
    <xf numFmtId="166" fontId="5" fillId="0" borderId="1" xfId="97" applyNumberFormat="1" applyFont="1" applyBorder="1" applyAlignment="1">
      <alignment horizontal="right" vertical="center"/>
    </xf>
    <xf numFmtId="165" fontId="5" fillId="0" borderId="1" xfId="97" applyNumberFormat="1" applyFont="1" applyBorder="1" applyAlignment="1">
      <alignment vertical="center"/>
    </xf>
    <xf numFmtId="0" fontId="4" fillId="0" borderId="0" xfId="97" applyFont="1" applyAlignment="1">
      <alignment horizontal="center" vertical="center"/>
    </xf>
    <xf numFmtId="165" fontId="4" fillId="0" borderId="0" xfId="97" applyNumberFormat="1" applyFont="1" applyAlignment="1">
      <alignment horizontal="center" vertical="center"/>
    </xf>
    <xf numFmtId="0" fontId="4" fillId="0" borderId="1" xfId="97" applyFont="1" applyBorder="1" applyAlignment="1">
      <alignment horizontal="center" vertical="center"/>
    </xf>
    <xf numFmtId="165" fontId="5" fillId="0" borderId="0" xfId="97" quotePrefix="1" applyNumberFormat="1" applyFont="1" applyAlignment="1">
      <alignment vertical="center"/>
    </xf>
    <xf numFmtId="168" fontId="5" fillId="0" borderId="0" xfId="97" applyNumberFormat="1" applyFont="1" applyAlignment="1">
      <alignment horizontal="right" vertical="center"/>
    </xf>
    <xf numFmtId="0" fontId="4" fillId="0" borderId="0" xfId="65" applyNumberFormat="1" applyFont="1" applyFill="1" applyBorder="1" applyAlignment="1">
      <alignment vertical="center"/>
    </xf>
    <xf numFmtId="0" fontId="4" fillId="0" borderId="0" xfId="65" applyNumberFormat="1" applyFont="1" applyFill="1" applyBorder="1" applyAlignment="1">
      <alignment horizontal="center" vertical="center"/>
    </xf>
    <xf numFmtId="166" fontId="4" fillId="0" borderId="0" xfId="65" quotePrefix="1" applyNumberFormat="1" applyFont="1" applyFill="1" applyBorder="1" applyAlignment="1">
      <alignment horizontal="right" vertical="center"/>
    </xf>
    <xf numFmtId="166" fontId="5" fillId="0" borderId="0" xfId="97" applyNumberFormat="1" applyFont="1" applyAlignment="1">
      <alignment vertical="center"/>
    </xf>
    <xf numFmtId="166" fontId="5" fillId="0" borderId="0" xfId="97" applyNumberFormat="1" applyFont="1" applyAlignment="1">
      <alignment horizontal="center" vertical="center"/>
    </xf>
    <xf numFmtId="41" fontId="5" fillId="0" borderId="0" xfId="97" applyNumberFormat="1" applyFont="1" applyAlignment="1">
      <alignment vertical="center"/>
    </xf>
    <xf numFmtId="166" fontId="5" fillId="0" borderId="0" xfId="65" applyNumberFormat="1" applyFont="1" applyFill="1" applyAlignment="1">
      <alignment vertical="center"/>
    </xf>
    <xf numFmtId="0" fontId="4" fillId="0" borderId="0" xfId="0" applyFont="1"/>
    <xf numFmtId="0" fontId="5" fillId="0" borderId="0" xfId="0" applyFont="1"/>
    <xf numFmtId="176" fontId="5" fillId="0" borderId="0" xfId="0" applyNumberFormat="1" applyFont="1"/>
    <xf numFmtId="0" fontId="4" fillId="0" borderId="0" xfId="0" applyFont="1" applyAlignment="1">
      <alignment horizontal="left"/>
    </xf>
    <xf numFmtId="170" fontId="5" fillId="0" borderId="0" xfId="0" applyNumberFormat="1" applyFont="1"/>
    <xf numFmtId="0" fontId="5" fillId="0" borderId="0" xfId="0" applyFont="1" applyAlignment="1">
      <alignment horizontal="left"/>
    </xf>
    <xf numFmtId="171" fontId="5" fillId="0" borderId="0" xfId="0" applyNumberFormat="1" applyFont="1"/>
    <xf numFmtId="170" fontId="5" fillId="0" borderId="1" xfId="0" applyNumberFormat="1" applyFont="1" applyBorder="1"/>
    <xf numFmtId="170" fontId="5" fillId="0" borderId="0" xfId="105" applyNumberFormat="1" applyFont="1" applyFill="1" applyAlignment="1"/>
    <xf numFmtId="170" fontId="5" fillId="0" borderId="1" xfId="105" applyNumberFormat="1" applyFont="1" applyFill="1" applyBorder="1" applyAlignment="1"/>
    <xf numFmtId="170" fontId="5" fillId="0" borderId="0" xfId="105" applyNumberFormat="1" applyFont="1" applyFill="1" applyBorder="1" applyAlignment="1"/>
    <xf numFmtId="170" fontId="5" fillId="0" borderId="2" xfId="0" applyNumberFormat="1" applyFont="1" applyBorder="1"/>
    <xf numFmtId="0" fontId="4" fillId="0" borderId="0" xfId="109" applyNumberFormat="1" applyFont="1"/>
    <xf numFmtId="0" fontId="4" fillId="0" borderId="0" xfId="110" applyNumberFormat="1" applyFont="1" applyFill="1" applyAlignment="1"/>
    <xf numFmtId="169" fontId="5" fillId="0" borderId="0" xfId="110" applyNumberFormat="1" applyFont="1" applyFill="1" applyAlignment="1"/>
    <xf numFmtId="4" fontId="4" fillId="0" borderId="0" xfId="108" applyNumberFormat="1" applyFont="1"/>
    <xf numFmtId="171" fontId="4" fillId="0" borderId="0" xfId="109" applyNumberFormat="1" applyFont="1" applyAlignment="1">
      <alignment wrapText="1"/>
    </xf>
    <xf numFmtId="4" fontId="35" fillId="0" borderId="0" xfId="111" applyNumberFormat="1" applyFont="1" applyFill="1" applyBorder="1" applyAlignment="1">
      <alignment horizontal="right"/>
    </xf>
    <xf numFmtId="0" fontId="4" fillId="0" borderId="1" xfId="108" applyFont="1" applyBorder="1"/>
    <xf numFmtId="0" fontId="4" fillId="0" borderId="1" xfId="105" applyNumberFormat="1" applyFont="1" applyFill="1" applyBorder="1" applyAlignment="1"/>
    <xf numFmtId="0" fontId="4" fillId="0" borderId="1" xfId="105" applyNumberFormat="1" applyFont="1" applyFill="1" applyBorder="1" applyAlignment="1">
      <alignment shrinkToFit="1"/>
    </xf>
    <xf numFmtId="0" fontId="4" fillId="0" borderId="1" xfId="110" applyNumberFormat="1" applyFont="1" applyFill="1" applyBorder="1" applyAlignment="1"/>
    <xf numFmtId="0" fontId="4" fillId="0" borderId="0" xfId="108" applyFont="1"/>
    <xf numFmtId="0" fontId="4" fillId="0" borderId="0" xfId="105" applyNumberFormat="1" applyFont="1" applyFill="1" applyBorder="1" applyAlignment="1"/>
    <xf numFmtId="0" fontId="4" fillId="0" borderId="0" xfId="105" applyNumberFormat="1" applyFont="1" applyFill="1" applyBorder="1" applyAlignment="1">
      <alignment shrinkToFit="1"/>
    </xf>
    <xf numFmtId="0" fontId="4" fillId="0" borderId="0" xfId="110" applyNumberFormat="1" applyFont="1" applyFill="1" applyBorder="1" applyAlignment="1"/>
    <xf numFmtId="43" fontId="36" fillId="0" borderId="0" xfId="112" applyFont="1" applyFill="1" applyBorder="1" applyAlignment="1">
      <alignment horizontal="right" shrinkToFit="1"/>
    </xf>
    <xf numFmtId="171" fontId="5" fillId="0" borderId="0" xfId="109" applyNumberFormat="1" applyFont="1" applyAlignment="1">
      <alignment horizontal="left"/>
    </xf>
    <xf numFmtId="171" fontId="5" fillId="0" borderId="0" xfId="109" applyNumberFormat="1" applyFont="1"/>
    <xf numFmtId="172" fontId="5" fillId="0" borderId="0" xfId="109" applyNumberFormat="1" applyFont="1"/>
    <xf numFmtId="172" fontId="5" fillId="0" borderId="0" xfId="109" applyNumberFormat="1" applyFont="1" applyAlignment="1">
      <alignment horizontal="center"/>
    </xf>
    <xf numFmtId="171" fontId="4" fillId="0" borderId="0" xfId="109" applyNumberFormat="1" applyFont="1" applyAlignment="1">
      <alignment horizontal="left"/>
    </xf>
    <xf numFmtId="170" fontId="5" fillId="0" borderId="0" xfId="112" applyNumberFormat="1" applyFont="1" applyFill="1" applyBorder="1" applyAlignment="1">
      <alignment horizontal="center"/>
    </xf>
    <xf numFmtId="170" fontId="5" fillId="0" borderId="1" xfId="112" applyNumberFormat="1" applyFont="1" applyFill="1" applyBorder="1" applyAlignment="1">
      <alignment horizontal="center"/>
    </xf>
    <xf numFmtId="171" fontId="4" fillId="0" borderId="0" xfId="109" applyNumberFormat="1" applyFont="1"/>
    <xf numFmtId="169" fontId="4" fillId="0" borderId="0" xfId="110" applyNumberFormat="1" applyFont="1" applyFill="1" applyAlignment="1"/>
    <xf numFmtId="174" fontId="5" fillId="0" borderId="0" xfId="106" applyNumberFormat="1" applyFont="1" applyFill="1" applyBorder="1" applyAlignment="1"/>
    <xf numFmtId="43" fontId="4" fillId="0" borderId="0" xfId="105" applyNumberFormat="1" applyFont="1" applyFill="1" applyBorder="1" applyAlignment="1"/>
    <xf numFmtId="43" fontId="5" fillId="0" borderId="0" xfId="105" applyNumberFormat="1" applyFont="1" applyFill="1" applyBorder="1" applyAlignment="1"/>
    <xf numFmtId="169" fontId="5" fillId="0" borderId="0" xfId="110" quotePrefix="1" applyNumberFormat="1" applyFont="1" applyFill="1" applyAlignment="1"/>
    <xf numFmtId="165" fontId="5" fillId="0" borderId="0" xfId="109" applyNumberFormat="1" applyFont="1"/>
    <xf numFmtId="169" fontId="5" fillId="0" borderId="1" xfId="110" applyNumberFormat="1" applyFont="1" applyFill="1" applyBorder="1" applyAlignment="1"/>
    <xf numFmtId="169" fontId="5" fillId="0" borderId="0" xfId="110" applyNumberFormat="1" applyFont="1" applyFill="1" applyBorder="1" applyAlignment="1"/>
    <xf numFmtId="170" fontId="5" fillId="0" borderId="0" xfId="109" applyNumberFormat="1" applyFont="1" applyAlignment="1">
      <alignment horizontal="center"/>
    </xf>
    <xf numFmtId="170" fontId="5" fillId="0" borderId="0" xfId="110" applyNumberFormat="1" applyFont="1" applyFill="1" applyBorder="1" applyAlignment="1"/>
    <xf numFmtId="170" fontId="5" fillId="0" borderId="1" xfId="109" applyNumberFormat="1" applyFont="1" applyBorder="1" applyAlignment="1">
      <alignment horizontal="center"/>
    </xf>
    <xf numFmtId="170" fontId="5" fillId="0" borderId="0" xfId="110" applyNumberFormat="1" applyFont="1" applyFill="1" applyAlignment="1"/>
    <xf numFmtId="43" fontId="5" fillId="0" borderId="0" xfId="109" applyNumberFormat="1" applyFont="1" applyAlignment="1">
      <alignment horizontal="right"/>
    </xf>
    <xf numFmtId="43" fontId="5" fillId="0" borderId="0" xfId="110" applyNumberFormat="1" applyFont="1" applyFill="1" applyAlignment="1"/>
    <xf numFmtId="43" fontId="5" fillId="0" borderId="0" xfId="109" applyNumberFormat="1" applyFont="1"/>
    <xf numFmtId="0" fontId="5" fillId="0" borderId="0" xfId="0" applyFont="1" applyAlignment="1">
      <alignment horizontal="center"/>
    </xf>
    <xf numFmtId="171" fontId="5" fillId="0" borderId="0" xfId="0" applyNumberFormat="1" applyFont="1" applyAlignment="1">
      <alignment horizontal="center"/>
    </xf>
    <xf numFmtId="170" fontId="5" fillId="0" borderId="0" xfId="0" applyNumberFormat="1" applyFont="1" applyAlignment="1">
      <alignment horizontal="center"/>
    </xf>
    <xf numFmtId="43" fontId="5" fillId="0" borderId="0" xfId="0" applyNumberFormat="1" applyFont="1" applyAlignment="1">
      <alignment horizontal="center"/>
    </xf>
    <xf numFmtId="170" fontId="5" fillId="0" borderId="1" xfId="0" applyNumberFormat="1" applyFont="1" applyBorder="1" applyAlignment="1">
      <alignment horizontal="center"/>
    </xf>
    <xf numFmtId="171" fontId="4" fillId="0" borderId="0" xfId="0" applyNumberFormat="1" applyFont="1"/>
    <xf numFmtId="0" fontId="4" fillId="0" borderId="0" xfId="0" applyFont="1" applyAlignment="1">
      <alignment horizontal="center"/>
    </xf>
    <xf numFmtId="171" fontId="4" fillId="0" borderId="0" xfId="0" applyNumberFormat="1" applyFont="1" applyAlignment="1">
      <alignment horizontal="center"/>
    </xf>
    <xf numFmtId="0" fontId="5" fillId="0" borderId="0" xfId="0" quotePrefix="1" applyFont="1" applyAlignment="1">
      <alignment horizontal="center"/>
    </xf>
    <xf numFmtId="171" fontId="4" fillId="0" borderId="0" xfId="0" applyNumberFormat="1" applyFont="1" applyAlignment="1">
      <alignment horizontal="left"/>
    </xf>
    <xf numFmtId="0" fontId="4" fillId="0" borderId="0" xfId="0" quotePrefix="1" applyFont="1" applyAlignment="1">
      <alignment horizontal="center"/>
    </xf>
    <xf numFmtId="170" fontId="5" fillId="0" borderId="0" xfId="55" applyNumberFormat="1" applyFont="1" applyFill="1" applyBorder="1" applyAlignment="1"/>
    <xf numFmtId="164" fontId="5" fillId="0" borderId="0" xfId="55" applyFont="1" applyFill="1" applyBorder="1" applyAlignment="1"/>
    <xf numFmtId="170" fontId="5" fillId="0" borderId="0" xfId="55" applyNumberFormat="1" applyFont="1" applyFill="1" applyBorder="1" applyAlignment="1">
      <alignment horizontal="center"/>
    </xf>
    <xf numFmtId="0" fontId="4" fillId="0" borderId="0" xfId="0" quotePrefix="1" applyFont="1" applyAlignment="1">
      <alignment horizontal="left"/>
    </xf>
    <xf numFmtId="170" fontId="5" fillId="0" borderId="2" xfId="55" applyNumberFormat="1" applyFont="1" applyFill="1" applyBorder="1" applyAlignment="1"/>
    <xf numFmtId="169" fontId="5" fillId="0" borderId="0" xfId="107" applyNumberFormat="1" applyFont="1" applyFill="1" applyAlignment="1"/>
    <xf numFmtId="43" fontId="5" fillId="0" borderId="2" xfId="0" applyNumberFormat="1" applyFont="1" applyBorder="1" applyAlignment="1">
      <alignment horizontal="center"/>
    </xf>
    <xf numFmtId="171" fontId="5" fillId="0" borderId="0" xfId="0" quotePrefix="1" applyNumberFormat="1" applyFont="1" applyAlignment="1">
      <alignment horizontal="center"/>
    </xf>
    <xf numFmtId="170" fontId="5" fillId="0" borderId="2" xfId="105" applyNumberFormat="1" applyFont="1" applyFill="1" applyBorder="1" applyAlignment="1">
      <alignment horizontal="center"/>
    </xf>
    <xf numFmtId="170" fontId="5" fillId="0" borderId="0" xfId="105" applyNumberFormat="1" applyFont="1" applyFill="1" applyAlignment="1">
      <alignment horizontal="center"/>
    </xf>
    <xf numFmtId="170" fontId="5" fillId="0" borderId="0" xfId="55" applyNumberFormat="1" applyFont="1" applyFill="1" applyAlignment="1">
      <alignment horizontal="right"/>
    </xf>
    <xf numFmtId="170" fontId="5" fillId="0" borderId="0" xfId="55" applyNumberFormat="1" applyFont="1" applyFill="1" applyAlignment="1">
      <alignment horizontal="center"/>
    </xf>
    <xf numFmtId="170" fontId="5" fillId="0" borderId="1" xfId="55" applyNumberFormat="1" applyFont="1" applyFill="1" applyBorder="1" applyAlignment="1">
      <alignment horizontal="right"/>
    </xf>
    <xf numFmtId="172" fontId="5" fillId="0" borderId="0" xfId="0" applyNumberFormat="1" applyFont="1"/>
    <xf numFmtId="164" fontId="5" fillId="0" borderId="0" xfId="105" applyFont="1" applyFill="1" applyAlignment="1">
      <alignment horizontal="left"/>
    </xf>
    <xf numFmtId="171" fontId="5" fillId="0" borderId="0" xfId="105" applyNumberFormat="1" applyFont="1" applyFill="1" applyAlignment="1">
      <alignment horizontal="center"/>
    </xf>
    <xf numFmtId="173" fontId="5" fillId="0" borderId="1" xfId="106" applyNumberFormat="1" applyFont="1" applyFill="1" applyBorder="1" applyAlignment="1">
      <alignment horizontal="right"/>
    </xf>
    <xf numFmtId="0" fontId="5" fillId="0" borderId="0" xfId="107" applyNumberFormat="1" applyFont="1" applyFill="1" applyAlignment="1"/>
    <xf numFmtId="173" fontId="5" fillId="0" borderId="0" xfId="108" applyNumberFormat="1" applyFont="1"/>
    <xf numFmtId="173" fontId="5" fillId="0" borderId="0" xfId="106" applyNumberFormat="1" applyFont="1" applyFill="1"/>
    <xf numFmtId="164" fontId="5" fillId="0" borderId="0" xfId="105" applyFont="1" applyFill="1" applyAlignment="1"/>
    <xf numFmtId="170" fontId="5" fillId="0" borderId="0" xfId="0" applyNumberFormat="1" applyFont="1" applyAlignment="1">
      <alignment horizontal="right"/>
    </xf>
    <xf numFmtId="170" fontId="5" fillId="0" borderId="0" xfId="55" applyNumberFormat="1" applyFont="1" applyFill="1" applyBorder="1" applyAlignment="1">
      <alignment horizontal="right"/>
    </xf>
    <xf numFmtId="0" fontId="5" fillId="0" borderId="0" xfId="105" applyNumberFormat="1" applyFont="1" applyFill="1" applyAlignment="1"/>
    <xf numFmtId="164" fontId="4" fillId="0" borderId="0" xfId="105" applyFont="1" applyFill="1" applyAlignment="1">
      <alignment horizontal="left"/>
    </xf>
    <xf numFmtId="170" fontId="5" fillId="0" borderId="0" xfId="55" applyNumberFormat="1" applyFont="1" applyFill="1" applyAlignment="1">
      <alignment horizontal="left"/>
    </xf>
    <xf numFmtId="0" fontId="5" fillId="0" borderId="0" xfId="105" quotePrefix="1" applyNumberFormat="1" applyFont="1" applyFill="1" applyAlignment="1">
      <alignment horizontal="center"/>
    </xf>
    <xf numFmtId="164" fontId="5" fillId="0" borderId="0" xfId="105" quotePrefix="1" applyFont="1" applyFill="1" applyAlignment="1">
      <alignment horizontal="center"/>
    </xf>
    <xf numFmtId="166" fontId="4" fillId="0" borderId="1" xfId="0" applyNumberFormat="1" applyFont="1" applyBorder="1" applyAlignment="1">
      <alignment horizontal="right" vertical="center"/>
    </xf>
    <xf numFmtId="170" fontId="5" fillId="0" borderId="1" xfId="55" applyNumberFormat="1" applyFont="1" applyFill="1" applyBorder="1" applyAlignment="1"/>
    <xf numFmtId="170" fontId="5" fillId="0" borderId="0" xfId="55" applyNumberFormat="1" applyFont="1" applyFill="1" applyAlignment="1"/>
    <xf numFmtId="166" fontId="35" fillId="0" borderId="0" xfId="97" applyNumberFormat="1" applyFont="1" applyAlignment="1">
      <alignment horizontal="right" vertical="center"/>
    </xf>
    <xf numFmtId="165" fontId="35" fillId="0" borderId="0" xfId="98" applyNumberFormat="1" applyFont="1" applyAlignment="1">
      <alignment horizontal="right" vertical="center"/>
    </xf>
    <xf numFmtId="0" fontId="4" fillId="0" borderId="1" xfId="59" quotePrefix="1" applyNumberFormat="1" applyFont="1" applyFill="1" applyBorder="1" applyAlignment="1">
      <alignment horizontal="right" vertical="center"/>
    </xf>
    <xf numFmtId="172" fontId="4" fillId="0" borderId="0" xfId="109" applyNumberFormat="1" applyFont="1" applyAlignment="1">
      <alignment horizontal="right"/>
    </xf>
    <xf numFmtId="172" fontId="5" fillId="0" borderId="0" xfId="109" applyNumberFormat="1" applyFont="1" applyAlignment="1">
      <alignment horizontal="right"/>
    </xf>
    <xf numFmtId="172" fontId="4" fillId="0" borderId="3" xfId="109" applyNumberFormat="1" applyFont="1" applyBorder="1" applyAlignment="1">
      <alignment horizontal="right"/>
    </xf>
    <xf numFmtId="171" fontId="4" fillId="0" borderId="0" xfId="109" applyNumberFormat="1" applyFont="1" applyAlignment="1">
      <alignment horizontal="right"/>
    </xf>
    <xf numFmtId="172" fontId="4" fillId="0" borderId="1" xfId="109" applyNumberFormat="1" applyFont="1" applyBorder="1" applyAlignment="1">
      <alignment horizontal="right"/>
    </xf>
    <xf numFmtId="49" fontId="4" fillId="0" borderId="0" xfId="65" applyNumberFormat="1" applyFont="1" applyFill="1" applyBorder="1" applyAlignment="1">
      <alignment horizontal="right" vertical="center"/>
    </xf>
    <xf numFmtId="0" fontId="4" fillId="0" borderId="3" xfId="97" applyFont="1" applyBorder="1" applyAlignment="1">
      <alignment horizontal="center" vertical="center"/>
    </xf>
    <xf numFmtId="49" fontId="4" fillId="0" borderId="3" xfId="65" applyNumberFormat="1" applyFont="1" applyFill="1" applyBorder="1" applyAlignment="1">
      <alignment horizontal="right" vertical="center"/>
    </xf>
    <xf numFmtId="0" fontId="4" fillId="0" borderId="0" xfId="59" quotePrefix="1" applyNumberFormat="1" applyFont="1" applyFill="1" applyBorder="1" applyAlignment="1">
      <alignment horizontal="right" vertical="center"/>
    </xf>
    <xf numFmtId="0" fontId="4" fillId="0" borderId="1" xfId="65" quotePrefix="1" applyNumberFormat="1" applyFont="1" applyFill="1" applyBorder="1" applyAlignment="1">
      <alignment horizontal="right" vertical="center"/>
    </xf>
    <xf numFmtId="0" fontId="4" fillId="0" borderId="3" xfId="65" quotePrefix="1" applyNumberFormat="1" applyFont="1" applyFill="1" applyBorder="1" applyAlignment="1">
      <alignment horizontal="right" vertical="center"/>
    </xf>
    <xf numFmtId="0" fontId="4" fillId="0" borderId="0" xfId="65" applyNumberFormat="1" applyFont="1" applyFill="1" applyBorder="1" applyAlignment="1">
      <alignment horizontal="right" vertical="center"/>
    </xf>
    <xf numFmtId="166" fontId="4" fillId="0" borderId="0" xfId="0" applyNumberFormat="1" applyFont="1" applyAlignment="1">
      <alignment horizontal="right" vertical="center"/>
    </xf>
    <xf numFmtId="41" fontId="4" fillId="0" borderId="0" xfId="0" applyNumberFormat="1" applyFont="1" applyAlignment="1">
      <alignment vertical="center"/>
    </xf>
    <xf numFmtId="41" fontId="4" fillId="0" borderId="0" xfId="0" applyNumberFormat="1" applyFont="1" applyAlignment="1">
      <alignment horizontal="center" vertical="center"/>
    </xf>
    <xf numFmtId="165" fontId="4" fillId="0" borderId="0" xfId="0" applyNumberFormat="1" applyFont="1"/>
    <xf numFmtId="175" fontId="4" fillId="0" borderId="0" xfId="109" applyFont="1" applyAlignment="1">
      <alignment vertical="center"/>
    </xf>
    <xf numFmtId="177" fontId="5" fillId="0" borderId="0" xfId="97" applyNumberFormat="1" applyFont="1" applyAlignment="1">
      <alignment horizontal="center" vertical="center"/>
    </xf>
    <xf numFmtId="171" fontId="5" fillId="0" borderId="1" xfId="109" applyNumberFormat="1" applyFont="1" applyBorder="1" applyAlignment="1">
      <alignment vertical="center"/>
    </xf>
    <xf numFmtId="169" fontId="5" fillId="0" borderId="1" xfId="110" applyNumberFormat="1" applyFont="1" applyFill="1" applyBorder="1" applyAlignment="1">
      <alignment vertical="center"/>
    </xf>
    <xf numFmtId="169" fontId="5" fillId="0" borderId="0" xfId="110" applyNumberFormat="1" applyFont="1" applyFill="1" applyAlignment="1">
      <alignment vertical="center"/>
    </xf>
    <xf numFmtId="170" fontId="5" fillId="0" borderId="2" xfId="55" applyNumberFormat="1" applyFont="1" applyFill="1" applyBorder="1" applyAlignment="1">
      <alignment horizontal="right"/>
    </xf>
    <xf numFmtId="165" fontId="5" fillId="0" borderId="0" xfId="113" applyNumberFormat="1" applyFont="1" applyAlignment="1">
      <alignment vertical="center"/>
    </xf>
    <xf numFmtId="0" fontId="5" fillId="0" borderId="0" xfId="113" applyFont="1" applyAlignment="1">
      <alignment vertical="center"/>
    </xf>
    <xf numFmtId="170" fontId="5" fillId="0" borderId="2" xfId="112" applyNumberFormat="1" applyFont="1" applyFill="1" applyBorder="1" applyAlignment="1"/>
    <xf numFmtId="170" fontId="5" fillId="0" borderId="0" xfId="112" applyNumberFormat="1" applyFont="1" applyFill="1" applyBorder="1" applyAlignment="1"/>
    <xf numFmtId="170" fontId="5" fillId="0" borderId="2" xfId="109" applyNumberFormat="1" applyFont="1" applyBorder="1" applyAlignment="1">
      <alignment horizontal="center"/>
    </xf>
    <xf numFmtId="170" fontId="5" fillId="0" borderId="1" xfId="112" applyNumberFormat="1" applyFont="1" applyFill="1" applyBorder="1" applyAlignment="1">
      <alignment horizontal="right"/>
    </xf>
    <xf numFmtId="170" fontId="5" fillId="0" borderId="0" xfId="112" applyNumberFormat="1" applyFont="1" applyFill="1" applyBorder="1" applyAlignment="1">
      <alignment horizontal="right"/>
    </xf>
    <xf numFmtId="164" fontId="5" fillId="0" borderId="0" xfId="55" applyFont="1" applyFill="1" applyBorder="1" applyAlignment="1">
      <alignment horizontal="right"/>
    </xf>
    <xf numFmtId="170" fontId="5" fillId="0" borderId="1" xfId="109" applyNumberFormat="1" applyFont="1" applyBorder="1" applyAlignment="1">
      <alignment horizontal="right"/>
    </xf>
    <xf numFmtId="170" fontId="5" fillId="0" borderId="0" xfId="110" applyNumberFormat="1" applyFont="1" applyFill="1" applyBorder="1" applyAlignment="1">
      <alignment horizontal="right"/>
    </xf>
    <xf numFmtId="170" fontId="5" fillId="0" borderId="1" xfId="0" applyNumberFormat="1" applyFont="1" applyBorder="1" applyAlignment="1">
      <alignment horizontal="right"/>
    </xf>
    <xf numFmtId="170" fontId="5" fillId="0" borderId="1" xfId="105" applyNumberFormat="1" applyFont="1" applyFill="1" applyBorder="1" applyAlignment="1">
      <alignment horizontal="right"/>
    </xf>
    <xf numFmtId="178" fontId="5" fillId="0" borderId="0" xfId="55" applyNumberFormat="1" applyFont="1" applyAlignment="1">
      <alignment horizontal="right" vertical="center"/>
    </xf>
    <xf numFmtId="166" fontId="4" fillId="0" borderId="1" xfId="0" applyNumberFormat="1" applyFont="1" applyBorder="1" applyAlignment="1">
      <alignment horizontal="center" vertical="center"/>
    </xf>
    <xf numFmtId="4" fontId="4" fillId="0" borderId="1" xfId="108" applyNumberFormat="1" applyFont="1" applyBorder="1" applyAlignment="1">
      <alignment horizontal="center"/>
    </xf>
    <xf numFmtId="172" fontId="4" fillId="0" borderId="1" xfId="109" applyNumberFormat="1" applyFont="1" applyBorder="1" applyAlignment="1">
      <alignment horizontal="center"/>
    </xf>
    <xf numFmtId="171" fontId="4" fillId="0" borderId="1" xfId="109" applyNumberFormat="1" applyFont="1" applyBorder="1" applyAlignment="1">
      <alignment horizontal="center"/>
    </xf>
    <xf numFmtId="165" fontId="5" fillId="0" borderId="1" xfId="97" applyNumberFormat="1" applyFont="1" applyBorder="1" applyAlignment="1">
      <alignment horizontal="justify" vertical="center"/>
    </xf>
    <xf numFmtId="166" fontId="4" fillId="0" borderId="1" xfId="59" applyNumberFormat="1" applyFont="1" applyFill="1" applyBorder="1" applyAlignment="1">
      <alignment horizontal="center" vertical="center"/>
    </xf>
  </cellXfs>
  <cellStyles count="114">
    <cellStyle name="20% - Accent1" xfId="1" builtinId="30" customBuiltin="1"/>
    <cellStyle name="20% - Accent1 2" xfId="2" xr:uid="{00000000-0005-0000-0000-000001000000}"/>
    <cellStyle name="20% - Accent2" xfId="3" builtinId="34" customBuiltin="1"/>
    <cellStyle name="20% - Accent2 2" xfId="4" xr:uid="{00000000-0005-0000-0000-000003000000}"/>
    <cellStyle name="20% - Accent3" xfId="5" builtinId="38" customBuiltin="1"/>
    <cellStyle name="20% - Accent3 2" xfId="6" xr:uid="{00000000-0005-0000-0000-000005000000}"/>
    <cellStyle name="20% - Accent4" xfId="7" builtinId="42" customBuiltin="1"/>
    <cellStyle name="20% - Accent4 2" xfId="8" xr:uid="{00000000-0005-0000-0000-000007000000}"/>
    <cellStyle name="20% - Accent5" xfId="9" builtinId="46" customBuiltin="1"/>
    <cellStyle name="20% - Accent5 2" xfId="10" xr:uid="{00000000-0005-0000-0000-000009000000}"/>
    <cellStyle name="20% - Accent6" xfId="11" builtinId="50" customBuiltin="1"/>
    <cellStyle name="20% - Accent6 2" xfId="12" xr:uid="{00000000-0005-0000-0000-00000B000000}"/>
    <cellStyle name="40% - Accent1" xfId="13" builtinId="31" customBuiltin="1"/>
    <cellStyle name="40% - Accent1 2" xfId="14" xr:uid="{00000000-0005-0000-0000-00000D000000}"/>
    <cellStyle name="40% - Accent2" xfId="15" builtinId="35" customBuiltin="1"/>
    <cellStyle name="40% - Accent2 2" xfId="16" xr:uid="{00000000-0005-0000-0000-00000F000000}"/>
    <cellStyle name="40% - Accent3" xfId="17" builtinId="39" customBuiltin="1"/>
    <cellStyle name="40% - Accent3 2" xfId="18" xr:uid="{00000000-0005-0000-0000-000011000000}"/>
    <cellStyle name="40% - Accent4" xfId="19" builtinId="43" customBuiltin="1"/>
    <cellStyle name="40% - Accent4 2" xfId="20" xr:uid="{00000000-0005-0000-0000-000013000000}"/>
    <cellStyle name="40% - Accent5" xfId="21" builtinId="47" customBuiltin="1"/>
    <cellStyle name="40% - Accent5 2" xfId="22" xr:uid="{00000000-0005-0000-0000-000015000000}"/>
    <cellStyle name="40% - Accent6" xfId="23" builtinId="51" customBuiltin="1"/>
    <cellStyle name="40% - Accent6 2" xfId="24" xr:uid="{00000000-0005-0000-0000-000017000000}"/>
    <cellStyle name="60% - Accent1" xfId="25" builtinId="32" customBuiltin="1"/>
    <cellStyle name="60% - Accent1 2" xfId="26" xr:uid="{00000000-0005-0000-0000-000019000000}"/>
    <cellStyle name="60% - Accent2" xfId="27" builtinId="36" customBuiltin="1"/>
    <cellStyle name="60% - Accent2 2" xfId="28" xr:uid="{00000000-0005-0000-0000-00001B000000}"/>
    <cellStyle name="60% - Accent3" xfId="29" builtinId="40" customBuiltin="1"/>
    <cellStyle name="60% - Accent3 2" xfId="30" xr:uid="{00000000-0005-0000-0000-00001D000000}"/>
    <cellStyle name="60% - Accent4" xfId="31" builtinId="44" customBuiltin="1"/>
    <cellStyle name="60% - Accent4 2" xfId="32" xr:uid="{00000000-0005-0000-0000-00001F000000}"/>
    <cellStyle name="60% - Accent5" xfId="33" builtinId="48" customBuiltin="1"/>
    <cellStyle name="60% - Accent5 2" xfId="34" xr:uid="{00000000-0005-0000-0000-000021000000}"/>
    <cellStyle name="60% - Accent6" xfId="35" builtinId="52" customBuiltin="1"/>
    <cellStyle name="60% - Accent6 2" xfId="36" xr:uid="{00000000-0005-0000-0000-000023000000}"/>
    <cellStyle name="Accent1" xfId="37" builtinId="29" customBuiltin="1"/>
    <cellStyle name="Accent1 2" xfId="38" xr:uid="{00000000-0005-0000-0000-000025000000}"/>
    <cellStyle name="Accent2" xfId="39" builtinId="33" customBuiltin="1"/>
    <cellStyle name="Accent2 2" xfId="40" xr:uid="{00000000-0005-0000-0000-000027000000}"/>
    <cellStyle name="Accent3" xfId="41" builtinId="37" customBuiltin="1"/>
    <cellStyle name="Accent3 2" xfId="42" xr:uid="{00000000-0005-0000-0000-000029000000}"/>
    <cellStyle name="Accent4" xfId="43" builtinId="41" customBuiltin="1"/>
    <cellStyle name="Accent4 2" xfId="44" xr:uid="{00000000-0005-0000-0000-00002B000000}"/>
    <cellStyle name="Accent5" xfId="45" builtinId="45" customBuiltin="1"/>
    <cellStyle name="Accent5 2" xfId="46" xr:uid="{00000000-0005-0000-0000-00002D000000}"/>
    <cellStyle name="Accent6" xfId="47" builtinId="49" customBuiltin="1"/>
    <cellStyle name="Accent6 2" xfId="48" xr:uid="{00000000-0005-0000-0000-00002F000000}"/>
    <cellStyle name="Bad" xfId="49" builtinId="27" customBuiltin="1"/>
    <cellStyle name="Bad 2" xfId="50" xr:uid="{00000000-0005-0000-0000-000031000000}"/>
    <cellStyle name="Calculation" xfId="51" builtinId="22" customBuiltin="1"/>
    <cellStyle name="Calculation 2" xfId="52" xr:uid="{00000000-0005-0000-0000-000033000000}"/>
    <cellStyle name="Check Cell" xfId="53" builtinId="23" customBuiltin="1"/>
    <cellStyle name="Check Cell 2" xfId="54" xr:uid="{00000000-0005-0000-0000-000035000000}"/>
    <cellStyle name="Comma" xfId="55" builtinId="3"/>
    <cellStyle name="Comma 10 10" xfId="106" xr:uid="{652C5CD0-3D5E-4FEE-B528-E8E43DEA30F6}"/>
    <cellStyle name="Comma 12 2 2" xfId="56" xr:uid="{00000000-0005-0000-0000-000037000000}"/>
    <cellStyle name="Comma 12 2 2 2" xfId="57" xr:uid="{00000000-0005-0000-0000-000038000000}"/>
    <cellStyle name="Comma 2" xfId="58" xr:uid="{00000000-0005-0000-0000-000039000000}"/>
    <cellStyle name="Comma 2 19 2 2" xfId="59" xr:uid="{00000000-0005-0000-0000-00003A000000}"/>
    <cellStyle name="Comma 2 19 2 2 2" xfId="60" xr:uid="{00000000-0005-0000-0000-00003B000000}"/>
    <cellStyle name="Comma 2 2" xfId="61" xr:uid="{00000000-0005-0000-0000-00003C000000}"/>
    <cellStyle name="Comma 2 3" xfId="111" xr:uid="{D583869D-6011-41B4-99C8-4A5BC7CCBE73}"/>
    <cellStyle name="Comma 3" xfId="62" xr:uid="{00000000-0005-0000-0000-00003D000000}"/>
    <cellStyle name="Comma 3 2" xfId="63" xr:uid="{00000000-0005-0000-0000-00003E000000}"/>
    <cellStyle name="Comma 4" xfId="112" xr:uid="{A65F9249-7219-499F-8F21-7D110B6C1824}"/>
    <cellStyle name="Comma 7" xfId="64" xr:uid="{00000000-0005-0000-0000-00003F000000}"/>
    <cellStyle name="Comma_EGCO_June10 TE" xfId="65" xr:uid="{00000000-0005-0000-0000-000040000000}"/>
    <cellStyle name="Comma_Lead-Superblock-Q2'07 AKE" xfId="105" xr:uid="{A2BD54B9-67EC-4AD0-A931-E034306F75DA}"/>
    <cellStyle name="Comma_MFC-Lead_Q1'08" xfId="110" xr:uid="{4A0D7A4D-FBCD-4BE4-9969-43FB13E8EC88}"/>
    <cellStyle name="Comma_MFC-Lead_Q2'08" xfId="107" xr:uid="{5E750246-5A24-44B2-8CD8-642E6C185765}"/>
    <cellStyle name="Explanatory Text" xfId="66" builtinId="53" customBuiltin="1"/>
    <cellStyle name="Explanatory Text 2" xfId="67" xr:uid="{00000000-0005-0000-0000-000042000000}"/>
    <cellStyle name="Good" xfId="68" builtinId="26" customBuiltin="1"/>
    <cellStyle name="Good 2" xfId="69" xr:uid="{00000000-0005-0000-0000-000044000000}"/>
    <cellStyle name="Heading 1" xfId="70" builtinId="16" customBuiltin="1"/>
    <cellStyle name="Heading 1 2" xfId="71" xr:uid="{00000000-0005-0000-0000-000046000000}"/>
    <cellStyle name="Heading 2" xfId="72" builtinId="17" customBuiltin="1"/>
    <cellStyle name="Heading 2 2" xfId="73" xr:uid="{00000000-0005-0000-0000-000048000000}"/>
    <cellStyle name="Heading 3" xfId="74" builtinId="18" customBuiltin="1"/>
    <cellStyle name="Heading 3 2" xfId="75" xr:uid="{00000000-0005-0000-0000-00004A000000}"/>
    <cellStyle name="Heading 4" xfId="76" builtinId="19" customBuiltin="1"/>
    <cellStyle name="Heading 4 2" xfId="77" xr:uid="{00000000-0005-0000-0000-00004C000000}"/>
    <cellStyle name="Input" xfId="78" builtinId="20" customBuiltin="1"/>
    <cellStyle name="Input 2" xfId="79" xr:uid="{00000000-0005-0000-0000-00004E000000}"/>
    <cellStyle name="Linked Cell" xfId="80" builtinId="24" customBuiltin="1"/>
    <cellStyle name="Linked Cell 2" xfId="81" xr:uid="{00000000-0005-0000-0000-000050000000}"/>
    <cellStyle name="Neutral" xfId="82" builtinId="28" customBuiltin="1"/>
    <cellStyle name="Neutral 2" xfId="83" xr:uid="{00000000-0005-0000-0000-000052000000}"/>
    <cellStyle name="Normal" xfId="0" builtinId="0" customBuiltin="1"/>
    <cellStyle name="Normal 10 2 14" xfId="108" xr:uid="{45019466-5638-4241-B7D9-4E052547F3A6}"/>
    <cellStyle name="Normal 2" xfId="84" xr:uid="{00000000-0005-0000-0000-000054000000}"/>
    <cellStyle name="Normal 2 13" xfId="85" xr:uid="{00000000-0005-0000-0000-000055000000}"/>
    <cellStyle name="Normal 2 13 2" xfId="86" xr:uid="{00000000-0005-0000-0000-000056000000}"/>
    <cellStyle name="Normal 2 3" xfId="87" xr:uid="{00000000-0005-0000-0000-000057000000}"/>
    <cellStyle name="Normal 2 3 2" xfId="88" xr:uid="{00000000-0005-0000-0000-000058000000}"/>
    <cellStyle name="Normal 3" xfId="89" xr:uid="{00000000-0005-0000-0000-000059000000}"/>
    <cellStyle name="Normal 3 2" xfId="90" xr:uid="{00000000-0005-0000-0000-00005A000000}"/>
    <cellStyle name="Normal 4" xfId="91" xr:uid="{00000000-0005-0000-0000-00005B000000}"/>
    <cellStyle name="Normal 4 2" xfId="92" xr:uid="{00000000-0005-0000-0000-00005C000000}"/>
    <cellStyle name="Normal 5" xfId="109" xr:uid="{E4A08829-84B3-4930-A6F6-706000A81DFB}"/>
    <cellStyle name="Normal 71" xfId="93" xr:uid="{00000000-0005-0000-0000-00005D000000}"/>
    <cellStyle name="Normal 71 2" xfId="94" xr:uid="{00000000-0005-0000-0000-00005E000000}"/>
    <cellStyle name="Normal 81" xfId="95" xr:uid="{00000000-0005-0000-0000-00005F000000}"/>
    <cellStyle name="Normal 81 2" xfId="96" xr:uid="{00000000-0005-0000-0000-000060000000}"/>
    <cellStyle name="Normal_EGCO_June10 TE" xfId="97" xr:uid="{00000000-0005-0000-0000-000062000000}"/>
    <cellStyle name="Normal_PAE_FS" xfId="113" xr:uid="{6E14A294-B606-448D-93BF-D4262575DAA2}"/>
    <cellStyle name="Normal_Sheet1" xfId="98" xr:uid="{00000000-0005-0000-0000-000064000000}"/>
    <cellStyle name="Output" xfId="99" builtinId="21" customBuiltin="1"/>
    <cellStyle name="Output 2" xfId="100" xr:uid="{00000000-0005-0000-0000-000066000000}"/>
    <cellStyle name="Total" xfId="101" builtinId="25" customBuiltin="1"/>
    <cellStyle name="Total 2" xfId="102" xr:uid="{00000000-0005-0000-0000-000068000000}"/>
    <cellStyle name="Warning Text" xfId="103" builtinId="11" customBuiltin="1"/>
    <cellStyle name="Warning Text 2" xfId="104" xr:uid="{00000000-0005-0000-0000-00006A000000}"/>
  </cellStyles>
  <dxfs count="0"/>
  <tableStyles count="0" defaultTableStyle="TableStyleMedium9" defaultPivotStyle="PivotStyleLight16"/>
  <colors>
    <mruColors>
      <color rgb="FF00FFFF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PwC">
  <a:themeElements>
    <a:clrScheme name="PwC Orange">
      <a:dk1>
        <a:srgbClr val="000000"/>
      </a:dk1>
      <a:lt1>
        <a:srgbClr val="FFFFFF"/>
      </a:lt1>
      <a:dk2>
        <a:srgbClr val="DC6900"/>
      </a:dk2>
      <a:lt2>
        <a:srgbClr val="FFFFFF"/>
      </a:lt2>
      <a:accent1>
        <a:srgbClr val="DC6900"/>
      </a:accent1>
      <a:accent2>
        <a:srgbClr val="FFB600"/>
      </a:accent2>
      <a:accent3>
        <a:srgbClr val="602320"/>
      </a:accent3>
      <a:accent4>
        <a:srgbClr val="E27588"/>
      </a:accent4>
      <a:accent5>
        <a:srgbClr val="A32020"/>
      </a:accent5>
      <a:accent6>
        <a:srgbClr val="E0301E"/>
      </a:accent6>
      <a:hlink>
        <a:srgbClr val="0000FF"/>
      </a:hlink>
      <a:folHlink>
        <a:srgbClr val="0000FF"/>
      </a:folHlink>
    </a:clrScheme>
    <a:fontScheme name="PwC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ltGray">
        <a:solidFill>
          <a:schemeClr val="tx2"/>
        </a:solidFill>
        <a:ln w="3175"/>
      </a:spPr>
      <a:bodyPr rtlCol="0" anchor="ctr"/>
      <a:lstStyle>
        <a:defPPr algn="ctr">
          <a:defRPr dirty="0" err="1" smtClean="0">
            <a:solidFill>
              <a:schemeClr val="bg1"/>
            </a:solidFill>
            <a:latin typeface="Georgia" pitchFamily="18" charset="0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lIns="0" tIns="0" rIns="0" bIns="0" rtlCol="0">
        <a:noAutofit/>
      </a:bodyPr>
      <a:lstStyle>
        <a:defPPr indent="-274320">
          <a:spcAft>
            <a:spcPts val="900"/>
          </a:spcAft>
          <a:defRPr sz="2000" dirty="0" err="1" smtClean="0">
            <a:latin typeface="Georgia" pitchFamily="18" charset="0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20"/>
  <sheetViews>
    <sheetView view="pageBreakPreview" topLeftCell="A94" zoomScale="130" zoomScaleNormal="130" zoomScaleSheetLayoutView="130" workbookViewId="0">
      <selection activeCell="O13" sqref="O13"/>
    </sheetView>
  </sheetViews>
  <sheetFormatPr defaultColWidth="9.5546875" defaultRowHeight="16.5" customHeight="1" x14ac:dyDescent="0.25"/>
  <cols>
    <col min="1" max="3" width="1.5546875" style="14" customWidth="1"/>
    <col min="4" max="4" width="30.109375" style="14" customWidth="1"/>
    <col min="5" max="5" width="6.5546875" style="11" customWidth="1"/>
    <col min="6" max="6" width="0.88671875" style="12" customWidth="1"/>
    <col min="7" max="7" width="15.109375" style="13" customWidth="1"/>
    <col min="8" max="8" width="0.88671875" style="14" customWidth="1"/>
    <col min="9" max="9" width="14.5546875" style="13" customWidth="1"/>
    <col min="10" max="10" width="0.88671875" style="12" customWidth="1"/>
    <col min="11" max="11" width="15.44140625" style="13" bestFit="1" customWidth="1"/>
    <col min="12" max="12" width="0.88671875" style="14" customWidth="1"/>
    <col min="13" max="13" width="15.44140625" style="13" customWidth="1"/>
    <col min="14" max="18" width="9.5546875" style="14"/>
    <col min="19" max="19" width="10.109375" style="14" bestFit="1" customWidth="1"/>
    <col min="20" max="20" width="9.5546875" style="14"/>
    <col min="21" max="21" width="10.44140625" style="14" bestFit="1" customWidth="1"/>
    <col min="22" max="22" width="9.5546875" style="14"/>
    <col min="23" max="23" width="10.109375" style="14" bestFit="1" customWidth="1"/>
    <col min="24" max="24" width="9.5546875" style="14"/>
    <col min="25" max="25" width="10.33203125" style="14" bestFit="1" customWidth="1"/>
    <col min="26" max="16384" width="9.5546875" style="14"/>
  </cols>
  <sheetData>
    <row r="1" spans="1:13" ht="16.5" customHeight="1" x14ac:dyDescent="0.25">
      <c r="A1" s="10" t="s">
        <v>92</v>
      </c>
      <c r="B1" s="10"/>
      <c r="C1" s="10"/>
      <c r="D1" s="10"/>
      <c r="M1" s="15"/>
    </row>
    <row r="2" spans="1:13" ht="16.5" customHeight="1" x14ac:dyDescent="0.25">
      <c r="A2" s="10" t="s">
        <v>0</v>
      </c>
      <c r="B2" s="10"/>
      <c r="C2" s="10"/>
      <c r="D2" s="10"/>
    </row>
    <row r="3" spans="1:13" ht="16.5" customHeight="1" x14ac:dyDescent="0.25">
      <c r="A3" s="16" t="s">
        <v>39</v>
      </c>
      <c r="B3" s="17"/>
      <c r="C3" s="17"/>
      <c r="D3" s="17"/>
      <c r="E3" s="18"/>
      <c r="F3" s="19"/>
      <c r="G3" s="20"/>
      <c r="H3" s="21"/>
      <c r="I3" s="20"/>
      <c r="J3" s="19"/>
      <c r="K3" s="20"/>
      <c r="L3" s="21"/>
      <c r="M3" s="149"/>
    </row>
    <row r="4" spans="1:13" ht="16.5" customHeight="1" x14ac:dyDescent="0.25">
      <c r="A4" s="10"/>
      <c r="B4" s="10"/>
      <c r="C4" s="10"/>
      <c r="D4" s="10"/>
    </row>
    <row r="5" spans="1:13" ht="16.5" customHeight="1" x14ac:dyDescent="0.25">
      <c r="A5" s="10"/>
      <c r="B5" s="10"/>
      <c r="C5" s="10"/>
      <c r="D5" s="10"/>
    </row>
    <row r="6" spans="1:13" ht="16.5" customHeight="1" x14ac:dyDescent="0.25">
      <c r="A6" s="14" t="s">
        <v>1</v>
      </c>
      <c r="E6" s="22"/>
      <c r="F6" s="23"/>
      <c r="G6" s="190" t="s">
        <v>90</v>
      </c>
      <c r="H6" s="190"/>
      <c r="I6" s="190"/>
      <c r="J6" s="27"/>
      <c r="K6" s="190" t="s">
        <v>91</v>
      </c>
      <c r="L6" s="190"/>
      <c r="M6" s="190"/>
    </row>
    <row r="7" spans="1:13" ht="16.5" customHeight="1" x14ac:dyDescent="0.25">
      <c r="E7" s="22"/>
      <c r="F7" s="23"/>
      <c r="G7" s="4" t="s">
        <v>2</v>
      </c>
      <c r="H7" s="5"/>
      <c r="I7" s="4" t="s">
        <v>3</v>
      </c>
      <c r="J7" s="3"/>
      <c r="K7" s="4" t="s">
        <v>2</v>
      </c>
      <c r="L7" s="6"/>
      <c r="M7" s="7" t="s">
        <v>3</v>
      </c>
    </row>
    <row r="8" spans="1:13" ht="16.5" customHeight="1" x14ac:dyDescent="0.25">
      <c r="E8" s="22"/>
      <c r="F8" s="23"/>
      <c r="G8" s="7" t="s">
        <v>40</v>
      </c>
      <c r="H8" s="5"/>
      <c r="I8" s="4" t="s">
        <v>4</v>
      </c>
      <c r="J8" s="3"/>
      <c r="K8" s="7" t="s">
        <v>40</v>
      </c>
      <c r="L8" s="5"/>
      <c r="M8" s="4" t="s">
        <v>4</v>
      </c>
    </row>
    <row r="9" spans="1:13" ht="16.5" customHeight="1" x14ac:dyDescent="0.25">
      <c r="E9" s="22"/>
      <c r="F9" s="23"/>
      <c r="G9" s="163">
        <v>2025</v>
      </c>
      <c r="H9" s="5"/>
      <c r="I9" s="163">
        <v>2024</v>
      </c>
      <c r="J9" s="3"/>
      <c r="K9" s="163">
        <v>2025</v>
      </c>
      <c r="L9" s="5"/>
      <c r="M9" s="163">
        <v>2024</v>
      </c>
    </row>
    <row r="10" spans="1:13" ht="16.5" customHeight="1" x14ac:dyDescent="0.25">
      <c r="E10" s="25" t="s">
        <v>5</v>
      </c>
      <c r="F10" s="23"/>
      <c r="G10" s="154" t="s">
        <v>70</v>
      </c>
      <c r="H10" s="5"/>
      <c r="I10" s="154" t="s">
        <v>70</v>
      </c>
      <c r="J10" s="3"/>
      <c r="K10" s="154" t="s">
        <v>70</v>
      </c>
      <c r="L10" s="5"/>
      <c r="M10" s="154" t="s">
        <v>70</v>
      </c>
    </row>
    <row r="11" spans="1:13" ht="16.5" customHeight="1" x14ac:dyDescent="0.25">
      <c r="A11" s="10" t="s">
        <v>6</v>
      </c>
      <c r="B11" s="10"/>
    </row>
    <row r="12" spans="1:13" ht="16.5" customHeight="1" x14ac:dyDescent="0.25">
      <c r="B12" s="10"/>
    </row>
    <row r="13" spans="1:13" ht="16.5" customHeight="1" x14ac:dyDescent="0.25">
      <c r="A13" s="10" t="s">
        <v>7</v>
      </c>
      <c r="B13" s="10"/>
    </row>
    <row r="14" spans="1:13" ht="16.5" customHeight="1" x14ac:dyDescent="0.25">
      <c r="A14" s="10"/>
      <c r="B14" s="10"/>
    </row>
    <row r="15" spans="1:13" ht="16.5" customHeight="1" x14ac:dyDescent="0.2">
      <c r="A15" s="65" t="s">
        <v>8</v>
      </c>
      <c r="E15" s="118"/>
      <c r="F15" s="111"/>
      <c r="G15" s="131">
        <v>183842</v>
      </c>
      <c r="H15" s="132"/>
      <c r="I15" s="131">
        <v>574762</v>
      </c>
      <c r="J15" s="131"/>
      <c r="K15" s="131">
        <v>154473</v>
      </c>
      <c r="L15" s="131"/>
      <c r="M15" s="131">
        <v>545009</v>
      </c>
    </row>
    <row r="16" spans="1:13" ht="16.5" customHeight="1" x14ac:dyDescent="0.2">
      <c r="A16" s="65" t="s">
        <v>81</v>
      </c>
      <c r="E16" s="110">
        <v>7</v>
      </c>
      <c r="F16" s="111"/>
      <c r="G16" s="131">
        <v>5315903</v>
      </c>
      <c r="H16" s="132"/>
      <c r="I16" s="131">
        <v>5070037</v>
      </c>
      <c r="J16" s="131"/>
      <c r="K16" s="131">
        <v>5316213</v>
      </c>
      <c r="L16" s="131"/>
      <c r="M16" s="131">
        <v>5070201</v>
      </c>
    </row>
    <row r="17" spans="1:25" ht="16.5" customHeight="1" x14ac:dyDescent="0.2">
      <c r="A17" s="65" t="s">
        <v>44</v>
      </c>
      <c r="E17" s="110">
        <v>15</v>
      </c>
      <c r="F17" s="111"/>
      <c r="G17" s="131" t="s">
        <v>140</v>
      </c>
      <c r="H17" s="132"/>
      <c r="I17" s="131" t="s">
        <v>140</v>
      </c>
      <c r="J17" s="131"/>
      <c r="K17" s="131">
        <v>6963</v>
      </c>
      <c r="L17" s="131"/>
      <c r="M17" s="131">
        <v>6963</v>
      </c>
      <c r="S17" s="131"/>
      <c r="T17" s="132"/>
      <c r="U17" s="131"/>
      <c r="V17" s="131"/>
      <c r="W17" s="131"/>
      <c r="X17" s="131"/>
      <c r="Y17" s="131"/>
    </row>
    <row r="18" spans="1:25" ht="16.5" customHeight="1" x14ac:dyDescent="0.2">
      <c r="A18" s="61" t="s">
        <v>93</v>
      </c>
      <c r="E18" s="110">
        <v>8</v>
      </c>
      <c r="F18" s="111"/>
      <c r="G18" s="131">
        <v>10737350</v>
      </c>
      <c r="H18" s="132"/>
      <c r="I18" s="131">
        <v>9478540</v>
      </c>
      <c r="J18" s="131"/>
      <c r="K18" s="131">
        <v>10736869</v>
      </c>
      <c r="L18" s="131"/>
      <c r="M18" s="131">
        <v>9478268</v>
      </c>
      <c r="S18" s="131"/>
      <c r="T18" s="132"/>
      <c r="U18" s="131"/>
      <c r="V18" s="131"/>
      <c r="W18" s="131"/>
      <c r="X18" s="131"/>
      <c r="Y18" s="131"/>
    </row>
    <row r="19" spans="1:25" ht="16.5" customHeight="1" x14ac:dyDescent="0.2">
      <c r="A19" s="61" t="s">
        <v>9</v>
      </c>
      <c r="E19" s="118"/>
      <c r="F19" s="111"/>
      <c r="G19" s="133">
        <v>61784</v>
      </c>
      <c r="H19" s="132"/>
      <c r="I19" s="133">
        <v>51749</v>
      </c>
      <c r="J19" s="131"/>
      <c r="K19" s="133">
        <v>61739</v>
      </c>
      <c r="L19" s="131"/>
      <c r="M19" s="133">
        <v>51723</v>
      </c>
      <c r="S19" s="131"/>
      <c r="T19" s="132"/>
      <c r="U19" s="131"/>
      <c r="V19" s="131"/>
      <c r="W19" s="131"/>
      <c r="X19" s="131"/>
      <c r="Y19" s="131"/>
    </row>
    <row r="20" spans="1:25" ht="16.5" customHeight="1" x14ac:dyDescent="0.25">
      <c r="H20" s="13"/>
      <c r="J20" s="28"/>
      <c r="L20" s="13"/>
    </row>
    <row r="21" spans="1:25" ht="16.5" customHeight="1" x14ac:dyDescent="0.25">
      <c r="A21" s="10" t="s">
        <v>10</v>
      </c>
      <c r="G21" s="20">
        <f>SUM(G15:G20)</f>
        <v>16298879</v>
      </c>
      <c r="H21" s="13"/>
      <c r="I21" s="20">
        <f>SUM(I15:I20)</f>
        <v>15175088</v>
      </c>
      <c r="J21" s="13"/>
      <c r="K21" s="20">
        <f>SUM(K15:K20)</f>
        <v>16276257</v>
      </c>
      <c r="L21" s="13"/>
      <c r="M21" s="20">
        <f>SUM(M15:M20)</f>
        <v>15152164</v>
      </c>
    </row>
    <row r="22" spans="1:25" ht="16.5" customHeight="1" x14ac:dyDescent="0.25">
      <c r="H22" s="29"/>
      <c r="J22" s="28"/>
      <c r="L22" s="29"/>
    </row>
    <row r="23" spans="1:25" ht="16.5" customHeight="1" x14ac:dyDescent="0.25">
      <c r="A23" s="10" t="s">
        <v>11</v>
      </c>
      <c r="H23" s="29"/>
      <c r="J23" s="28"/>
      <c r="L23" s="29"/>
    </row>
    <row r="24" spans="1:25" ht="16.5" customHeight="1" x14ac:dyDescent="0.25">
      <c r="H24" s="29"/>
      <c r="J24" s="28"/>
      <c r="L24" s="29"/>
    </row>
    <row r="25" spans="1:25" ht="16.5" customHeight="1" x14ac:dyDescent="0.2">
      <c r="A25" s="134" t="s">
        <v>46</v>
      </c>
      <c r="E25" s="118"/>
      <c r="F25" s="111"/>
      <c r="G25" s="131">
        <v>258287</v>
      </c>
      <c r="H25" s="132"/>
      <c r="I25" s="131">
        <v>206001</v>
      </c>
      <c r="J25" s="131"/>
      <c r="K25" s="131">
        <v>178287</v>
      </c>
      <c r="L25" s="131"/>
      <c r="M25" s="131">
        <v>126001</v>
      </c>
    </row>
    <row r="26" spans="1:25" ht="16.5" customHeight="1" x14ac:dyDescent="0.2">
      <c r="A26" s="134" t="s">
        <v>98</v>
      </c>
      <c r="E26" s="118"/>
      <c r="F26" s="111"/>
      <c r="G26" s="131" t="s">
        <v>140</v>
      </c>
      <c r="H26" s="132"/>
      <c r="I26" s="131" t="s">
        <v>140</v>
      </c>
      <c r="J26" s="131"/>
      <c r="K26" s="131">
        <v>12500</v>
      </c>
      <c r="L26" s="131"/>
      <c r="M26" s="131">
        <v>12500</v>
      </c>
    </row>
    <row r="27" spans="1:25" ht="16.5" customHeight="1" x14ac:dyDescent="0.2">
      <c r="A27" s="134" t="s">
        <v>47</v>
      </c>
      <c r="E27" s="118"/>
      <c r="F27" s="111"/>
      <c r="G27" s="131">
        <v>24620</v>
      </c>
      <c r="H27" s="132"/>
      <c r="I27" s="131">
        <v>24620</v>
      </c>
      <c r="J27" s="131"/>
      <c r="K27" s="131">
        <v>24620</v>
      </c>
      <c r="L27" s="131"/>
      <c r="M27" s="131">
        <v>24620</v>
      </c>
    </row>
    <row r="28" spans="1:25" ht="16.5" customHeight="1" x14ac:dyDescent="0.2">
      <c r="A28" s="134" t="s">
        <v>94</v>
      </c>
      <c r="E28" s="110">
        <v>9</v>
      </c>
      <c r="F28" s="111"/>
      <c r="G28" s="131">
        <v>240676</v>
      </c>
      <c r="H28" s="132"/>
      <c r="I28" s="131">
        <v>236532</v>
      </c>
      <c r="J28" s="131"/>
      <c r="K28" s="131">
        <v>239100</v>
      </c>
      <c r="L28" s="131"/>
      <c r="M28" s="131">
        <v>234801</v>
      </c>
    </row>
    <row r="29" spans="1:25" ht="16.5" customHeight="1" x14ac:dyDescent="0.2">
      <c r="A29" s="134" t="s">
        <v>95</v>
      </c>
      <c r="E29" s="110">
        <v>10.1</v>
      </c>
      <c r="F29" s="111"/>
      <c r="G29" s="131">
        <v>684081</v>
      </c>
      <c r="H29" s="132"/>
      <c r="I29" s="131">
        <v>720421</v>
      </c>
      <c r="J29" s="131"/>
      <c r="K29" s="131">
        <v>684081</v>
      </c>
      <c r="L29" s="131"/>
      <c r="M29" s="131">
        <v>720421</v>
      </c>
    </row>
    <row r="30" spans="1:25" ht="16.5" customHeight="1" x14ac:dyDescent="0.2">
      <c r="A30" s="134" t="s">
        <v>96</v>
      </c>
      <c r="E30" s="118"/>
      <c r="F30" s="111"/>
      <c r="G30" s="131">
        <v>21589</v>
      </c>
      <c r="H30" s="132"/>
      <c r="I30" s="131">
        <v>16375</v>
      </c>
      <c r="J30" s="131"/>
      <c r="K30" s="131">
        <v>21364</v>
      </c>
      <c r="L30" s="131"/>
      <c r="M30" s="131">
        <v>16136</v>
      </c>
    </row>
    <row r="31" spans="1:25" ht="16.5" customHeight="1" x14ac:dyDescent="0.2">
      <c r="A31" s="134" t="s">
        <v>97</v>
      </c>
      <c r="E31" s="118"/>
      <c r="F31" s="111"/>
      <c r="G31" s="131">
        <v>94226</v>
      </c>
      <c r="H31" s="132"/>
      <c r="I31" s="131">
        <v>93485</v>
      </c>
      <c r="J31" s="131"/>
      <c r="K31" s="131">
        <v>94226</v>
      </c>
      <c r="L31" s="131"/>
      <c r="M31" s="131">
        <v>93485</v>
      </c>
    </row>
    <row r="32" spans="1:25" ht="16.5" customHeight="1" x14ac:dyDescent="0.2">
      <c r="A32" s="134" t="s">
        <v>48</v>
      </c>
      <c r="E32" s="118"/>
      <c r="F32" s="66"/>
      <c r="G32" s="133">
        <v>199699</v>
      </c>
      <c r="H32" s="132"/>
      <c r="I32" s="133">
        <v>196366</v>
      </c>
      <c r="J32" s="131"/>
      <c r="K32" s="133">
        <v>199565</v>
      </c>
      <c r="L32" s="131"/>
      <c r="M32" s="133">
        <v>196222</v>
      </c>
    </row>
    <row r="33" spans="1:13" ht="16.5" customHeight="1" x14ac:dyDescent="0.25">
      <c r="H33" s="13"/>
      <c r="J33" s="28"/>
      <c r="L33" s="30"/>
    </row>
    <row r="34" spans="1:13" ht="16.5" customHeight="1" x14ac:dyDescent="0.25">
      <c r="A34" s="10" t="s">
        <v>12</v>
      </c>
      <c r="G34" s="20">
        <f>SUM(G25:G33)</f>
        <v>1523178</v>
      </c>
      <c r="H34" s="13"/>
      <c r="I34" s="20">
        <f>SUM(I25:I33)</f>
        <v>1493800</v>
      </c>
      <c r="J34" s="28"/>
      <c r="K34" s="20">
        <f>SUM(K25:K33)</f>
        <v>1453743</v>
      </c>
      <c r="L34" s="29"/>
      <c r="M34" s="20">
        <f>SUM(M25:M33)</f>
        <v>1424186</v>
      </c>
    </row>
    <row r="35" spans="1:13" ht="16.5" customHeight="1" x14ac:dyDescent="0.25">
      <c r="H35" s="13"/>
      <c r="J35" s="28"/>
      <c r="L35" s="30"/>
    </row>
    <row r="36" spans="1:13" ht="16.5" customHeight="1" thickBot="1" x14ac:dyDescent="0.3">
      <c r="A36" s="10" t="s">
        <v>13</v>
      </c>
      <c r="G36" s="31">
        <f>G34+G21</f>
        <v>17822057</v>
      </c>
      <c r="H36" s="13"/>
      <c r="I36" s="31">
        <f>I34+I21</f>
        <v>16668888</v>
      </c>
      <c r="J36" s="28"/>
      <c r="K36" s="31">
        <f>K34+K21</f>
        <v>17730000</v>
      </c>
      <c r="L36" s="13"/>
      <c r="M36" s="31">
        <f>M34+M21</f>
        <v>16576350</v>
      </c>
    </row>
    <row r="37" spans="1:13" ht="16.5" customHeight="1" thickTop="1" x14ac:dyDescent="0.25">
      <c r="A37" s="10"/>
      <c r="H37" s="13"/>
      <c r="J37" s="28"/>
      <c r="L37" s="13"/>
    </row>
    <row r="38" spans="1:13" ht="16.5" customHeight="1" x14ac:dyDescent="0.25">
      <c r="A38" s="10"/>
      <c r="H38" s="13"/>
      <c r="J38" s="28"/>
      <c r="L38" s="13"/>
    </row>
    <row r="39" spans="1:13" ht="16.5" customHeight="1" x14ac:dyDescent="0.25">
      <c r="A39" s="10"/>
      <c r="H39" s="13"/>
      <c r="J39" s="28"/>
      <c r="L39" s="13"/>
    </row>
    <row r="40" spans="1:13" ht="16.5" customHeight="1" x14ac:dyDescent="0.25">
      <c r="A40" s="10"/>
      <c r="H40" s="13"/>
      <c r="J40" s="28"/>
      <c r="L40" s="13"/>
    </row>
    <row r="41" spans="1:13" ht="16.5" customHeight="1" x14ac:dyDescent="0.25">
      <c r="A41" s="10"/>
      <c r="H41" s="13"/>
      <c r="J41" s="28"/>
      <c r="L41" s="13"/>
    </row>
    <row r="42" spans="1:13" ht="16.5" customHeight="1" x14ac:dyDescent="0.25">
      <c r="A42" s="10"/>
      <c r="H42" s="13"/>
      <c r="J42" s="28"/>
      <c r="L42" s="13"/>
    </row>
    <row r="43" spans="1:13" ht="11.25" customHeight="1" x14ac:dyDescent="0.25">
      <c r="A43" s="10"/>
      <c r="H43" s="13"/>
      <c r="J43" s="28"/>
      <c r="L43" s="13"/>
    </row>
    <row r="44" spans="1:13" ht="16.5" customHeight="1" x14ac:dyDescent="0.25">
      <c r="A44" s="10"/>
      <c r="H44" s="13"/>
      <c r="J44" s="28"/>
      <c r="L44" s="13"/>
    </row>
    <row r="45" spans="1:13" ht="16.5" customHeight="1" x14ac:dyDescent="0.25">
      <c r="A45" s="10"/>
      <c r="H45" s="13"/>
      <c r="J45" s="28"/>
      <c r="L45" s="13"/>
    </row>
    <row r="46" spans="1:13" ht="16.5" customHeight="1" x14ac:dyDescent="0.25">
      <c r="A46" s="10"/>
      <c r="H46" s="13"/>
      <c r="J46" s="28"/>
      <c r="L46" s="13"/>
    </row>
    <row r="47" spans="1:13" ht="16.5" customHeight="1" x14ac:dyDescent="0.25">
      <c r="A47" s="10"/>
      <c r="H47" s="13"/>
      <c r="J47" s="28"/>
      <c r="L47" s="13"/>
    </row>
    <row r="48" spans="1:13" ht="16.5" customHeight="1" x14ac:dyDescent="0.25">
      <c r="A48" s="10"/>
      <c r="H48" s="13"/>
      <c r="J48" s="28"/>
      <c r="L48" s="13"/>
    </row>
    <row r="49" spans="1:13" ht="16.5" customHeight="1" x14ac:dyDescent="0.25">
      <c r="H49" s="29"/>
      <c r="J49" s="28"/>
      <c r="L49" s="29"/>
    </row>
    <row r="50" spans="1:13" s="10" customFormat="1" ht="16.5" customHeight="1" x14ac:dyDescent="0.25">
      <c r="E50" s="22"/>
      <c r="F50" s="23"/>
      <c r="G50" s="167"/>
      <c r="H50" s="168"/>
      <c r="I50" s="167"/>
      <c r="J50" s="169"/>
      <c r="K50" s="167"/>
      <c r="L50" s="168"/>
      <c r="M50" s="167"/>
    </row>
    <row r="51" spans="1:13" s="10" customFormat="1" ht="16.5" customHeight="1" x14ac:dyDescent="0.25">
      <c r="E51" s="22"/>
      <c r="F51" s="23"/>
      <c r="G51" s="167"/>
      <c r="H51" s="168"/>
      <c r="I51" s="167"/>
      <c r="J51" s="169"/>
      <c r="K51" s="167"/>
      <c r="L51" s="168"/>
      <c r="M51" s="167"/>
    </row>
    <row r="52" spans="1:13" s="10" customFormat="1" ht="16.5" customHeight="1" x14ac:dyDescent="0.25">
      <c r="A52" s="170"/>
      <c r="E52" s="22"/>
      <c r="F52" s="23"/>
      <c r="G52" s="167"/>
      <c r="H52" s="168"/>
      <c r="I52" s="167"/>
      <c r="J52" s="169"/>
      <c r="K52" s="167"/>
      <c r="L52" s="168"/>
      <c r="M52" s="167"/>
    </row>
    <row r="53" spans="1:13" ht="16.5" customHeight="1" x14ac:dyDescent="0.2">
      <c r="A53" s="32"/>
      <c r="H53" s="29"/>
      <c r="J53" s="28"/>
      <c r="L53" s="29"/>
    </row>
    <row r="54" spans="1:13" ht="21.75" customHeight="1" x14ac:dyDescent="0.2">
      <c r="A54" s="32"/>
      <c r="H54" s="29"/>
      <c r="J54" s="28"/>
      <c r="L54" s="29"/>
    </row>
    <row r="55" spans="1:13" ht="21.9" customHeight="1" x14ac:dyDescent="0.25">
      <c r="A55" s="33" t="s">
        <v>99</v>
      </c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</row>
    <row r="56" spans="1:13" ht="16.5" customHeight="1" x14ac:dyDescent="0.25">
      <c r="A56" s="10" t="str">
        <f>$A$1</f>
        <v xml:space="preserve">Aurora Design Public Company Limited </v>
      </c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15"/>
    </row>
    <row r="57" spans="1:13" ht="16.5" customHeight="1" x14ac:dyDescent="0.25">
      <c r="A57" s="10" t="str">
        <f>$A$2</f>
        <v>Statement of Financial Position</v>
      </c>
      <c r="B57" s="10"/>
      <c r="C57" s="10"/>
      <c r="D57" s="10"/>
    </row>
    <row r="58" spans="1:13" ht="16.5" customHeight="1" x14ac:dyDescent="0.25">
      <c r="A58" s="17" t="str">
        <f>$A$3</f>
        <v>As at 31 March 2025</v>
      </c>
      <c r="B58" s="17"/>
      <c r="C58" s="17"/>
      <c r="D58" s="17"/>
      <c r="E58" s="18"/>
      <c r="F58" s="19"/>
      <c r="G58" s="20"/>
      <c r="H58" s="21"/>
      <c r="I58" s="20"/>
      <c r="J58" s="19"/>
      <c r="K58" s="20"/>
      <c r="L58" s="21"/>
      <c r="M58" s="149"/>
    </row>
    <row r="59" spans="1:13" ht="16.5" customHeight="1" x14ac:dyDescent="0.25">
      <c r="A59" s="10"/>
      <c r="B59" s="10"/>
      <c r="C59" s="10"/>
      <c r="D59" s="10"/>
    </row>
    <row r="60" spans="1:13" ht="16.5" customHeight="1" x14ac:dyDescent="0.25">
      <c r="A60" s="10"/>
      <c r="B60" s="10"/>
      <c r="C60" s="10"/>
      <c r="D60" s="10"/>
    </row>
    <row r="61" spans="1:13" ht="16.5" customHeight="1" x14ac:dyDescent="0.25">
      <c r="A61" s="14" t="s">
        <v>1</v>
      </c>
      <c r="E61" s="22"/>
      <c r="F61" s="23"/>
      <c r="G61" s="190" t="s">
        <v>90</v>
      </c>
      <c r="H61" s="190"/>
      <c r="I61" s="190"/>
      <c r="J61" s="24"/>
      <c r="K61" s="190" t="s">
        <v>91</v>
      </c>
      <c r="L61" s="190"/>
      <c r="M61" s="190"/>
    </row>
    <row r="62" spans="1:13" ht="16.5" customHeight="1" x14ac:dyDescent="0.25">
      <c r="E62" s="22"/>
      <c r="F62" s="23"/>
      <c r="G62" s="4" t="s">
        <v>2</v>
      </c>
      <c r="H62" s="5"/>
      <c r="I62" s="4" t="s">
        <v>3</v>
      </c>
      <c r="J62" s="3"/>
      <c r="K62" s="4" t="s">
        <v>2</v>
      </c>
      <c r="L62" s="6"/>
      <c r="M62" s="7" t="s">
        <v>3</v>
      </c>
    </row>
    <row r="63" spans="1:13" ht="16.5" customHeight="1" x14ac:dyDescent="0.25">
      <c r="E63" s="22"/>
      <c r="F63" s="23"/>
      <c r="G63" s="7" t="s">
        <v>40</v>
      </c>
      <c r="H63" s="5"/>
      <c r="I63" s="4" t="s">
        <v>4</v>
      </c>
      <c r="J63" s="3"/>
      <c r="K63" s="7" t="s">
        <v>40</v>
      </c>
      <c r="L63" s="5"/>
      <c r="M63" s="4" t="s">
        <v>4</v>
      </c>
    </row>
    <row r="64" spans="1:13" ht="16.5" customHeight="1" x14ac:dyDescent="0.25">
      <c r="E64" s="22"/>
      <c r="F64" s="23"/>
      <c r="G64" s="7">
        <v>2025</v>
      </c>
      <c r="H64" s="5"/>
      <c r="I64" s="4">
        <v>2024</v>
      </c>
      <c r="J64" s="3"/>
      <c r="K64" s="7">
        <v>2025</v>
      </c>
      <c r="L64" s="5"/>
      <c r="M64" s="4">
        <v>2024</v>
      </c>
    </row>
    <row r="65" spans="1:13" ht="16.5" customHeight="1" x14ac:dyDescent="0.25">
      <c r="E65" s="25" t="s">
        <v>5</v>
      </c>
      <c r="F65" s="23"/>
      <c r="G65" s="154" t="s">
        <v>70</v>
      </c>
      <c r="H65" s="5"/>
      <c r="I65" s="154" t="s">
        <v>70</v>
      </c>
      <c r="J65" s="3"/>
      <c r="K65" s="154" t="s">
        <v>70</v>
      </c>
      <c r="L65" s="5"/>
      <c r="M65" s="154" t="s">
        <v>70</v>
      </c>
    </row>
    <row r="66" spans="1:13" ht="16.5" customHeight="1" x14ac:dyDescent="0.25">
      <c r="E66" s="22"/>
      <c r="F66" s="23"/>
      <c r="G66" s="35"/>
      <c r="H66" s="26"/>
      <c r="I66" s="35"/>
      <c r="J66" s="27"/>
      <c r="K66" s="35"/>
      <c r="L66" s="26"/>
      <c r="M66" s="35"/>
    </row>
    <row r="67" spans="1:13" ht="16.5" customHeight="1" x14ac:dyDescent="0.25">
      <c r="A67" s="36" t="s">
        <v>14</v>
      </c>
      <c r="B67" s="10"/>
    </row>
    <row r="68" spans="1:13" ht="16.5" customHeight="1" x14ac:dyDescent="0.25">
      <c r="A68" s="10"/>
      <c r="B68" s="10"/>
    </row>
    <row r="69" spans="1:13" ht="16.5" customHeight="1" x14ac:dyDescent="0.25">
      <c r="A69" s="10" t="s">
        <v>15</v>
      </c>
      <c r="B69" s="10"/>
    </row>
    <row r="70" spans="1:13" ht="16.5" customHeight="1" x14ac:dyDescent="0.25">
      <c r="A70" s="10"/>
      <c r="B70" s="10"/>
    </row>
    <row r="71" spans="1:13" ht="16.5" customHeight="1" x14ac:dyDescent="0.2">
      <c r="A71" s="65" t="s">
        <v>101</v>
      </c>
      <c r="E71" s="118"/>
      <c r="F71" s="135"/>
      <c r="G71" s="131"/>
      <c r="H71" s="132"/>
      <c r="I71" s="131"/>
      <c r="J71" s="131"/>
      <c r="K71" s="131"/>
      <c r="L71" s="131"/>
      <c r="M71" s="131"/>
    </row>
    <row r="72" spans="1:13" ht="16.5" customHeight="1" x14ac:dyDescent="0.2">
      <c r="A72" s="65"/>
      <c r="B72" s="14" t="s">
        <v>100</v>
      </c>
      <c r="E72" s="110">
        <v>11</v>
      </c>
      <c r="F72" s="135"/>
      <c r="G72" s="131">
        <v>5448940</v>
      </c>
      <c r="H72" s="132"/>
      <c r="I72" s="131">
        <v>5056000</v>
      </c>
      <c r="J72" s="131"/>
      <c r="K72" s="131">
        <v>5448940</v>
      </c>
      <c r="L72" s="131"/>
      <c r="M72" s="131">
        <v>5056000</v>
      </c>
    </row>
    <row r="73" spans="1:13" ht="16.5" customHeight="1" x14ac:dyDescent="0.2">
      <c r="A73" s="65" t="s">
        <v>139</v>
      </c>
      <c r="E73" s="110">
        <v>15</v>
      </c>
      <c r="F73" s="135"/>
      <c r="G73" s="131">
        <v>158000</v>
      </c>
      <c r="H73" s="132"/>
      <c r="I73" s="131" t="s">
        <v>140</v>
      </c>
      <c r="J73" s="131"/>
      <c r="K73" s="131">
        <v>158000</v>
      </c>
      <c r="L73" s="131"/>
      <c r="M73" s="131" t="s">
        <v>140</v>
      </c>
    </row>
    <row r="74" spans="1:13" ht="16.5" customHeight="1" x14ac:dyDescent="0.2">
      <c r="A74" s="65" t="s">
        <v>82</v>
      </c>
      <c r="E74" s="110">
        <v>12</v>
      </c>
      <c r="F74" s="135"/>
      <c r="G74" s="131">
        <v>1512532</v>
      </c>
      <c r="H74" s="132"/>
      <c r="I74" s="131">
        <v>1274536</v>
      </c>
      <c r="J74" s="131"/>
      <c r="K74" s="131">
        <v>1512159</v>
      </c>
      <c r="L74" s="131"/>
      <c r="M74" s="131">
        <v>1274350</v>
      </c>
    </row>
    <row r="75" spans="1:13" ht="16.5" customHeight="1" x14ac:dyDescent="0.2">
      <c r="A75" s="65" t="s">
        <v>137</v>
      </c>
      <c r="E75" s="110">
        <v>10.199999999999999</v>
      </c>
      <c r="F75" s="135"/>
      <c r="G75" s="131">
        <v>372049</v>
      </c>
      <c r="H75" s="132"/>
      <c r="I75" s="131">
        <v>374974</v>
      </c>
      <c r="J75" s="131"/>
      <c r="K75" s="131">
        <v>372049</v>
      </c>
      <c r="L75" s="131"/>
      <c r="M75" s="131">
        <v>374974</v>
      </c>
    </row>
    <row r="76" spans="1:13" ht="16.5" customHeight="1" x14ac:dyDescent="0.2">
      <c r="A76" s="65" t="s">
        <v>86</v>
      </c>
      <c r="E76" s="118"/>
      <c r="F76" s="135"/>
      <c r="G76" s="131"/>
      <c r="H76" s="132"/>
      <c r="I76" s="131"/>
      <c r="J76" s="131"/>
      <c r="K76" s="131"/>
      <c r="L76" s="131"/>
      <c r="M76" s="131"/>
    </row>
    <row r="77" spans="1:13" ht="16.5" customHeight="1" x14ac:dyDescent="0.2">
      <c r="A77" s="65"/>
      <c r="B77" s="65" t="s">
        <v>129</v>
      </c>
      <c r="E77" s="110">
        <v>13</v>
      </c>
      <c r="F77" s="135"/>
      <c r="G77" s="131">
        <v>645156</v>
      </c>
      <c r="H77" s="132"/>
      <c r="I77" s="131">
        <v>678157</v>
      </c>
      <c r="J77" s="131"/>
      <c r="K77" s="131">
        <v>645156</v>
      </c>
      <c r="L77" s="131"/>
      <c r="M77" s="131">
        <v>678157</v>
      </c>
    </row>
    <row r="78" spans="1:13" ht="16.5" customHeight="1" x14ac:dyDescent="0.2">
      <c r="A78" s="65" t="s">
        <v>77</v>
      </c>
      <c r="E78" s="118"/>
      <c r="F78" s="135"/>
      <c r="G78" s="131">
        <v>600000</v>
      </c>
      <c r="H78" s="132"/>
      <c r="I78" s="131">
        <v>600000</v>
      </c>
      <c r="J78" s="131"/>
      <c r="K78" s="131">
        <v>600000</v>
      </c>
      <c r="L78" s="131"/>
      <c r="M78" s="131">
        <v>600000</v>
      </c>
    </row>
    <row r="79" spans="1:13" ht="16.5" customHeight="1" x14ac:dyDescent="0.2">
      <c r="A79" s="65" t="s">
        <v>78</v>
      </c>
      <c r="E79" s="118"/>
      <c r="F79" s="135"/>
      <c r="G79" s="131">
        <v>227364</v>
      </c>
      <c r="H79" s="132"/>
      <c r="I79" s="131">
        <v>124040</v>
      </c>
      <c r="J79" s="131"/>
      <c r="K79" s="131">
        <v>227364</v>
      </c>
      <c r="L79" s="131"/>
      <c r="M79" s="131">
        <v>124040</v>
      </c>
    </row>
    <row r="80" spans="1:13" ht="16.5" customHeight="1" x14ac:dyDescent="0.2">
      <c r="A80" s="61" t="s">
        <v>16</v>
      </c>
      <c r="E80" s="110"/>
      <c r="F80" s="136"/>
      <c r="G80" s="137">
        <v>704420</v>
      </c>
      <c r="H80" s="132"/>
      <c r="I80" s="133">
        <v>614833</v>
      </c>
      <c r="J80" s="131"/>
      <c r="K80" s="133">
        <v>704418</v>
      </c>
      <c r="L80" s="131"/>
      <c r="M80" s="133">
        <v>614829</v>
      </c>
    </row>
    <row r="81" spans="1:13" ht="16.5" customHeight="1" x14ac:dyDescent="0.25">
      <c r="H81" s="13"/>
      <c r="J81" s="28"/>
      <c r="L81" s="13"/>
    </row>
    <row r="82" spans="1:13" ht="16.5" customHeight="1" x14ac:dyDescent="0.25">
      <c r="A82" s="10" t="s">
        <v>17</v>
      </c>
      <c r="G82" s="20">
        <f>SUM(G71:G80)</f>
        <v>9668461</v>
      </c>
      <c r="H82" s="13"/>
      <c r="I82" s="20">
        <f>SUM(I71:I80)</f>
        <v>8722540</v>
      </c>
      <c r="J82" s="28"/>
      <c r="K82" s="20">
        <f>SUM(K71:K80)</f>
        <v>9668086</v>
      </c>
      <c r="L82" s="13"/>
      <c r="M82" s="20">
        <f>SUM(M71:M80)</f>
        <v>8722350</v>
      </c>
    </row>
    <row r="83" spans="1:13" ht="16.5" customHeight="1" x14ac:dyDescent="0.25">
      <c r="H83" s="13"/>
      <c r="J83" s="28"/>
      <c r="L83" s="13"/>
    </row>
    <row r="84" spans="1:13" ht="16.5" customHeight="1" x14ac:dyDescent="0.25">
      <c r="A84" s="10" t="s">
        <v>18</v>
      </c>
      <c r="H84" s="13"/>
      <c r="J84" s="28"/>
      <c r="L84" s="13"/>
    </row>
    <row r="85" spans="1:13" ht="16.5" customHeight="1" x14ac:dyDescent="0.25">
      <c r="A85" s="10"/>
      <c r="H85" s="13"/>
      <c r="J85" s="28"/>
      <c r="L85" s="13"/>
    </row>
    <row r="86" spans="1:13" ht="16.5" customHeight="1" x14ac:dyDescent="0.2">
      <c r="A86" s="138" t="s">
        <v>128</v>
      </c>
      <c r="E86" s="118">
        <v>13</v>
      </c>
      <c r="F86" s="136"/>
      <c r="G86" s="131">
        <v>923884</v>
      </c>
      <c r="H86" s="139"/>
      <c r="I86" s="131">
        <v>1076801</v>
      </c>
      <c r="J86" s="139"/>
      <c r="K86" s="131">
        <v>923884</v>
      </c>
      <c r="L86" s="140"/>
      <c r="M86" s="131">
        <v>1076801</v>
      </c>
    </row>
    <row r="87" spans="1:13" ht="16.5" customHeight="1" x14ac:dyDescent="0.2">
      <c r="A87" s="65" t="s">
        <v>136</v>
      </c>
      <c r="E87" s="110">
        <v>10.199999999999999</v>
      </c>
      <c r="F87" s="136"/>
      <c r="G87" s="131">
        <v>365012</v>
      </c>
      <c r="H87" s="139"/>
      <c r="I87" s="131">
        <v>403081</v>
      </c>
      <c r="J87" s="139"/>
      <c r="K87" s="131">
        <v>365012</v>
      </c>
      <c r="L87" s="140"/>
      <c r="M87" s="131">
        <v>403081</v>
      </c>
    </row>
    <row r="88" spans="1:13" ht="16.5" customHeight="1" x14ac:dyDescent="0.2">
      <c r="A88" s="61" t="s">
        <v>84</v>
      </c>
      <c r="E88" s="118"/>
      <c r="F88" s="141"/>
      <c r="G88" s="131">
        <v>37571</v>
      </c>
      <c r="H88" s="139"/>
      <c r="I88" s="131">
        <v>38941</v>
      </c>
      <c r="J88" s="139"/>
      <c r="K88" s="131">
        <v>37571</v>
      </c>
      <c r="L88" s="140"/>
      <c r="M88" s="131">
        <v>38941</v>
      </c>
    </row>
    <row r="89" spans="1:13" ht="16.5" customHeight="1" x14ac:dyDescent="0.2">
      <c r="A89" s="61" t="s">
        <v>83</v>
      </c>
      <c r="E89" s="118"/>
      <c r="F89" s="141"/>
      <c r="G89" s="133">
        <v>29680</v>
      </c>
      <c r="H89" s="132"/>
      <c r="I89" s="133">
        <v>28480</v>
      </c>
      <c r="J89" s="131"/>
      <c r="K89" s="133">
        <v>29630</v>
      </c>
      <c r="L89" s="131"/>
      <c r="M89" s="133">
        <v>28430</v>
      </c>
    </row>
    <row r="90" spans="1:13" ht="16.5" customHeight="1" x14ac:dyDescent="0.25">
      <c r="H90" s="13"/>
      <c r="J90" s="28"/>
      <c r="L90" s="13"/>
    </row>
    <row r="91" spans="1:13" ht="16.5" customHeight="1" x14ac:dyDescent="0.25">
      <c r="A91" s="10" t="s">
        <v>19</v>
      </c>
      <c r="G91" s="20">
        <f>SUM(G86:G90)</f>
        <v>1356147</v>
      </c>
      <c r="H91" s="13"/>
      <c r="I91" s="20">
        <f>SUM(I86:I90)</f>
        <v>1547303</v>
      </c>
      <c r="J91" s="28"/>
      <c r="K91" s="20">
        <f>SUM(K86:L90)</f>
        <v>1356097</v>
      </c>
      <c r="L91" s="13"/>
      <c r="M91" s="20">
        <f>SUM(M86:M90)</f>
        <v>1547253</v>
      </c>
    </row>
    <row r="92" spans="1:13" ht="16.5" customHeight="1" x14ac:dyDescent="0.25">
      <c r="H92" s="29"/>
      <c r="J92" s="28"/>
      <c r="L92" s="29"/>
    </row>
    <row r="93" spans="1:13" ht="16.5" customHeight="1" x14ac:dyDescent="0.25">
      <c r="A93" s="10" t="s">
        <v>20</v>
      </c>
      <c r="G93" s="20">
        <f>SUM(G91,G82)</f>
        <v>11024608</v>
      </c>
      <c r="H93" s="13"/>
      <c r="I93" s="20">
        <f>SUM(I91,I82)</f>
        <v>10269843</v>
      </c>
      <c r="J93" s="28"/>
      <c r="K93" s="20">
        <f>SUM(K91,K82)</f>
        <v>11024183</v>
      </c>
      <c r="L93" s="13"/>
      <c r="M93" s="20">
        <f>SUM(M91,M82)</f>
        <v>10269603</v>
      </c>
    </row>
    <row r="94" spans="1:13" ht="16.5" customHeight="1" x14ac:dyDescent="0.25">
      <c r="A94" s="10"/>
      <c r="H94" s="13"/>
      <c r="J94" s="28"/>
      <c r="L94" s="13"/>
    </row>
    <row r="95" spans="1:13" ht="16.5" customHeight="1" x14ac:dyDescent="0.25">
      <c r="A95" s="10" t="s">
        <v>21</v>
      </c>
      <c r="H95" s="29"/>
      <c r="J95" s="28"/>
      <c r="L95" s="29"/>
    </row>
    <row r="96" spans="1:13" ht="16.5" customHeight="1" x14ac:dyDescent="0.25">
      <c r="H96" s="29"/>
      <c r="J96" s="28"/>
      <c r="L96" s="29"/>
    </row>
    <row r="97" spans="1:13" ht="16.5" customHeight="1" x14ac:dyDescent="0.2">
      <c r="A97" s="61" t="s">
        <v>22</v>
      </c>
      <c r="B97" s="66"/>
      <c r="E97" s="118"/>
      <c r="F97" s="141"/>
      <c r="G97" s="68"/>
      <c r="H97" s="68"/>
      <c r="I97" s="68"/>
      <c r="J97" s="68"/>
      <c r="K97" s="142"/>
      <c r="L97" s="142"/>
      <c r="M97" s="142"/>
    </row>
    <row r="98" spans="1:13" ht="16.5" customHeight="1" x14ac:dyDescent="0.2">
      <c r="A98" s="61"/>
      <c r="B98" s="66" t="s">
        <v>131</v>
      </c>
      <c r="E98" s="118"/>
      <c r="F98" s="141"/>
      <c r="G98" s="68"/>
      <c r="H98" s="68"/>
      <c r="I98" s="68"/>
      <c r="J98" s="68"/>
      <c r="K98" s="142"/>
      <c r="L98" s="142"/>
      <c r="M98" s="142"/>
    </row>
    <row r="99" spans="1:13" ht="16.5" customHeight="1" x14ac:dyDescent="0.2">
      <c r="A99" s="61"/>
      <c r="B99" s="66"/>
      <c r="C99" s="66" t="s">
        <v>132</v>
      </c>
      <c r="E99" s="118"/>
      <c r="F99" s="141"/>
      <c r="G99" s="68"/>
      <c r="H99" s="68"/>
      <c r="I99" s="68"/>
      <c r="J99" s="68"/>
      <c r="K99" s="142"/>
      <c r="L99" s="142"/>
      <c r="M99" s="142"/>
    </row>
    <row r="100" spans="1:13" ht="16.5" customHeight="1" thickBot="1" x14ac:dyDescent="0.25">
      <c r="A100" s="61"/>
      <c r="B100" s="66"/>
      <c r="C100" s="66" t="s">
        <v>133</v>
      </c>
      <c r="E100" s="118"/>
      <c r="F100" s="141"/>
      <c r="G100" s="176">
        <v>1334000</v>
      </c>
      <c r="H100" s="123"/>
      <c r="I100" s="176">
        <v>1334000</v>
      </c>
      <c r="J100" s="143"/>
      <c r="K100" s="176">
        <v>1334000</v>
      </c>
      <c r="L100" s="143"/>
      <c r="M100" s="176">
        <v>1334000</v>
      </c>
    </row>
    <row r="101" spans="1:13" ht="16.5" customHeight="1" thickTop="1" x14ac:dyDescent="0.2">
      <c r="A101" s="61"/>
      <c r="B101" s="177" t="s">
        <v>134</v>
      </c>
      <c r="C101" s="178"/>
      <c r="E101" s="66"/>
      <c r="F101" s="111"/>
      <c r="G101" s="143"/>
      <c r="H101" s="123"/>
      <c r="I101" s="143"/>
      <c r="J101" s="143"/>
      <c r="K101" s="143"/>
      <c r="L101" s="143"/>
      <c r="M101" s="143"/>
    </row>
    <row r="102" spans="1:13" ht="16.5" customHeight="1" x14ac:dyDescent="0.2">
      <c r="A102" s="61"/>
      <c r="B102" s="177"/>
      <c r="C102" s="178" t="s">
        <v>132</v>
      </c>
      <c r="E102" s="66"/>
      <c r="F102" s="111"/>
      <c r="G102" s="143"/>
      <c r="H102" s="123"/>
      <c r="I102" s="143"/>
      <c r="J102" s="143"/>
      <c r="K102" s="143"/>
      <c r="L102" s="143"/>
      <c r="M102" s="143"/>
    </row>
    <row r="103" spans="1:13" ht="16.5" customHeight="1" x14ac:dyDescent="0.2">
      <c r="A103" s="61"/>
      <c r="B103" s="178"/>
      <c r="C103" s="178" t="s">
        <v>133</v>
      </c>
      <c r="E103" s="66"/>
      <c r="F103" s="111"/>
      <c r="G103" s="143">
        <v>1334000</v>
      </c>
      <c r="H103" s="123"/>
      <c r="I103" s="143">
        <v>1334000</v>
      </c>
      <c r="J103" s="143"/>
      <c r="K103" s="143">
        <v>1334000</v>
      </c>
      <c r="L103" s="143"/>
      <c r="M103" s="143">
        <v>1334000</v>
      </c>
    </row>
    <row r="104" spans="1:13" ht="16.5" customHeight="1" x14ac:dyDescent="0.2">
      <c r="A104" s="61" t="s">
        <v>23</v>
      </c>
      <c r="B104" s="126"/>
      <c r="E104" s="118"/>
      <c r="F104" s="111"/>
      <c r="G104" s="143">
        <v>3228403</v>
      </c>
      <c r="H104" s="123"/>
      <c r="I104" s="143">
        <v>3228403</v>
      </c>
      <c r="J104" s="143"/>
      <c r="K104" s="143">
        <v>3228403</v>
      </c>
      <c r="L104" s="143"/>
      <c r="M104" s="143">
        <v>3228403</v>
      </c>
    </row>
    <row r="105" spans="1:13" ht="16.5" customHeight="1" x14ac:dyDescent="0.25">
      <c r="A105" s="144" t="s">
        <v>24</v>
      </c>
      <c r="B105" s="66"/>
      <c r="E105" s="110"/>
      <c r="F105" s="145"/>
      <c r="G105" s="143"/>
      <c r="H105" s="146"/>
      <c r="I105" s="143"/>
      <c r="J105" s="143"/>
      <c r="K105" s="143"/>
      <c r="L105" s="131"/>
      <c r="M105" s="143"/>
    </row>
    <row r="106" spans="1:13" ht="16.5" customHeight="1" x14ac:dyDescent="0.2">
      <c r="A106" s="61"/>
      <c r="B106" s="61" t="s">
        <v>49</v>
      </c>
      <c r="E106" s="147"/>
      <c r="F106" s="135"/>
      <c r="G106" s="143">
        <v>133400</v>
      </c>
      <c r="H106" s="121"/>
      <c r="I106" s="143">
        <v>133400</v>
      </c>
      <c r="J106" s="143"/>
      <c r="K106" s="143">
        <v>133400</v>
      </c>
      <c r="L106" s="143"/>
      <c r="M106" s="143">
        <v>133400</v>
      </c>
    </row>
    <row r="107" spans="1:13" ht="16.5" customHeight="1" x14ac:dyDescent="0.2">
      <c r="A107" s="61"/>
      <c r="B107" s="61" t="s">
        <v>25</v>
      </c>
      <c r="E107" s="148"/>
      <c r="F107" s="66"/>
      <c r="G107" s="133">
        <f>'EQ 5'!I20</f>
        <v>2101646</v>
      </c>
      <c r="H107" s="121"/>
      <c r="I107" s="133">
        <v>1703242</v>
      </c>
      <c r="J107" s="143"/>
      <c r="K107" s="133">
        <f>'EQ 6'!I20</f>
        <v>2010014</v>
      </c>
      <c r="L107" s="143"/>
      <c r="M107" s="133">
        <v>1610944</v>
      </c>
    </row>
    <row r="108" spans="1:13" ht="16.5" customHeight="1" x14ac:dyDescent="0.25">
      <c r="H108" s="13"/>
      <c r="J108" s="28"/>
      <c r="L108" s="30"/>
    </row>
    <row r="109" spans="1:13" ht="16.5" customHeight="1" x14ac:dyDescent="0.2">
      <c r="A109" s="10" t="s">
        <v>26</v>
      </c>
      <c r="G109" s="150">
        <f>SUM(G103:G107)</f>
        <v>6797449</v>
      </c>
      <c r="H109" s="121"/>
      <c r="I109" s="150">
        <f>SUM(I103:I107)</f>
        <v>6399045</v>
      </c>
      <c r="J109" s="121"/>
      <c r="K109" s="150">
        <f>SUM(K103:K107)</f>
        <v>6705817</v>
      </c>
      <c r="L109" s="121"/>
      <c r="M109" s="150">
        <f>SUM(M103:M107)</f>
        <v>6306747</v>
      </c>
    </row>
    <row r="111" spans="1:13" ht="16.5" customHeight="1" thickBot="1" x14ac:dyDescent="0.25">
      <c r="A111" s="10" t="s">
        <v>27</v>
      </c>
      <c r="G111" s="125">
        <f>SUM(G109,G93)</f>
        <v>17822057</v>
      </c>
      <c r="H111" s="151"/>
      <c r="I111" s="125">
        <f>SUM(I109,I93)</f>
        <v>16668888</v>
      </c>
      <c r="J111" s="121"/>
      <c r="K111" s="125">
        <f>SUM(K109,K93)</f>
        <v>17730000</v>
      </c>
      <c r="L111" s="151"/>
      <c r="M111" s="125">
        <f>SUM(M109,M93)</f>
        <v>16576350</v>
      </c>
    </row>
    <row r="112" spans="1:13" ht="16.5" customHeight="1" thickTop="1" x14ac:dyDescent="0.25">
      <c r="A112" s="10"/>
      <c r="H112" s="13"/>
      <c r="J112" s="28"/>
      <c r="L112" s="29"/>
    </row>
    <row r="113" spans="1:13" ht="22.5" customHeight="1" x14ac:dyDescent="0.25">
      <c r="A113" s="10"/>
      <c r="H113" s="13"/>
      <c r="J113" s="28"/>
      <c r="L113" s="29"/>
    </row>
    <row r="114" spans="1:13" ht="16.5" customHeight="1" x14ac:dyDescent="0.25">
      <c r="A114" s="10"/>
      <c r="H114" s="13"/>
      <c r="J114" s="28"/>
      <c r="L114" s="29"/>
    </row>
    <row r="115" spans="1:13" ht="16.5" customHeight="1" x14ac:dyDescent="0.25">
      <c r="A115" s="21" t="str">
        <f>A55</f>
        <v>The accompanying notes are integral part of these financial information.</v>
      </c>
      <c r="B115" s="21"/>
      <c r="C115" s="21"/>
      <c r="D115" s="21"/>
      <c r="E115" s="18"/>
      <c r="F115" s="19"/>
      <c r="G115" s="20"/>
      <c r="H115" s="21"/>
      <c r="I115" s="20"/>
      <c r="J115" s="19"/>
      <c r="K115" s="20"/>
      <c r="L115" s="21"/>
      <c r="M115" s="20"/>
    </row>
    <row r="120" spans="1:13" ht="16.5" customHeight="1" x14ac:dyDescent="0.25">
      <c r="G120" s="189"/>
      <c r="I120" s="189"/>
      <c r="K120" s="189"/>
      <c r="M120" s="189"/>
    </row>
  </sheetData>
  <mergeCells count="4">
    <mergeCell ref="G61:I61"/>
    <mergeCell ref="K61:M61"/>
    <mergeCell ref="G6:I6"/>
    <mergeCell ref="K6:M6"/>
  </mergeCells>
  <pageMargins left="0.8" right="0.5" top="0.5" bottom="0.6" header="0.49" footer="0.4"/>
  <pageSetup paperSize="9" scale="75" firstPageNumber="2" orientation="portrait" useFirstPageNumber="1" horizontalDpi="1200" verticalDpi="1200" r:id="rId1"/>
  <headerFooter>
    <oddFooter>&amp;R&amp;"Arial,Regular"&amp;9&amp;P</oddFooter>
  </headerFooter>
  <rowBreaks count="1" manualBreakCount="1">
    <brk id="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2C7CD-C550-4E19-BB01-603F6B5BD9C1}">
  <dimension ref="A1:M55"/>
  <sheetViews>
    <sheetView view="pageBreakPreview" topLeftCell="A25" zoomScale="90" zoomScaleNormal="100" zoomScaleSheetLayoutView="90" workbookViewId="0">
      <selection activeCell="J37" sqref="J37"/>
    </sheetView>
  </sheetViews>
  <sheetFormatPr defaultColWidth="7.44140625" defaultRowHeight="16.5" customHeight="1" x14ac:dyDescent="0.25"/>
  <cols>
    <col min="1" max="3" width="1.5546875" style="41" customWidth="1"/>
    <col min="4" max="4" width="34.6640625" style="41" customWidth="1"/>
    <col min="5" max="5" width="6.109375" style="38" customWidth="1"/>
    <col min="6" max="6" width="0.5546875" style="39" customWidth="1"/>
    <col min="7" max="7" width="14.5546875" style="40" customWidth="1"/>
    <col min="8" max="8" width="0.5546875" style="41" customWidth="1"/>
    <col min="9" max="9" width="14.5546875" style="40" customWidth="1"/>
    <col min="10" max="10" width="0.5546875" style="39" customWidth="1"/>
    <col min="11" max="11" width="14.5546875" style="40" customWidth="1"/>
    <col min="12" max="12" width="0.5546875" style="41" customWidth="1"/>
    <col min="13" max="13" width="14.5546875" style="40" customWidth="1"/>
    <col min="14" max="14" width="7.44140625" style="41"/>
    <col min="15" max="15" width="11.44140625" style="41" customWidth="1"/>
    <col min="16" max="16384" width="7.44140625" style="41"/>
  </cols>
  <sheetData>
    <row r="1" spans="1:13" ht="16.5" customHeight="1" x14ac:dyDescent="0.25">
      <c r="A1" s="37" t="str">
        <f>'BS 2-3'!A1</f>
        <v xml:space="preserve">Aurora Design Public Company Limited </v>
      </c>
      <c r="B1" s="37"/>
      <c r="C1" s="37"/>
      <c r="D1" s="37"/>
      <c r="L1" s="42"/>
    </row>
    <row r="2" spans="1:13" ht="16.5" customHeight="1" x14ac:dyDescent="0.25">
      <c r="A2" s="37" t="s">
        <v>138</v>
      </c>
      <c r="B2" s="37"/>
      <c r="C2" s="37"/>
      <c r="D2" s="37"/>
      <c r="M2" s="152"/>
    </row>
    <row r="3" spans="1:13" ht="16.5" customHeight="1" x14ac:dyDescent="0.25">
      <c r="A3" s="43" t="s">
        <v>42</v>
      </c>
      <c r="B3" s="16"/>
      <c r="C3" s="16"/>
      <c r="D3" s="16"/>
      <c r="E3" s="44"/>
      <c r="F3" s="45"/>
      <c r="G3" s="46"/>
      <c r="H3" s="47"/>
      <c r="I3" s="46"/>
      <c r="J3" s="45"/>
      <c r="K3" s="46"/>
      <c r="L3" s="47"/>
      <c r="M3" s="149"/>
    </row>
    <row r="6" spans="1:13" ht="16.5" customHeight="1" x14ac:dyDescent="0.25">
      <c r="A6" s="41" t="s">
        <v>1</v>
      </c>
      <c r="E6" s="48"/>
      <c r="F6" s="49"/>
      <c r="G6" s="190" t="s">
        <v>90</v>
      </c>
      <c r="H6" s="190"/>
      <c r="I6" s="190"/>
      <c r="J6" s="24"/>
      <c r="K6" s="190" t="s">
        <v>91</v>
      </c>
      <c r="L6" s="190"/>
      <c r="M6" s="190"/>
    </row>
    <row r="7" spans="1:13" ht="16.5" customHeight="1" x14ac:dyDescent="0.25">
      <c r="E7" s="48"/>
      <c r="F7" s="49"/>
      <c r="G7" s="167" t="s">
        <v>2</v>
      </c>
      <c r="H7" s="167"/>
      <c r="I7" s="167" t="s">
        <v>2</v>
      </c>
      <c r="J7" s="24"/>
      <c r="K7" s="167" t="s">
        <v>2</v>
      </c>
      <c r="L7" s="167"/>
      <c r="M7" s="167" t="s">
        <v>2</v>
      </c>
    </row>
    <row r="8" spans="1:13" ht="16.5" customHeight="1" x14ac:dyDescent="0.25">
      <c r="E8" s="48"/>
      <c r="F8" s="49"/>
      <c r="G8" s="160" t="s">
        <v>43</v>
      </c>
      <c r="H8" s="8"/>
      <c r="I8" s="160" t="s">
        <v>41</v>
      </c>
      <c r="J8" s="9"/>
      <c r="K8" s="160" t="s">
        <v>43</v>
      </c>
      <c r="L8" s="8"/>
      <c r="M8" s="160" t="s">
        <v>41</v>
      </c>
    </row>
    <row r="9" spans="1:13" ht="16.5" customHeight="1" x14ac:dyDescent="0.25">
      <c r="E9" s="50" t="s">
        <v>5</v>
      </c>
      <c r="F9" s="49"/>
      <c r="G9" s="160" t="s">
        <v>70</v>
      </c>
      <c r="H9" s="8"/>
      <c r="I9" s="160" t="s">
        <v>70</v>
      </c>
      <c r="J9" s="9"/>
      <c r="K9" s="160" t="s">
        <v>70</v>
      </c>
      <c r="L9" s="8"/>
      <c r="M9" s="160" t="s">
        <v>70</v>
      </c>
    </row>
    <row r="10" spans="1:13" ht="16.5" customHeight="1" x14ac:dyDescent="0.25">
      <c r="E10" s="161"/>
      <c r="F10" s="49"/>
      <c r="G10" s="162"/>
      <c r="H10" s="8"/>
      <c r="I10" s="162"/>
      <c r="J10" s="9"/>
      <c r="K10" s="162"/>
      <c r="L10" s="8"/>
      <c r="M10" s="162"/>
    </row>
    <row r="11" spans="1:13" ht="16.5" customHeight="1" x14ac:dyDescent="0.2">
      <c r="A11" s="66" t="s">
        <v>50</v>
      </c>
      <c r="E11" s="110">
        <v>5</v>
      </c>
      <c r="F11" s="111"/>
      <c r="G11" s="112">
        <v>8685451</v>
      </c>
      <c r="H11" s="112"/>
      <c r="I11" s="112">
        <v>8062024</v>
      </c>
      <c r="J11" s="113"/>
      <c r="K11" s="112">
        <v>8685395</v>
      </c>
      <c r="L11" s="112"/>
      <c r="M11" s="112">
        <v>8062024</v>
      </c>
    </row>
    <row r="12" spans="1:13" ht="16.5" customHeight="1" x14ac:dyDescent="0.2">
      <c r="A12" s="66" t="s">
        <v>51</v>
      </c>
      <c r="E12" s="110">
        <v>5</v>
      </c>
      <c r="F12" s="111"/>
      <c r="G12" s="114">
        <v>177652</v>
      </c>
      <c r="H12" s="112"/>
      <c r="I12" s="114">
        <v>98878</v>
      </c>
      <c r="J12" s="113"/>
      <c r="K12" s="114">
        <v>177611</v>
      </c>
      <c r="L12" s="112"/>
      <c r="M12" s="114">
        <v>98878</v>
      </c>
    </row>
    <row r="13" spans="1:13" ht="16.5" customHeight="1" x14ac:dyDescent="0.2">
      <c r="A13" s="66"/>
      <c r="E13" s="110"/>
      <c r="F13" s="111"/>
      <c r="G13" s="112"/>
      <c r="H13" s="112"/>
      <c r="I13" s="112"/>
      <c r="J13" s="113"/>
      <c r="K13" s="112"/>
      <c r="L13" s="112"/>
      <c r="M13" s="112"/>
    </row>
    <row r="14" spans="1:13" ht="16.5" customHeight="1" x14ac:dyDescent="0.25">
      <c r="A14" s="115" t="s">
        <v>31</v>
      </c>
      <c r="E14" s="116"/>
      <c r="F14" s="117"/>
      <c r="G14" s="112">
        <f>SUM(G11:G13)</f>
        <v>8863103</v>
      </c>
      <c r="H14" s="112"/>
      <c r="I14" s="112">
        <f>SUM(I11:I13)</f>
        <v>8160902</v>
      </c>
      <c r="J14" s="113"/>
      <c r="K14" s="112">
        <f>SUM(K11:K13)</f>
        <v>8863006</v>
      </c>
      <c r="L14" s="112"/>
      <c r="M14" s="112">
        <f>SUM(M11:M13)</f>
        <v>8160902</v>
      </c>
    </row>
    <row r="15" spans="1:13" ht="16.5" customHeight="1" x14ac:dyDescent="0.2">
      <c r="A15" s="66" t="s">
        <v>52</v>
      </c>
      <c r="E15" s="118"/>
      <c r="F15" s="111"/>
      <c r="G15" s="114">
        <v>-7780265</v>
      </c>
      <c r="H15" s="112"/>
      <c r="I15" s="114">
        <v>-7287999</v>
      </c>
      <c r="J15" s="113"/>
      <c r="K15" s="114">
        <v>-7780219</v>
      </c>
      <c r="L15" s="112"/>
      <c r="M15" s="114">
        <v>-7287999</v>
      </c>
    </row>
    <row r="16" spans="1:13" ht="16.5" customHeight="1" x14ac:dyDescent="0.2">
      <c r="A16" s="66"/>
      <c r="E16" s="118"/>
      <c r="F16" s="111"/>
      <c r="G16" s="112"/>
      <c r="H16" s="112"/>
      <c r="I16" s="112"/>
      <c r="J16" s="113"/>
      <c r="K16" s="112"/>
      <c r="L16" s="112"/>
      <c r="M16" s="112"/>
    </row>
    <row r="17" spans="1:13" ht="16.5" customHeight="1" x14ac:dyDescent="0.25">
      <c r="A17" s="119" t="s">
        <v>28</v>
      </c>
      <c r="E17" s="116"/>
      <c r="F17" s="117"/>
      <c r="G17" s="112">
        <f>SUM(G14:G15)</f>
        <v>1082838</v>
      </c>
      <c r="H17" s="112"/>
      <c r="I17" s="112">
        <f>SUM(I14:I15)</f>
        <v>872903</v>
      </c>
      <c r="J17" s="113"/>
      <c r="K17" s="112">
        <f>SUM(K14:K15)</f>
        <v>1082787</v>
      </c>
      <c r="L17" s="112"/>
      <c r="M17" s="112">
        <f>SUM(M14:M15)</f>
        <v>872903</v>
      </c>
    </row>
    <row r="18" spans="1:13" ht="16.5" customHeight="1" x14ac:dyDescent="0.2">
      <c r="A18" s="66" t="s">
        <v>29</v>
      </c>
      <c r="E18" s="110"/>
      <c r="F18" s="111"/>
      <c r="G18" s="112">
        <v>13515</v>
      </c>
      <c r="H18" s="112"/>
      <c r="I18" s="112">
        <v>8166</v>
      </c>
      <c r="J18" s="113"/>
      <c r="K18" s="112">
        <v>13566</v>
      </c>
      <c r="L18" s="112"/>
      <c r="M18" s="112">
        <v>8218</v>
      </c>
    </row>
    <row r="19" spans="1:13" ht="16.5" customHeight="1" x14ac:dyDescent="0.2">
      <c r="A19" s="66" t="s">
        <v>141</v>
      </c>
      <c r="E19" s="118"/>
      <c r="F19" s="111"/>
      <c r="G19" s="112">
        <v>-382438</v>
      </c>
      <c r="H19" s="112"/>
      <c r="I19" s="112">
        <v>-390871</v>
      </c>
      <c r="J19" s="113"/>
      <c r="K19" s="112">
        <v>-382284</v>
      </c>
      <c r="L19" s="112"/>
      <c r="M19" s="112">
        <v>-390871</v>
      </c>
    </row>
    <row r="20" spans="1:13" ht="16.5" customHeight="1" x14ac:dyDescent="0.2">
      <c r="A20" s="66" t="s">
        <v>53</v>
      </c>
      <c r="E20" s="118"/>
      <c r="F20" s="111"/>
      <c r="G20" s="112">
        <v>-105226</v>
      </c>
      <c r="H20" s="112"/>
      <c r="I20" s="112">
        <v>-69379</v>
      </c>
      <c r="J20" s="113"/>
      <c r="K20" s="112">
        <v>-104717</v>
      </c>
      <c r="L20" s="112"/>
      <c r="M20" s="112">
        <v>-68616</v>
      </c>
    </row>
    <row r="21" spans="1:13" ht="16.5" customHeight="1" x14ac:dyDescent="0.2">
      <c r="A21" s="66" t="s">
        <v>142</v>
      </c>
      <c r="E21" s="118"/>
      <c r="F21" s="111"/>
      <c r="G21" s="114">
        <v>-545</v>
      </c>
      <c r="H21" s="112"/>
      <c r="I21" s="114">
        <v>240</v>
      </c>
      <c r="J21" s="113"/>
      <c r="K21" s="114">
        <v>-545</v>
      </c>
      <c r="L21" s="112"/>
      <c r="M21" s="114">
        <v>240</v>
      </c>
    </row>
    <row r="22" spans="1:13" ht="16.5" customHeight="1" x14ac:dyDescent="0.2">
      <c r="A22" s="66"/>
      <c r="E22" s="118"/>
      <c r="F22" s="111"/>
      <c r="G22" s="112"/>
      <c r="H22" s="112"/>
      <c r="I22" s="112"/>
      <c r="J22" s="113"/>
      <c r="K22" s="112"/>
      <c r="L22" s="112"/>
      <c r="M22" s="112"/>
    </row>
    <row r="23" spans="1:13" ht="16.5" customHeight="1" x14ac:dyDescent="0.25">
      <c r="A23" s="119" t="s">
        <v>103</v>
      </c>
      <c r="E23" s="120"/>
      <c r="F23" s="117"/>
      <c r="G23" s="112">
        <f>SUM(G17:G21)</f>
        <v>608144</v>
      </c>
      <c r="H23" s="112"/>
      <c r="I23" s="112">
        <f>SUM(I17:I21)</f>
        <v>421059</v>
      </c>
      <c r="J23" s="113"/>
      <c r="K23" s="112">
        <f>SUM(K17:K21)</f>
        <v>608807</v>
      </c>
      <c r="L23" s="112"/>
      <c r="M23" s="112">
        <f>SUM(M17:M21)</f>
        <v>421874</v>
      </c>
    </row>
    <row r="24" spans="1:13" ht="16.5" customHeight="1" x14ac:dyDescent="0.2">
      <c r="A24" s="66" t="s">
        <v>54</v>
      </c>
      <c r="E24" s="118"/>
      <c r="F24" s="111"/>
      <c r="G24" s="114">
        <v>-107088</v>
      </c>
      <c r="H24" s="112"/>
      <c r="I24" s="114">
        <v>-78446</v>
      </c>
      <c r="J24" s="113"/>
      <c r="K24" s="114">
        <v>-107085</v>
      </c>
      <c r="L24" s="112"/>
      <c r="M24" s="114">
        <v>-78446</v>
      </c>
    </row>
    <row r="25" spans="1:13" ht="16.5" customHeight="1" x14ac:dyDescent="0.2">
      <c r="A25" s="66"/>
      <c r="E25" s="118"/>
      <c r="F25" s="111"/>
      <c r="G25" s="112"/>
      <c r="H25" s="112"/>
      <c r="I25" s="112"/>
      <c r="J25" s="113"/>
      <c r="K25" s="112"/>
      <c r="L25" s="112"/>
      <c r="M25" s="112"/>
    </row>
    <row r="26" spans="1:13" ht="16.5" customHeight="1" x14ac:dyDescent="0.25">
      <c r="A26" s="115" t="s">
        <v>55</v>
      </c>
      <c r="E26" s="120"/>
      <c r="F26" s="117"/>
      <c r="G26" s="112">
        <f>SUM(G23:G24)</f>
        <v>501056</v>
      </c>
      <c r="H26" s="112"/>
      <c r="I26" s="112">
        <f>SUM(I23:I24)</f>
        <v>342613</v>
      </c>
      <c r="J26" s="113"/>
      <c r="K26" s="112">
        <f>SUM(K23:K24)</f>
        <v>501722</v>
      </c>
      <c r="L26" s="112"/>
      <c r="M26" s="112">
        <f>SUM(M23:M24)</f>
        <v>343428</v>
      </c>
    </row>
    <row r="27" spans="1:13" ht="16.5" customHeight="1" x14ac:dyDescent="0.2">
      <c r="A27" s="66" t="s">
        <v>85</v>
      </c>
      <c r="B27" s="51"/>
      <c r="E27" s="118">
        <v>14</v>
      </c>
      <c r="F27" s="111"/>
      <c r="G27" s="114">
        <v>-102652</v>
      </c>
      <c r="H27" s="112"/>
      <c r="I27" s="114">
        <v>-67986</v>
      </c>
      <c r="J27" s="113"/>
      <c r="K27" s="114">
        <v>-102652</v>
      </c>
      <c r="L27" s="112"/>
      <c r="M27" s="114">
        <v>-67986</v>
      </c>
    </row>
    <row r="28" spans="1:13" ht="16.5" customHeight="1" x14ac:dyDescent="0.2">
      <c r="A28" s="66"/>
      <c r="B28" s="51"/>
      <c r="E28" s="118"/>
      <c r="F28" s="111"/>
      <c r="G28" s="112"/>
      <c r="H28" s="112"/>
      <c r="I28" s="112"/>
      <c r="J28" s="113"/>
      <c r="K28" s="112"/>
      <c r="L28" s="112"/>
      <c r="M28" s="112"/>
    </row>
    <row r="29" spans="1:13" ht="16.5" customHeight="1" x14ac:dyDescent="0.25">
      <c r="A29" s="82" t="s">
        <v>30</v>
      </c>
      <c r="E29" s="120"/>
      <c r="F29" s="117"/>
      <c r="G29" s="112">
        <f>SUM(G26:G27)</f>
        <v>398404</v>
      </c>
      <c r="H29" s="112"/>
      <c r="I29" s="112">
        <f>SUM(I26:I27)</f>
        <v>274627</v>
      </c>
      <c r="J29" s="113"/>
      <c r="K29" s="112">
        <f>SUM(K26:K27)</f>
        <v>399070</v>
      </c>
      <c r="L29" s="112"/>
      <c r="M29" s="112">
        <f>SUM(M26:M27)</f>
        <v>275442</v>
      </c>
    </row>
    <row r="30" spans="1:13" ht="16.5" customHeight="1" x14ac:dyDescent="0.25">
      <c r="A30" s="115"/>
      <c r="E30" s="116"/>
      <c r="F30" s="117"/>
      <c r="G30" s="112"/>
      <c r="H30" s="112"/>
      <c r="I30" s="112"/>
      <c r="J30" s="113"/>
      <c r="K30" s="112"/>
      <c r="L30" s="112"/>
      <c r="M30" s="112"/>
    </row>
    <row r="31" spans="1:13" ht="16.5" customHeight="1" x14ac:dyDescent="0.25">
      <c r="A31" s="115" t="s">
        <v>56</v>
      </c>
      <c r="E31" s="118"/>
      <c r="F31" s="111"/>
      <c r="G31" s="133" t="s">
        <v>140</v>
      </c>
      <c r="H31" s="143"/>
      <c r="I31" s="133" t="s">
        <v>140</v>
      </c>
      <c r="J31" s="184"/>
      <c r="K31" s="133" t="s">
        <v>140</v>
      </c>
      <c r="L31" s="142"/>
      <c r="M31" s="133" t="s">
        <v>140</v>
      </c>
    </row>
    <row r="32" spans="1:13" ht="16.5" customHeight="1" x14ac:dyDescent="0.25">
      <c r="A32" s="115"/>
      <c r="E32" s="118"/>
      <c r="F32" s="111"/>
      <c r="G32" s="123"/>
      <c r="H32" s="121"/>
      <c r="I32" s="123"/>
      <c r="J32" s="122"/>
      <c r="K32" s="123"/>
      <c r="L32" s="64"/>
      <c r="M32" s="123"/>
    </row>
    <row r="33" spans="1:13" ht="16.5" customHeight="1" thickBot="1" x14ac:dyDescent="0.3">
      <c r="A33" s="124" t="s">
        <v>57</v>
      </c>
      <c r="E33" s="110"/>
      <c r="F33" s="111"/>
      <c r="G33" s="125">
        <f>SUM(G29:G31)</f>
        <v>398404</v>
      </c>
      <c r="H33" s="121"/>
      <c r="I33" s="125">
        <f>SUM(I29:I31)</f>
        <v>274627</v>
      </c>
      <c r="J33" s="122"/>
      <c r="K33" s="125">
        <f>SUM(K29:K31)</f>
        <v>399070</v>
      </c>
      <c r="L33" s="64"/>
      <c r="M33" s="125">
        <f>SUM(M29:M31)</f>
        <v>275442</v>
      </c>
    </row>
    <row r="34" spans="1:13" ht="16.5" customHeight="1" thickTop="1" x14ac:dyDescent="0.25">
      <c r="A34" s="115"/>
      <c r="E34" s="110"/>
      <c r="F34" s="111"/>
      <c r="G34" s="121"/>
      <c r="H34" s="121"/>
      <c r="I34" s="121"/>
      <c r="J34" s="122"/>
      <c r="K34" s="121"/>
      <c r="L34" s="64"/>
      <c r="M34" s="121"/>
    </row>
    <row r="35" spans="1:13" ht="16.5" customHeight="1" x14ac:dyDescent="0.25">
      <c r="A35" s="63" t="s">
        <v>58</v>
      </c>
      <c r="E35" s="110"/>
      <c r="F35" s="111"/>
      <c r="G35" s="112"/>
      <c r="H35" s="112"/>
      <c r="I35" s="112"/>
      <c r="J35" s="113"/>
      <c r="K35" s="113"/>
      <c r="L35" s="113"/>
      <c r="M35" s="113"/>
    </row>
    <row r="36" spans="1:13" ht="16.5" customHeight="1" x14ac:dyDescent="0.25">
      <c r="A36" s="63"/>
      <c r="E36" s="110"/>
      <c r="F36" s="111"/>
      <c r="G36" s="112"/>
      <c r="H36" s="112"/>
      <c r="I36" s="112"/>
      <c r="J36" s="113"/>
      <c r="K36" s="113"/>
      <c r="L36" s="113"/>
      <c r="M36" s="113"/>
    </row>
    <row r="37" spans="1:13" ht="16.5" customHeight="1" thickBot="1" x14ac:dyDescent="0.25">
      <c r="A37" s="65" t="s">
        <v>59</v>
      </c>
      <c r="E37" s="126"/>
      <c r="F37" s="111"/>
      <c r="G37" s="127">
        <v>0.29870000000000002</v>
      </c>
      <c r="H37" s="113"/>
      <c r="I37" s="127">
        <v>0.20580000000000001</v>
      </c>
      <c r="J37" s="113"/>
      <c r="K37" s="127">
        <v>0.29920000000000002</v>
      </c>
      <c r="L37" s="113"/>
      <c r="M37" s="127">
        <v>0.2064</v>
      </c>
    </row>
    <row r="38" spans="1:13" ht="16.5" customHeight="1" thickTop="1" x14ac:dyDescent="0.2">
      <c r="A38" s="65"/>
      <c r="E38" s="126"/>
      <c r="F38" s="111"/>
      <c r="G38" s="113"/>
      <c r="H38" s="113"/>
      <c r="I38" s="113"/>
      <c r="J38" s="113"/>
      <c r="K38" s="113"/>
      <c r="L38" s="113"/>
      <c r="M38" s="113"/>
    </row>
    <row r="39" spans="1:13" ht="16.5" customHeight="1" thickBot="1" x14ac:dyDescent="0.25">
      <c r="A39" s="65" t="s">
        <v>60</v>
      </c>
      <c r="E39" s="128"/>
      <c r="F39" s="111"/>
      <c r="G39" s="129">
        <v>1334000</v>
      </c>
      <c r="H39" s="112">
        <v>0</v>
      </c>
      <c r="I39" s="129">
        <v>1334000</v>
      </c>
      <c r="J39" s="130">
        <v>0</v>
      </c>
      <c r="K39" s="129">
        <v>1334000</v>
      </c>
      <c r="L39" s="130">
        <v>0</v>
      </c>
      <c r="M39" s="129">
        <v>1334000</v>
      </c>
    </row>
    <row r="40" spans="1:13" ht="16.5" customHeight="1" thickTop="1" x14ac:dyDescent="0.25"/>
    <row r="47" spans="1:13" ht="16.5" customHeight="1" x14ac:dyDescent="0.25">
      <c r="A47" s="37"/>
      <c r="B47" s="37"/>
      <c r="F47" s="40"/>
      <c r="G47" s="52"/>
      <c r="H47" s="40"/>
      <c r="I47" s="52"/>
      <c r="J47" s="40"/>
      <c r="K47" s="52"/>
      <c r="L47" s="40"/>
      <c r="M47" s="52"/>
    </row>
    <row r="48" spans="1:13" ht="16.5" customHeight="1" x14ac:dyDescent="0.25">
      <c r="A48" s="37"/>
      <c r="B48" s="37"/>
      <c r="F48" s="40"/>
      <c r="G48" s="52"/>
      <c r="H48" s="40"/>
      <c r="I48" s="52"/>
      <c r="J48" s="40"/>
      <c r="K48" s="52"/>
      <c r="L48" s="40"/>
      <c r="M48" s="52"/>
    </row>
    <row r="49" spans="1:13" ht="16.5" customHeight="1" x14ac:dyDescent="0.25">
      <c r="A49" s="37"/>
      <c r="B49" s="37"/>
      <c r="F49" s="40"/>
      <c r="G49" s="52"/>
      <c r="H49" s="40"/>
      <c r="I49" s="52"/>
      <c r="J49" s="40"/>
      <c r="K49" s="52"/>
      <c r="L49" s="40"/>
      <c r="M49" s="52"/>
    </row>
    <row r="50" spans="1:13" ht="16.5" customHeight="1" x14ac:dyDescent="0.25">
      <c r="A50" s="37"/>
      <c r="B50" s="37"/>
      <c r="F50" s="40"/>
      <c r="G50" s="52"/>
      <c r="H50" s="40"/>
      <c r="I50" s="52"/>
      <c r="J50" s="40"/>
      <c r="K50" s="52"/>
      <c r="L50" s="40"/>
      <c r="M50" s="52"/>
    </row>
    <row r="51" spans="1:13" ht="16.5" customHeight="1" x14ac:dyDescent="0.25">
      <c r="A51" s="37"/>
      <c r="B51" s="37"/>
      <c r="F51" s="40"/>
      <c r="G51" s="52"/>
      <c r="H51" s="40"/>
      <c r="I51" s="52"/>
      <c r="J51" s="40"/>
      <c r="K51" s="52"/>
      <c r="L51" s="40"/>
      <c r="M51" s="52"/>
    </row>
    <row r="52" spans="1:13" ht="16.5" customHeight="1" x14ac:dyDescent="0.25">
      <c r="A52" s="37"/>
      <c r="B52" s="37"/>
      <c r="F52" s="40"/>
      <c r="G52" s="52"/>
      <c r="H52" s="40"/>
      <c r="I52" s="52"/>
      <c r="J52" s="40"/>
      <c r="K52" s="52"/>
      <c r="L52" s="40"/>
      <c r="M52" s="52"/>
    </row>
    <row r="53" spans="1:13" ht="16.5" customHeight="1" x14ac:dyDescent="0.25">
      <c r="A53" s="37"/>
      <c r="B53" s="37"/>
      <c r="F53" s="40"/>
      <c r="G53" s="52"/>
      <c r="H53" s="40"/>
      <c r="I53" s="52"/>
      <c r="J53" s="40"/>
      <c r="K53" s="52"/>
      <c r="L53" s="40"/>
      <c r="M53" s="52"/>
    </row>
    <row r="54" spans="1:13" ht="16.5" customHeight="1" x14ac:dyDescent="0.25">
      <c r="A54" s="37"/>
      <c r="B54" s="37"/>
      <c r="F54" s="40"/>
      <c r="G54" s="52"/>
      <c r="H54" s="40"/>
      <c r="I54" s="52"/>
      <c r="J54" s="40"/>
      <c r="K54" s="52"/>
      <c r="L54" s="40"/>
      <c r="M54" s="52"/>
    </row>
    <row r="55" spans="1:13" ht="21.9" customHeight="1" x14ac:dyDescent="0.25">
      <c r="A55" s="33" t="str">
        <f>'BS 2-3'!A55</f>
        <v>The accompanying notes are integral part of these financial information.</v>
      </c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</row>
  </sheetData>
  <mergeCells count="2">
    <mergeCell ref="G6:I6"/>
    <mergeCell ref="K6:M6"/>
  </mergeCells>
  <pageMargins left="0.8" right="0.5" top="0.5" bottom="0.6" header="0.49" footer="0.4"/>
  <pageSetup paperSize="9" scale="83" firstPageNumber="4" orientation="portrait" useFirstPageNumber="1" horizontalDpi="1200" verticalDpi="1200" r:id="rId1"/>
  <headerFooter>
    <oddFooter>&amp;R&amp;"Arial,Regular"&amp;9&amp;P</oddFooter>
  </headerFooter>
  <colBreaks count="1" manualBreakCount="1">
    <brk id="1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360FF-4049-42BE-8E53-CAD65FCE8A9C}">
  <dimension ref="A1:L32"/>
  <sheetViews>
    <sheetView view="pageBreakPreview" zoomScale="90" zoomScaleNormal="100" zoomScaleSheetLayoutView="90" workbookViewId="0">
      <selection activeCell="I12" sqref="I12"/>
    </sheetView>
  </sheetViews>
  <sheetFormatPr defaultColWidth="9.109375" defaultRowHeight="16.5" customHeight="1" x14ac:dyDescent="0.2"/>
  <cols>
    <col min="1" max="1" width="3.109375" style="88" customWidth="1"/>
    <col min="2" max="2" width="33.44140625" style="88" customWidth="1"/>
    <col min="3" max="3" width="22.44140625" style="88" bestFit="1" customWidth="1"/>
    <col min="4" max="4" width="0.88671875" style="88" customWidth="1"/>
    <col min="5" max="5" width="17.5546875" style="88" customWidth="1"/>
    <col min="6" max="6" width="0.88671875" style="88" customWidth="1"/>
    <col min="7" max="7" width="17.5546875" style="88" customWidth="1"/>
    <col min="8" max="8" width="0.88671875" style="88" customWidth="1"/>
    <col min="9" max="9" width="17.5546875" style="88" customWidth="1"/>
    <col min="10" max="10" width="0.88671875" style="88" customWidth="1"/>
    <col min="11" max="11" width="22.44140625" style="88" bestFit="1" customWidth="1"/>
    <col min="12" max="13" width="15.5546875" style="74" customWidth="1"/>
    <col min="14" max="16384" width="9.109375" style="74"/>
  </cols>
  <sheetData>
    <row r="1" spans="1:12" ht="16.5" customHeight="1" x14ac:dyDescent="0.25">
      <c r="A1" s="72" t="str">
        <f>'BS 2-3'!A1</f>
        <v xml:space="preserve">Aurora Design Public Company Limited 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2" ht="16.5" customHeight="1" x14ac:dyDescent="0.25">
      <c r="A2" s="75" t="s">
        <v>126</v>
      </c>
      <c r="B2" s="72"/>
      <c r="C2" s="72"/>
      <c r="D2" s="72"/>
      <c r="E2" s="72"/>
      <c r="F2" s="72"/>
      <c r="G2" s="72"/>
      <c r="H2" s="76"/>
      <c r="I2" s="76"/>
      <c r="J2" s="76"/>
      <c r="K2" s="77"/>
    </row>
    <row r="3" spans="1:12" ht="16.5" customHeight="1" x14ac:dyDescent="0.25">
      <c r="A3" s="78" t="s">
        <v>42</v>
      </c>
      <c r="B3" s="79"/>
      <c r="C3" s="79"/>
      <c r="D3" s="79"/>
      <c r="E3" s="79"/>
      <c r="F3" s="79"/>
      <c r="G3" s="79"/>
      <c r="H3" s="80"/>
      <c r="I3" s="81"/>
      <c r="J3" s="81"/>
      <c r="K3" s="149"/>
    </row>
    <row r="4" spans="1:12" ht="16.5" customHeight="1" x14ac:dyDescent="0.25">
      <c r="A4" s="82"/>
      <c r="B4" s="83"/>
      <c r="C4" s="83"/>
      <c r="D4" s="83"/>
      <c r="E4" s="83"/>
      <c r="F4" s="83"/>
      <c r="G4" s="83"/>
      <c r="H4" s="84"/>
      <c r="I4" s="85"/>
      <c r="J4" s="85"/>
      <c r="K4" s="86"/>
    </row>
    <row r="5" spans="1:12" ht="16.5" customHeight="1" x14ac:dyDescent="0.25">
      <c r="A5" s="82"/>
      <c r="B5" s="83"/>
      <c r="C5" s="83"/>
      <c r="D5" s="83"/>
      <c r="E5" s="83"/>
      <c r="F5" s="83"/>
      <c r="G5" s="83"/>
      <c r="H5" s="84"/>
      <c r="I5" s="85"/>
      <c r="J5" s="85"/>
      <c r="K5" s="86"/>
    </row>
    <row r="6" spans="1:12" ht="16.5" customHeight="1" x14ac:dyDescent="0.25">
      <c r="A6" s="87"/>
      <c r="C6" s="191" t="s">
        <v>90</v>
      </c>
      <c r="D6" s="191"/>
      <c r="E6" s="191"/>
      <c r="F6" s="191"/>
      <c r="G6" s="191"/>
      <c r="H6" s="191"/>
      <c r="I6" s="191"/>
      <c r="J6" s="191"/>
      <c r="K6" s="191"/>
    </row>
    <row r="7" spans="1:12" s="88" customFormat="1" ht="16.5" customHeight="1" x14ac:dyDescent="0.25">
      <c r="A7" s="87"/>
      <c r="C7" s="89"/>
      <c r="D7" s="90"/>
      <c r="E7" s="89"/>
      <c r="F7" s="90"/>
      <c r="G7" s="192" t="s">
        <v>24</v>
      </c>
      <c r="H7" s="192"/>
      <c r="I7" s="192"/>
      <c r="J7" s="90"/>
      <c r="K7" s="90"/>
    </row>
    <row r="8" spans="1:12" s="88" customFormat="1" ht="16.5" customHeight="1" x14ac:dyDescent="0.25">
      <c r="A8" s="87"/>
      <c r="B8" s="72"/>
      <c r="C8" s="155" t="s">
        <v>63</v>
      </c>
      <c r="D8" s="156"/>
      <c r="E8" s="155" t="s">
        <v>64</v>
      </c>
      <c r="F8" s="156"/>
      <c r="G8" s="157" t="s">
        <v>65</v>
      </c>
      <c r="H8" s="156"/>
      <c r="I8" s="157"/>
      <c r="J8" s="156"/>
      <c r="K8" s="158" t="s">
        <v>31</v>
      </c>
    </row>
    <row r="9" spans="1:12" s="88" customFormat="1" ht="16.5" customHeight="1" x14ac:dyDescent="0.25">
      <c r="A9" s="87"/>
      <c r="B9" s="72"/>
      <c r="C9" s="155" t="s">
        <v>66</v>
      </c>
      <c r="D9" s="156"/>
      <c r="E9" s="155" t="s">
        <v>67</v>
      </c>
      <c r="F9" s="156"/>
      <c r="G9" s="155" t="s">
        <v>68</v>
      </c>
      <c r="H9" s="156"/>
      <c r="I9" s="155" t="s">
        <v>25</v>
      </c>
      <c r="J9" s="156"/>
      <c r="K9" s="158" t="s">
        <v>69</v>
      </c>
    </row>
    <row r="10" spans="1:12" s="88" customFormat="1" ht="16.5" customHeight="1" x14ac:dyDescent="0.25">
      <c r="A10" s="87"/>
      <c r="C10" s="159" t="s">
        <v>70</v>
      </c>
      <c r="D10" s="156"/>
      <c r="E10" s="159" t="s">
        <v>70</v>
      </c>
      <c r="F10" s="156"/>
      <c r="G10" s="159" t="s">
        <v>70</v>
      </c>
      <c r="H10" s="156"/>
      <c r="I10" s="159" t="s">
        <v>70</v>
      </c>
      <c r="J10" s="156"/>
      <c r="K10" s="159" t="s">
        <v>70</v>
      </c>
    </row>
    <row r="11" spans="1:12" s="88" customFormat="1" ht="16.5" customHeight="1" x14ac:dyDescent="0.2">
      <c r="A11" s="87"/>
      <c r="C11" s="90"/>
      <c r="D11" s="90"/>
      <c r="E11" s="90"/>
      <c r="F11" s="90"/>
      <c r="G11" s="90"/>
      <c r="H11" s="89"/>
      <c r="I11" s="90"/>
      <c r="J11" s="90"/>
      <c r="K11" s="90"/>
    </row>
    <row r="12" spans="1:12" ht="16.5" customHeight="1" x14ac:dyDescent="0.25">
      <c r="A12" s="91" t="s">
        <v>61</v>
      </c>
      <c r="C12" s="92">
        <v>1334000</v>
      </c>
      <c r="D12" s="92"/>
      <c r="E12" s="92">
        <v>3228403</v>
      </c>
      <c r="F12" s="92"/>
      <c r="G12" s="92">
        <v>105154</v>
      </c>
      <c r="H12" s="92"/>
      <c r="I12" s="92">
        <v>1010204</v>
      </c>
      <c r="J12" s="92"/>
      <c r="K12" s="92">
        <f>SUM(C12:I12)</f>
        <v>5677761</v>
      </c>
      <c r="L12" s="95"/>
    </row>
    <row r="13" spans="1:12" ht="16.5" customHeight="1" x14ac:dyDescent="0.2">
      <c r="A13" s="88" t="s">
        <v>33</v>
      </c>
      <c r="C13" s="182" t="s">
        <v>140</v>
      </c>
      <c r="D13" s="183"/>
      <c r="E13" s="182" t="s">
        <v>140</v>
      </c>
      <c r="F13" s="183"/>
      <c r="G13" s="182" t="s">
        <v>140</v>
      </c>
      <c r="H13" s="92"/>
      <c r="I13" s="93">
        <f>'PL 4'!I33</f>
        <v>274627</v>
      </c>
      <c r="J13" s="92"/>
      <c r="K13" s="93">
        <f>SUM(C13:I13)</f>
        <v>274627</v>
      </c>
    </row>
    <row r="14" spans="1:12" ht="16.5" customHeight="1" x14ac:dyDescent="0.2">
      <c r="C14" s="92"/>
      <c r="D14" s="92"/>
      <c r="E14" s="92"/>
      <c r="F14" s="92"/>
      <c r="G14" s="92"/>
      <c r="H14" s="92"/>
      <c r="I14" s="92"/>
      <c r="J14" s="92"/>
      <c r="K14" s="92"/>
    </row>
    <row r="15" spans="1:12" ht="16.5" customHeight="1" thickBot="1" x14ac:dyDescent="0.3">
      <c r="A15" s="94" t="s">
        <v>62</v>
      </c>
      <c r="B15" s="94"/>
      <c r="C15" s="179">
        <f>SUM(C12:C14)</f>
        <v>1334000</v>
      </c>
      <c r="D15" s="180"/>
      <c r="E15" s="179">
        <f>SUM(E12:E14)</f>
        <v>3228403</v>
      </c>
      <c r="F15" s="180"/>
      <c r="G15" s="179">
        <f>SUM(G12:G14)</f>
        <v>105154</v>
      </c>
      <c r="H15" s="180"/>
      <c r="I15" s="179">
        <f>SUM(I12:I14)</f>
        <v>1284831</v>
      </c>
      <c r="J15" s="180"/>
      <c r="K15" s="179">
        <f>SUM(K12:K14)</f>
        <v>5952388</v>
      </c>
    </row>
    <row r="16" spans="1:12" s="88" customFormat="1" ht="16.5" customHeight="1" thickTop="1" x14ac:dyDescent="0.2">
      <c r="A16" s="87"/>
      <c r="C16" s="90"/>
      <c r="D16" s="90"/>
      <c r="E16" s="90"/>
      <c r="F16" s="90"/>
      <c r="G16" s="90"/>
      <c r="H16" s="89"/>
      <c r="I16" s="90"/>
      <c r="J16" s="90"/>
      <c r="K16" s="90"/>
    </row>
    <row r="17" spans="1:12" ht="16.5" customHeight="1" x14ac:dyDescent="0.25">
      <c r="A17" s="91" t="s">
        <v>79</v>
      </c>
      <c r="C17" s="92">
        <v>1334000</v>
      </c>
      <c r="D17" s="92"/>
      <c r="E17" s="92">
        <v>3228403</v>
      </c>
      <c r="F17" s="92"/>
      <c r="G17" s="92">
        <v>133400</v>
      </c>
      <c r="H17" s="92"/>
      <c r="I17" s="92">
        <v>1703242</v>
      </c>
      <c r="J17" s="92"/>
      <c r="K17" s="92">
        <f>SUM(C17:I17)</f>
        <v>6399045</v>
      </c>
    </row>
    <row r="18" spans="1:12" ht="16.5" customHeight="1" x14ac:dyDescent="0.2">
      <c r="A18" s="88" t="s">
        <v>33</v>
      </c>
      <c r="C18" s="182" t="s">
        <v>140</v>
      </c>
      <c r="D18" s="92"/>
      <c r="E18" s="182" t="s">
        <v>140</v>
      </c>
      <c r="F18" s="92"/>
      <c r="G18" s="182" t="s">
        <v>140</v>
      </c>
      <c r="H18" s="92"/>
      <c r="I18" s="93">
        <f>'PL 4'!G33</f>
        <v>398404</v>
      </c>
      <c r="J18" s="92"/>
      <c r="K18" s="93">
        <f>SUM(C18:I18)</f>
        <v>398404</v>
      </c>
    </row>
    <row r="19" spans="1:12" ht="16.5" customHeight="1" x14ac:dyDescent="0.2">
      <c r="C19" s="92"/>
      <c r="D19" s="92"/>
      <c r="E19" s="92"/>
      <c r="F19" s="92"/>
      <c r="G19" s="92"/>
      <c r="H19" s="92"/>
      <c r="I19" s="92"/>
      <c r="J19" s="92"/>
      <c r="K19" s="92"/>
    </row>
    <row r="20" spans="1:12" ht="16.5" customHeight="1" thickBot="1" x14ac:dyDescent="0.3">
      <c r="A20" s="94" t="s">
        <v>80</v>
      </c>
      <c r="C20" s="179">
        <f>SUM(C17:C18)</f>
        <v>1334000</v>
      </c>
      <c r="D20" s="180"/>
      <c r="E20" s="179">
        <f>SUM(E17:E18)</f>
        <v>3228403</v>
      </c>
      <c r="F20" s="180"/>
      <c r="G20" s="179">
        <f>SUM(G17:G18)</f>
        <v>133400</v>
      </c>
      <c r="H20" s="180"/>
      <c r="I20" s="179">
        <f>SUM(I17:I18)</f>
        <v>2101646</v>
      </c>
      <c r="J20" s="180"/>
      <c r="K20" s="179">
        <f>SUM(K17:K18)</f>
        <v>6797449</v>
      </c>
      <c r="L20" s="95"/>
    </row>
    <row r="21" spans="1:12" ht="16.5" customHeight="1" thickTop="1" x14ac:dyDescent="0.2">
      <c r="A21" s="87"/>
      <c r="C21" s="92"/>
      <c r="D21" s="92"/>
      <c r="E21" s="92"/>
      <c r="F21" s="92"/>
      <c r="G21" s="96"/>
      <c r="H21" s="92"/>
      <c r="I21" s="92"/>
      <c r="J21" s="92"/>
      <c r="K21" s="92"/>
    </row>
    <row r="22" spans="1:12" ht="16.5" customHeight="1" x14ac:dyDescent="0.25">
      <c r="A22" s="94"/>
      <c r="B22" s="94"/>
      <c r="C22" s="97"/>
      <c r="D22" s="97"/>
      <c r="E22" s="97"/>
      <c r="F22" s="97"/>
      <c r="G22" s="97"/>
      <c r="H22" s="97"/>
      <c r="I22" s="97"/>
      <c r="J22" s="97"/>
      <c r="K22" s="97"/>
    </row>
    <row r="23" spans="1:12" ht="16.5" customHeight="1" x14ac:dyDescent="0.2">
      <c r="A23" s="87"/>
      <c r="C23" s="98"/>
      <c r="D23" s="98"/>
      <c r="E23" s="98"/>
      <c r="F23" s="98"/>
      <c r="G23" s="98"/>
      <c r="H23" s="98"/>
      <c r="I23" s="98"/>
      <c r="J23" s="98"/>
      <c r="K23" s="98"/>
    </row>
    <row r="24" spans="1:12" ht="16.5" customHeight="1" x14ac:dyDescent="0.2">
      <c r="A24" s="87"/>
      <c r="C24" s="98"/>
      <c r="D24" s="98"/>
      <c r="E24" s="98"/>
      <c r="F24" s="98"/>
      <c r="G24" s="99"/>
      <c r="H24" s="98"/>
      <c r="I24" s="98"/>
      <c r="J24" s="98"/>
      <c r="K24" s="70"/>
    </row>
    <row r="25" spans="1:12" ht="18" customHeight="1" x14ac:dyDescent="0.2">
      <c r="A25" s="87"/>
      <c r="C25" s="98"/>
      <c r="D25" s="98"/>
      <c r="E25" s="98"/>
      <c r="F25" s="98"/>
      <c r="G25" s="98"/>
      <c r="H25" s="98"/>
      <c r="I25" s="98"/>
      <c r="J25" s="98"/>
      <c r="K25" s="98"/>
    </row>
    <row r="26" spans="1:12" ht="16.5" customHeight="1" x14ac:dyDescent="0.2">
      <c r="G26" s="99"/>
      <c r="I26" s="100"/>
      <c r="K26" s="100"/>
    </row>
    <row r="27" spans="1:12" ht="16.5" customHeight="1" x14ac:dyDescent="0.2">
      <c r="I27" s="98"/>
      <c r="K27" s="98"/>
    </row>
    <row r="30" spans="1:12" ht="10.5" customHeight="1" x14ac:dyDescent="0.2"/>
    <row r="32" spans="1:12" s="175" customFormat="1" ht="16.5" customHeight="1" x14ac:dyDescent="0.25">
      <c r="A32" s="173" t="str">
        <f>'PL 4'!A55</f>
        <v>The accompanying notes are integral part of these financial information.</v>
      </c>
      <c r="B32" s="173"/>
      <c r="C32" s="173"/>
      <c r="D32" s="173"/>
      <c r="E32" s="173"/>
      <c r="F32" s="173"/>
      <c r="G32" s="173"/>
      <c r="H32" s="173"/>
      <c r="I32" s="173"/>
      <c r="J32" s="173"/>
      <c r="K32" s="173"/>
    </row>
  </sheetData>
  <mergeCells count="2">
    <mergeCell ref="C6:K6"/>
    <mergeCell ref="G7:I7"/>
  </mergeCells>
  <pageMargins left="0.5" right="0.5" top="0.5" bottom="0.6" header="0.49" footer="0.4"/>
  <pageSetup paperSize="9" scale="99" firstPageNumber="5" fitToHeight="3" orientation="landscape" useFirstPageNumber="1" horizontalDpi="1200" verticalDpi="1200" r:id="rId1"/>
  <headerFooter>
    <oddFooter xml:space="preserve">&amp;R&amp;"Times New Roman,Regular"   &amp;"-,Regular"&amp;9&amp;P&amp;"Times New Roman,Regular"&amp;10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448C2-7DF6-4D24-B270-916019EAA96B}">
  <dimension ref="A1:K32"/>
  <sheetViews>
    <sheetView view="pageBreakPreview" topLeftCell="A19" zoomScale="90" zoomScaleNormal="100" zoomScaleSheetLayoutView="90" workbookViewId="0">
      <selection activeCell="G19" sqref="G19"/>
    </sheetView>
  </sheetViews>
  <sheetFormatPr defaultColWidth="9.109375" defaultRowHeight="16.5" customHeight="1" x14ac:dyDescent="0.2"/>
  <cols>
    <col min="1" max="1" width="3.109375" style="88" customWidth="1"/>
    <col min="2" max="2" width="34.44140625" style="88" customWidth="1"/>
    <col min="3" max="3" width="18.5546875" style="88" customWidth="1"/>
    <col min="4" max="4" width="0.88671875" style="88" customWidth="1"/>
    <col min="5" max="5" width="18.5546875" style="88" customWidth="1"/>
    <col min="6" max="6" width="0.88671875" style="88" customWidth="1"/>
    <col min="7" max="7" width="18.5546875" style="88" customWidth="1"/>
    <col min="8" max="8" width="0.88671875" style="88" customWidth="1"/>
    <col min="9" max="9" width="18.5546875" style="88" customWidth="1"/>
    <col min="10" max="10" width="0.88671875" style="74" customWidth="1"/>
    <col min="11" max="11" width="22.44140625" style="74" bestFit="1" customWidth="1"/>
    <col min="12" max="12" width="21.44140625" style="74" bestFit="1" customWidth="1"/>
    <col min="13" max="13" width="14.5546875" style="74" bestFit="1" customWidth="1"/>
    <col min="14" max="16384" width="9.109375" style="74"/>
  </cols>
  <sheetData>
    <row r="1" spans="1:11" ht="16.5" customHeight="1" x14ac:dyDescent="0.25">
      <c r="A1" s="72" t="str">
        <f>'BS 2-3'!A1</f>
        <v xml:space="preserve">Aurora Design Public Company Limited </v>
      </c>
      <c r="B1" s="73"/>
      <c r="C1" s="73"/>
      <c r="D1" s="73"/>
      <c r="E1" s="73"/>
      <c r="F1" s="73"/>
      <c r="G1" s="73"/>
      <c r="H1" s="73"/>
      <c r="I1" s="73"/>
      <c r="K1" s="74" t="s">
        <v>71</v>
      </c>
    </row>
    <row r="2" spans="1:11" ht="16.5" customHeight="1" x14ac:dyDescent="0.25">
      <c r="A2" s="94" t="s">
        <v>126</v>
      </c>
      <c r="B2" s="94"/>
      <c r="C2" s="94"/>
      <c r="D2" s="94"/>
      <c r="E2" s="94"/>
      <c r="F2" s="94"/>
      <c r="G2" s="76"/>
      <c r="H2" s="76"/>
      <c r="I2" s="76"/>
      <c r="K2" s="77"/>
    </row>
    <row r="3" spans="1:11" ht="16.5" customHeight="1" x14ac:dyDescent="0.25">
      <c r="A3" s="78" t="str">
        <f>'EQ 5'!A3</f>
        <v>For the three-month period ended 31 March 2025</v>
      </c>
      <c r="B3" s="79"/>
      <c r="C3" s="79"/>
      <c r="D3" s="79"/>
      <c r="E3" s="79"/>
      <c r="F3" s="79"/>
      <c r="G3" s="80"/>
      <c r="H3" s="80"/>
      <c r="I3" s="81"/>
      <c r="J3" s="101"/>
      <c r="K3" s="149"/>
    </row>
    <row r="4" spans="1:11" ht="16.5" customHeight="1" x14ac:dyDescent="0.25">
      <c r="A4" s="82"/>
      <c r="B4" s="83"/>
      <c r="C4" s="83"/>
      <c r="D4" s="83"/>
      <c r="E4" s="83"/>
      <c r="F4" s="83"/>
      <c r="G4" s="84"/>
      <c r="H4" s="84"/>
      <c r="I4" s="85"/>
      <c r="J4" s="102"/>
      <c r="K4" s="86"/>
    </row>
    <row r="5" spans="1:11" ht="16.5" customHeight="1" x14ac:dyDescent="0.25">
      <c r="A5" s="82"/>
      <c r="B5" s="83"/>
      <c r="C5" s="83"/>
      <c r="D5" s="83"/>
      <c r="E5" s="83"/>
      <c r="F5" s="83"/>
      <c r="G5" s="84"/>
      <c r="H5" s="84"/>
      <c r="I5" s="85"/>
      <c r="J5" s="102"/>
      <c r="K5" s="86"/>
    </row>
    <row r="6" spans="1:11" ht="16.5" customHeight="1" x14ac:dyDescent="0.25">
      <c r="A6" s="87"/>
      <c r="C6" s="193" t="s">
        <v>91</v>
      </c>
      <c r="D6" s="193"/>
      <c r="E6" s="193"/>
      <c r="F6" s="193"/>
      <c r="G6" s="193"/>
      <c r="H6" s="193"/>
      <c r="I6" s="193"/>
      <c r="J6" s="193"/>
      <c r="K6" s="193"/>
    </row>
    <row r="7" spans="1:11" s="88" customFormat="1" ht="16.5" customHeight="1" x14ac:dyDescent="0.25">
      <c r="C7" s="158"/>
      <c r="D7" s="90"/>
      <c r="F7" s="90"/>
      <c r="G7" s="192" t="s">
        <v>24</v>
      </c>
      <c r="H7" s="192"/>
      <c r="I7" s="192"/>
      <c r="J7" s="90"/>
      <c r="K7" s="90"/>
    </row>
    <row r="8" spans="1:11" s="88" customFormat="1" ht="16.5" customHeight="1" x14ac:dyDescent="0.25">
      <c r="C8" s="155" t="s">
        <v>88</v>
      </c>
      <c r="D8" s="156"/>
      <c r="E8" s="155" t="s">
        <v>64</v>
      </c>
      <c r="F8" s="156"/>
      <c r="G8" s="157" t="s">
        <v>65</v>
      </c>
      <c r="H8" s="156"/>
      <c r="I8" s="157"/>
      <c r="J8" s="156"/>
      <c r="K8" s="158" t="s">
        <v>31</v>
      </c>
    </row>
    <row r="9" spans="1:11" s="88" customFormat="1" ht="16.5" customHeight="1" x14ac:dyDescent="0.25">
      <c r="C9" s="155" t="s">
        <v>32</v>
      </c>
      <c r="D9" s="156"/>
      <c r="E9" s="155" t="s">
        <v>67</v>
      </c>
      <c r="F9" s="156"/>
      <c r="G9" s="155" t="s">
        <v>68</v>
      </c>
      <c r="H9" s="156"/>
      <c r="I9" s="155" t="s">
        <v>25</v>
      </c>
      <c r="J9" s="156"/>
      <c r="K9" s="158" t="s">
        <v>69</v>
      </c>
    </row>
    <row r="10" spans="1:11" s="88" customFormat="1" ht="16.5" customHeight="1" x14ac:dyDescent="0.25">
      <c r="C10" s="159" t="s">
        <v>70</v>
      </c>
      <c r="D10" s="156"/>
      <c r="E10" s="159" t="s">
        <v>70</v>
      </c>
      <c r="F10" s="156"/>
      <c r="G10" s="159" t="s">
        <v>70</v>
      </c>
      <c r="H10" s="156"/>
      <c r="I10" s="159" t="s">
        <v>70</v>
      </c>
      <c r="J10" s="156"/>
      <c r="K10" s="159" t="s">
        <v>70</v>
      </c>
    </row>
    <row r="11" spans="1:11" ht="16.5" customHeight="1" x14ac:dyDescent="0.2">
      <c r="A11" s="87"/>
      <c r="C11" s="90"/>
      <c r="D11" s="90"/>
      <c r="E11" s="90"/>
      <c r="F11" s="90"/>
      <c r="G11" s="90"/>
      <c r="H11" s="89"/>
      <c r="I11" s="90"/>
      <c r="J11" s="90"/>
      <c r="K11" s="90"/>
    </row>
    <row r="12" spans="1:11" ht="16.5" customHeight="1" x14ac:dyDescent="0.25">
      <c r="A12" s="91" t="s">
        <v>61</v>
      </c>
      <c r="B12" s="74"/>
      <c r="C12" s="103">
        <v>1334000</v>
      </c>
      <c r="D12" s="103"/>
      <c r="E12" s="103">
        <v>3228403</v>
      </c>
      <c r="F12" s="103"/>
      <c r="G12" s="103">
        <v>105154</v>
      </c>
      <c r="H12" s="103"/>
      <c r="I12" s="103">
        <v>914899</v>
      </c>
      <c r="J12" s="104"/>
      <c r="K12" s="104">
        <v>5582456</v>
      </c>
    </row>
    <row r="13" spans="1:11" ht="16.5" customHeight="1" x14ac:dyDescent="0.2">
      <c r="A13" s="88" t="s">
        <v>33</v>
      </c>
      <c r="B13" s="74"/>
      <c r="C13" s="185" t="s">
        <v>140</v>
      </c>
      <c r="D13" s="186"/>
      <c r="E13" s="185" t="s">
        <v>140</v>
      </c>
      <c r="F13" s="186"/>
      <c r="G13" s="185" t="s">
        <v>140</v>
      </c>
      <c r="H13" s="104"/>
      <c r="I13" s="105">
        <f>'PL 4'!M33</f>
        <v>275442</v>
      </c>
      <c r="J13" s="104"/>
      <c r="K13" s="105">
        <v>275442</v>
      </c>
    </row>
    <row r="14" spans="1:11" ht="16.5" customHeight="1" x14ac:dyDescent="0.2">
      <c r="B14" s="74"/>
      <c r="C14" s="103"/>
      <c r="D14" s="104"/>
      <c r="E14" s="103"/>
      <c r="F14" s="104"/>
      <c r="G14" s="103"/>
      <c r="H14" s="104"/>
      <c r="I14" s="103"/>
      <c r="J14" s="104"/>
      <c r="K14" s="103"/>
    </row>
    <row r="15" spans="1:11" ht="16.5" customHeight="1" thickBot="1" x14ac:dyDescent="0.3">
      <c r="A15" s="94" t="s">
        <v>62</v>
      </c>
      <c r="C15" s="181">
        <f>SUM(C12:C14)</f>
        <v>1334000</v>
      </c>
      <c r="D15" s="104"/>
      <c r="E15" s="181">
        <f>SUM(E12:E14)</f>
        <v>3228403</v>
      </c>
      <c r="F15" s="104"/>
      <c r="G15" s="181">
        <f>SUM(G12:G14)</f>
        <v>105154</v>
      </c>
      <c r="H15" s="104"/>
      <c r="I15" s="181">
        <f>SUM(I12:I14)</f>
        <v>1190341</v>
      </c>
      <c r="J15" s="104"/>
      <c r="K15" s="181">
        <f>SUM(K12:K14)</f>
        <v>5857898</v>
      </c>
    </row>
    <row r="16" spans="1:11" ht="16.5" customHeight="1" thickTop="1" x14ac:dyDescent="0.2">
      <c r="A16" s="87"/>
      <c r="C16" s="90"/>
      <c r="D16" s="90"/>
      <c r="E16" s="90"/>
      <c r="F16" s="90"/>
      <c r="G16" s="90"/>
      <c r="H16" s="89"/>
      <c r="I16" s="90"/>
      <c r="J16" s="90"/>
      <c r="K16" s="90"/>
    </row>
    <row r="17" spans="1:11" ht="16.5" customHeight="1" x14ac:dyDescent="0.25">
      <c r="A17" s="91" t="s">
        <v>79</v>
      </c>
      <c r="B17" s="87"/>
      <c r="C17" s="103">
        <v>1334000</v>
      </c>
      <c r="D17" s="103"/>
      <c r="E17" s="103">
        <v>3228403</v>
      </c>
      <c r="F17" s="103"/>
      <c r="G17" s="103">
        <v>133400</v>
      </c>
      <c r="H17" s="103"/>
      <c r="I17" s="103">
        <v>1610944</v>
      </c>
      <c r="J17" s="104"/>
      <c r="K17" s="104">
        <f>SUM(C17:I17)</f>
        <v>6306747</v>
      </c>
    </row>
    <row r="18" spans="1:11" ht="16.5" customHeight="1" x14ac:dyDescent="0.2">
      <c r="A18" s="88" t="s">
        <v>33</v>
      </c>
      <c r="C18" s="185" t="s">
        <v>140</v>
      </c>
      <c r="D18" s="186"/>
      <c r="E18" s="185" t="s">
        <v>140</v>
      </c>
      <c r="F18" s="186"/>
      <c r="G18" s="185" t="s">
        <v>140</v>
      </c>
      <c r="H18" s="104"/>
      <c r="I18" s="105">
        <f>'PL 4'!K33</f>
        <v>399070</v>
      </c>
      <c r="J18" s="104"/>
      <c r="K18" s="105">
        <f>SUM(C18:I18)</f>
        <v>399070</v>
      </c>
    </row>
    <row r="19" spans="1:11" ht="16.5" customHeight="1" x14ac:dyDescent="0.2">
      <c r="C19" s="103"/>
      <c r="D19" s="104"/>
      <c r="E19" s="103"/>
      <c r="F19" s="104"/>
      <c r="G19" s="103"/>
      <c r="H19" s="104"/>
      <c r="I19" s="103"/>
      <c r="J19" s="104"/>
      <c r="K19" s="103"/>
    </row>
    <row r="20" spans="1:11" ht="16.5" customHeight="1" thickBot="1" x14ac:dyDescent="0.3">
      <c r="A20" s="94" t="s">
        <v>80</v>
      </c>
      <c r="C20" s="181">
        <f>SUM(C17:C18)</f>
        <v>1334000</v>
      </c>
      <c r="D20" s="104"/>
      <c r="E20" s="181">
        <f>SUM(E17:E18)</f>
        <v>3228403</v>
      </c>
      <c r="F20" s="104"/>
      <c r="G20" s="181">
        <f>SUM(G17:G18)</f>
        <v>133400</v>
      </c>
      <c r="H20" s="104"/>
      <c r="I20" s="181">
        <f>SUM(I17:I18)</f>
        <v>2010014</v>
      </c>
      <c r="J20" s="104"/>
      <c r="K20" s="181">
        <f>SUM(K17:K18)</f>
        <v>6705817</v>
      </c>
    </row>
    <row r="21" spans="1:11" ht="16.5" customHeight="1" thickTop="1" x14ac:dyDescent="0.2">
      <c r="A21" s="87"/>
      <c r="C21" s="70"/>
      <c r="D21" s="70"/>
      <c r="E21" s="70"/>
      <c r="F21" s="70"/>
      <c r="G21" s="70"/>
      <c r="H21" s="70"/>
      <c r="I21" s="70"/>
      <c r="J21" s="104"/>
      <c r="K21" s="70"/>
    </row>
    <row r="22" spans="1:11" ht="16.5" customHeight="1" x14ac:dyDescent="0.2">
      <c r="A22" s="87"/>
      <c r="C22" s="103"/>
      <c r="D22" s="103">
        <v>0</v>
      </c>
      <c r="E22" s="103"/>
      <c r="F22" s="103">
        <v>0</v>
      </c>
      <c r="G22" s="103"/>
      <c r="H22" s="70"/>
      <c r="I22" s="103"/>
      <c r="J22" s="106"/>
      <c r="K22" s="106"/>
    </row>
    <row r="24" spans="1:11" ht="16.5" customHeight="1" x14ac:dyDescent="0.2">
      <c r="B24" s="107"/>
      <c r="C24" s="108"/>
      <c r="D24" s="108"/>
      <c r="E24" s="108"/>
      <c r="F24" s="108"/>
      <c r="G24" s="108"/>
      <c r="H24" s="108"/>
      <c r="I24" s="108"/>
      <c r="J24" s="108"/>
      <c r="K24" s="108"/>
    </row>
    <row r="25" spans="1:11" s="108" customFormat="1" ht="16.5" customHeight="1" x14ac:dyDescent="0.2">
      <c r="A25" s="88"/>
      <c r="B25" s="88"/>
      <c r="C25" s="109"/>
      <c r="D25" s="109"/>
      <c r="E25" s="109"/>
      <c r="F25" s="109"/>
      <c r="G25" s="109"/>
      <c r="H25" s="109"/>
      <c r="I25" s="109"/>
      <c r="J25" s="109"/>
      <c r="K25" s="109"/>
    </row>
    <row r="26" spans="1:11" s="108" customFormat="1" ht="18.75" customHeight="1" x14ac:dyDescent="0.2">
      <c r="A26" s="109"/>
      <c r="B26" s="109"/>
    </row>
    <row r="27" spans="1:11" s="108" customFormat="1" ht="16.5" customHeight="1" x14ac:dyDescent="0.2">
      <c r="A27" s="109"/>
      <c r="B27" s="109"/>
      <c r="C27" s="109"/>
      <c r="D27" s="109"/>
      <c r="E27" s="109"/>
      <c r="F27" s="109"/>
      <c r="G27" s="109"/>
      <c r="H27" s="109"/>
      <c r="I27" s="109"/>
    </row>
    <row r="28" spans="1:11" ht="16.5" customHeight="1" x14ac:dyDescent="0.2">
      <c r="A28" s="109"/>
      <c r="B28" s="109"/>
      <c r="C28" s="109"/>
      <c r="D28" s="109"/>
      <c r="E28" s="109"/>
      <c r="F28" s="109"/>
      <c r="G28" s="109"/>
      <c r="H28" s="109"/>
      <c r="I28" s="109"/>
      <c r="J28" s="108"/>
      <c r="K28" s="108"/>
    </row>
    <row r="31" spans="1:11" ht="9" customHeight="1" x14ac:dyDescent="0.2"/>
    <row r="32" spans="1:11" s="175" customFormat="1" ht="16.5" customHeight="1" x14ac:dyDescent="0.25">
      <c r="A32" s="173" t="str">
        <f>'EQ 5'!A32</f>
        <v>The accompanying notes are integral part of these financial information.</v>
      </c>
      <c r="B32" s="173"/>
      <c r="C32" s="173"/>
      <c r="D32" s="173"/>
      <c r="E32" s="173"/>
      <c r="F32" s="173"/>
      <c r="G32" s="173"/>
      <c r="H32" s="173"/>
      <c r="I32" s="173"/>
      <c r="J32" s="174"/>
      <c r="K32" s="174"/>
    </row>
  </sheetData>
  <mergeCells count="2">
    <mergeCell ref="C6:K6"/>
    <mergeCell ref="G7:I7"/>
  </mergeCells>
  <pageMargins left="0.5" right="0.5" top="0.5" bottom="0.6" header="0.49" footer="0.4"/>
  <pageSetup paperSize="9" scale="99" firstPageNumber="6" fitToHeight="3" orientation="landscape" useFirstPageNumber="1" horizontalDpi="1200" verticalDpi="1200" r:id="rId1"/>
  <headerFooter>
    <oddFooter xml:space="preserve">&amp;R&amp;"Times New Roman,Regular"   &amp;"-,Regular"&amp;9&amp;P&amp;"Times New Roman,Regular"&amp;10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169F9-EECF-4BF2-9F1B-92B01331A465}">
  <dimension ref="A1:M111"/>
  <sheetViews>
    <sheetView tabSelected="1" view="pageBreakPreview" zoomScale="90" zoomScaleNormal="100" zoomScaleSheetLayoutView="90" workbookViewId="0">
      <selection activeCell="I98" sqref="I98"/>
    </sheetView>
  </sheetViews>
  <sheetFormatPr defaultColWidth="7.44140625" defaultRowHeight="16.5" customHeight="1" x14ac:dyDescent="0.25"/>
  <cols>
    <col min="1" max="2" width="1.5546875" style="41" customWidth="1"/>
    <col min="3" max="3" width="1.44140625" style="41" customWidth="1"/>
    <col min="4" max="4" width="45.88671875" style="41" customWidth="1"/>
    <col min="5" max="5" width="5.6640625" style="41" customWidth="1"/>
    <col min="6" max="6" width="0.5546875" style="39" customWidth="1"/>
    <col min="7" max="7" width="14.5546875" style="40" customWidth="1"/>
    <col min="8" max="8" width="0.5546875" style="41" customWidth="1"/>
    <col min="9" max="9" width="14.5546875" style="40" customWidth="1"/>
    <col min="10" max="10" width="0.5546875" style="39" customWidth="1"/>
    <col min="11" max="11" width="14.5546875" style="40" customWidth="1"/>
    <col min="12" max="12" width="0.5546875" style="41" customWidth="1"/>
    <col min="13" max="13" width="14.5546875" style="40" customWidth="1"/>
    <col min="14" max="16384" width="7.44140625" style="41"/>
  </cols>
  <sheetData>
    <row r="1" spans="1:13" ht="16.5" customHeight="1" x14ac:dyDescent="0.25">
      <c r="A1" s="37" t="str">
        <f>'BS 2-3'!A1</f>
        <v xml:space="preserve">Aurora Design Public Company Limited </v>
      </c>
      <c r="B1" s="37"/>
      <c r="C1" s="37"/>
      <c r="D1" s="37"/>
      <c r="E1" s="37"/>
    </row>
    <row r="2" spans="1:13" ht="16.5" customHeight="1" x14ac:dyDescent="0.25">
      <c r="A2" s="37" t="s">
        <v>127</v>
      </c>
      <c r="B2" s="37"/>
      <c r="C2" s="37"/>
      <c r="D2" s="37"/>
      <c r="E2" s="37"/>
      <c r="M2" s="153"/>
    </row>
    <row r="3" spans="1:13" ht="16.5" customHeight="1" x14ac:dyDescent="0.25">
      <c r="A3" s="16" t="s">
        <v>42</v>
      </c>
      <c r="B3" s="16"/>
      <c r="C3" s="16"/>
      <c r="D3" s="16"/>
      <c r="E3" s="16"/>
      <c r="F3" s="45"/>
      <c r="G3" s="46"/>
      <c r="H3" s="47"/>
      <c r="I3" s="46"/>
      <c r="J3" s="45"/>
      <c r="K3" s="46"/>
      <c r="L3" s="47"/>
      <c r="M3" s="149"/>
    </row>
    <row r="6" spans="1:13" ht="16.5" customHeight="1" x14ac:dyDescent="0.25">
      <c r="A6" s="41" t="s">
        <v>1</v>
      </c>
      <c r="F6" s="49"/>
      <c r="G6" s="195" t="s">
        <v>90</v>
      </c>
      <c r="H6" s="195"/>
      <c r="I6" s="195"/>
      <c r="J6" s="3"/>
      <c r="K6" s="195" t="s">
        <v>91</v>
      </c>
      <c r="L6" s="195"/>
      <c r="M6" s="195"/>
    </row>
    <row r="7" spans="1:13" ht="16.5" customHeight="1" x14ac:dyDescent="0.25">
      <c r="F7" s="49"/>
      <c r="G7" s="165">
        <v>2025</v>
      </c>
      <c r="H7" s="166"/>
      <c r="I7" s="165">
        <v>2024</v>
      </c>
      <c r="J7" s="166"/>
      <c r="K7" s="165">
        <v>2025</v>
      </c>
      <c r="L7" s="166"/>
      <c r="M7" s="165">
        <v>2024</v>
      </c>
    </row>
    <row r="8" spans="1:13" ht="16.5" customHeight="1" x14ac:dyDescent="0.25">
      <c r="E8" s="50" t="s">
        <v>5</v>
      </c>
      <c r="F8" s="49"/>
      <c r="G8" s="164" t="s">
        <v>70</v>
      </c>
      <c r="H8" s="53"/>
      <c r="I8" s="164" t="s">
        <v>70</v>
      </c>
      <c r="J8" s="54"/>
      <c r="K8" s="164" t="s">
        <v>70</v>
      </c>
      <c r="L8" s="53"/>
      <c r="M8" s="164" t="s">
        <v>70</v>
      </c>
    </row>
    <row r="9" spans="1:13" ht="16.5" customHeight="1" x14ac:dyDescent="0.25">
      <c r="F9" s="49"/>
      <c r="G9" s="55"/>
      <c r="H9" s="1"/>
      <c r="I9" s="55"/>
      <c r="J9" s="2"/>
      <c r="K9" s="55"/>
      <c r="L9" s="1"/>
      <c r="M9" s="55"/>
    </row>
    <row r="10" spans="1:13" ht="16.5" customHeight="1" x14ac:dyDescent="0.25">
      <c r="A10" s="60" t="s">
        <v>34</v>
      </c>
      <c r="B10" s="61"/>
      <c r="C10" s="61"/>
      <c r="G10" s="61"/>
      <c r="H10" s="61"/>
      <c r="I10" s="61"/>
      <c r="J10" s="62"/>
      <c r="K10" s="62"/>
      <c r="L10" s="61"/>
      <c r="M10" s="62"/>
    </row>
    <row r="11" spans="1:13" ht="16.5" customHeight="1" x14ac:dyDescent="0.25">
      <c r="A11" s="61" t="s">
        <v>102</v>
      </c>
      <c r="B11" s="63"/>
      <c r="C11" s="60"/>
      <c r="G11" s="64">
        <f>'PL 4'!G26</f>
        <v>501056</v>
      </c>
      <c r="H11" s="64">
        <f>'PL 4'!H26</f>
        <v>0</v>
      </c>
      <c r="I11" s="64">
        <f>'PL 4'!I26</f>
        <v>342613</v>
      </c>
      <c r="J11" s="64"/>
      <c r="K11" s="64">
        <f>'PL 4'!K26</f>
        <v>501722</v>
      </c>
      <c r="L11" s="64">
        <f>'PL 4'!L26</f>
        <v>0</v>
      </c>
      <c r="M11" s="64">
        <f>'PL 4'!M26</f>
        <v>343428</v>
      </c>
    </row>
    <row r="12" spans="1:13" ht="16.5" customHeight="1" x14ac:dyDescent="0.25">
      <c r="A12" s="61"/>
      <c r="B12" s="63"/>
      <c r="C12" s="60"/>
      <c r="G12" s="64"/>
      <c r="H12" s="64"/>
      <c r="I12" s="64"/>
      <c r="J12" s="64"/>
      <c r="K12" s="64"/>
      <c r="L12" s="64"/>
      <c r="M12" s="64"/>
    </row>
    <row r="13" spans="1:13" ht="16.5" customHeight="1" x14ac:dyDescent="0.25">
      <c r="A13" s="61"/>
      <c r="B13" s="63" t="s">
        <v>104</v>
      </c>
      <c r="C13" s="61"/>
      <c r="G13" s="64"/>
      <c r="H13" s="64"/>
      <c r="I13" s="64"/>
      <c r="J13" s="64"/>
      <c r="K13" s="64"/>
      <c r="L13" s="64"/>
      <c r="M13" s="64"/>
    </row>
    <row r="14" spans="1:13" ht="16.5" customHeight="1" x14ac:dyDescent="0.2">
      <c r="A14" s="65"/>
      <c r="B14" s="61" t="s">
        <v>105</v>
      </c>
      <c r="C14" s="61"/>
      <c r="G14" s="64">
        <v>127032</v>
      </c>
      <c r="H14" s="64"/>
      <c r="I14" s="64">
        <v>113702</v>
      </c>
      <c r="J14" s="64"/>
      <c r="K14" s="64">
        <v>126863</v>
      </c>
      <c r="L14" s="64"/>
      <c r="M14" s="64">
        <v>113444</v>
      </c>
    </row>
    <row r="15" spans="1:13" ht="16.5" customHeight="1" x14ac:dyDescent="0.2">
      <c r="A15" s="65"/>
      <c r="B15" s="61" t="s">
        <v>117</v>
      </c>
      <c r="C15" s="61"/>
      <c r="E15" s="172">
        <v>10.1</v>
      </c>
      <c r="G15" s="64">
        <v>-259</v>
      </c>
      <c r="H15" s="64"/>
      <c r="I15" s="64">
        <v>-515</v>
      </c>
      <c r="J15" s="64"/>
      <c r="K15" s="64">
        <v>-259</v>
      </c>
      <c r="L15" s="64"/>
      <c r="M15" s="64">
        <v>-515</v>
      </c>
    </row>
    <row r="16" spans="1:13" ht="16.5" customHeight="1" x14ac:dyDescent="0.2">
      <c r="A16" s="66"/>
      <c r="B16" s="61" t="s">
        <v>110</v>
      </c>
      <c r="C16" s="61"/>
      <c r="E16" s="39">
        <v>9</v>
      </c>
      <c r="G16" s="64">
        <v>792</v>
      </c>
      <c r="H16" s="64"/>
      <c r="I16" s="64">
        <v>752</v>
      </c>
      <c r="J16" s="64"/>
      <c r="K16" s="64">
        <v>792</v>
      </c>
      <c r="L16" s="64"/>
      <c r="M16" s="64">
        <v>752</v>
      </c>
    </row>
    <row r="17" spans="1:13" ht="16.5" customHeight="1" x14ac:dyDescent="0.2">
      <c r="A17" s="66"/>
      <c r="B17" s="61" t="s">
        <v>135</v>
      </c>
      <c r="C17" s="61"/>
      <c r="E17" s="39"/>
      <c r="G17" s="64">
        <v>-6007</v>
      </c>
      <c r="H17" s="64"/>
      <c r="I17" s="64">
        <v>22981</v>
      </c>
      <c r="J17" s="64"/>
      <c r="K17" s="64">
        <v>-6007</v>
      </c>
      <c r="L17" s="64"/>
      <c r="M17" s="64">
        <v>22981</v>
      </c>
    </row>
    <row r="18" spans="1:13" ht="16.5" customHeight="1" x14ac:dyDescent="0.2">
      <c r="A18" s="66"/>
      <c r="B18" s="61" t="s">
        <v>130</v>
      </c>
      <c r="C18" s="61"/>
      <c r="E18" s="39"/>
      <c r="G18" s="64">
        <v>20301</v>
      </c>
      <c r="H18" s="64"/>
      <c r="I18" s="64">
        <v>14089</v>
      </c>
      <c r="J18" s="64"/>
      <c r="K18" s="64">
        <v>20301</v>
      </c>
      <c r="L18" s="64"/>
      <c r="M18" s="64">
        <v>14089</v>
      </c>
    </row>
    <row r="19" spans="1:13" ht="16.5" customHeight="1" x14ac:dyDescent="0.2">
      <c r="A19" s="66"/>
      <c r="B19" s="61" t="s">
        <v>109</v>
      </c>
      <c r="C19" s="61"/>
      <c r="G19" s="64">
        <v>12</v>
      </c>
      <c r="H19" s="64"/>
      <c r="I19" s="64">
        <v>-477</v>
      </c>
      <c r="J19" s="64"/>
      <c r="K19" s="64">
        <v>12</v>
      </c>
      <c r="L19" s="64"/>
      <c r="M19" s="64">
        <v>-477</v>
      </c>
    </row>
    <row r="20" spans="1:13" ht="16.5" customHeight="1" x14ac:dyDescent="0.2">
      <c r="A20" s="65"/>
      <c r="B20" s="61" t="s">
        <v>106</v>
      </c>
      <c r="C20" s="61"/>
      <c r="G20" s="64">
        <v>21342</v>
      </c>
      <c r="H20" s="64"/>
      <c r="I20" s="64">
        <v>1261</v>
      </c>
      <c r="J20" s="64"/>
      <c r="K20" s="64">
        <v>21342</v>
      </c>
      <c r="L20" s="64"/>
      <c r="M20" s="64">
        <v>1261</v>
      </c>
    </row>
    <row r="21" spans="1:13" ht="16.5" customHeight="1" x14ac:dyDescent="0.2">
      <c r="A21" s="65"/>
      <c r="B21" s="61" t="s">
        <v>107</v>
      </c>
      <c r="C21" s="61"/>
      <c r="G21" s="64">
        <v>1120</v>
      </c>
      <c r="H21" s="64"/>
      <c r="I21" s="64">
        <v>396</v>
      </c>
      <c r="J21" s="64"/>
      <c r="K21" s="64">
        <v>1120</v>
      </c>
      <c r="L21" s="64"/>
      <c r="M21" s="64">
        <v>396</v>
      </c>
    </row>
    <row r="22" spans="1:13" ht="16.5" customHeight="1" x14ac:dyDescent="0.2">
      <c r="A22" s="65"/>
      <c r="B22" s="61" t="s">
        <v>51</v>
      </c>
      <c r="C22" s="61"/>
      <c r="G22" s="64">
        <v>-179233</v>
      </c>
      <c r="H22" s="64"/>
      <c r="I22" s="64">
        <v>-99801</v>
      </c>
      <c r="J22" s="64"/>
      <c r="K22" s="64">
        <v>-179284</v>
      </c>
      <c r="L22" s="64"/>
      <c r="M22" s="64">
        <v>-99853</v>
      </c>
    </row>
    <row r="23" spans="1:13" ht="16.5" customHeight="1" x14ac:dyDescent="0.2">
      <c r="A23" s="65"/>
      <c r="B23" s="61" t="s">
        <v>108</v>
      </c>
      <c r="C23" s="61"/>
      <c r="G23" s="67">
        <v>107088</v>
      </c>
      <c r="H23" s="64"/>
      <c r="I23" s="67">
        <v>78446</v>
      </c>
      <c r="J23" s="64"/>
      <c r="K23" s="67">
        <v>107085</v>
      </c>
      <c r="L23" s="64"/>
      <c r="M23" s="67">
        <v>78446</v>
      </c>
    </row>
    <row r="24" spans="1:13" ht="16.5" customHeight="1" x14ac:dyDescent="0.2">
      <c r="A24" s="65"/>
      <c r="B24" s="61"/>
      <c r="C24" s="61"/>
      <c r="G24" s="64"/>
      <c r="H24" s="64"/>
      <c r="I24" s="64"/>
      <c r="J24" s="64"/>
      <c r="K24" s="64"/>
      <c r="L24" s="64"/>
      <c r="M24" s="64"/>
    </row>
    <row r="25" spans="1:13" ht="16.5" customHeight="1" x14ac:dyDescent="0.25">
      <c r="A25" s="63"/>
      <c r="B25" s="60"/>
      <c r="C25" s="60"/>
      <c r="G25" s="64">
        <f>SUM(G11:G23)</f>
        <v>593244</v>
      </c>
      <c r="H25" s="64"/>
      <c r="I25" s="64">
        <f>SUM(I11:I23)</f>
        <v>473447</v>
      </c>
      <c r="J25" s="64"/>
      <c r="K25" s="64">
        <f>SUM(K11:K23)</f>
        <v>593687</v>
      </c>
      <c r="L25" s="64"/>
      <c r="M25" s="64">
        <f>SUM(M11:M23)</f>
        <v>473952</v>
      </c>
    </row>
    <row r="26" spans="1:13" ht="16.5" customHeight="1" x14ac:dyDescent="0.25">
      <c r="A26" s="63"/>
      <c r="B26" s="60"/>
      <c r="C26" s="60"/>
      <c r="G26" s="64"/>
      <c r="H26" s="64"/>
      <c r="I26" s="64"/>
      <c r="J26" s="64"/>
      <c r="K26" s="64"/>
      <c r="L26" s="64"/>
      <c r="M26" s="64"/>
    </row>
    <row r="27" spans="1:13" ht="16.5" customHeight="1" x14ac:dyDescent="0.25">
      <c r="A27" s="60"/>
      <c r="B27" s="171" t="s">
        <v>111</v>
      </c>
      <c r="C27" s="61"/>
      <c r="G27" s="64"/>
      <c r="H27" s="64"/>
      <c r="I27" s="64"/>
      <c r="J27" s="64"/>
      <c r="K27" s="64"/>
      <c r="L27" s="64"/>
      <c r="M27" s="64"/>
    </row>
    <row r="28" spans="1:13" ht="16.5" customHeight="1" x14ac:dyDescent="0.2">
      <c r="B28" s="61" t="s">
        <v>46</v>
      </c>
      <c r="C28" s="61"/>
      <c r="G28" s="64">
        <f>-('BS 2-3'!G25-'BS 2-3'!I25)</f>
        <v>-52286</v>
      </c>
      <c r="H28" s="64"/>
      <c r="I28" s="64">
        <v>-999</v>
      </c>
      <c r="J28" s="64"/>
      <c r="K28" s="64">
        <f>-('BS 2-3'!K25-'BS 2-3'!M25)</f>
        <v>-52286</v>
      </c>
      <c r="L28" s="64"/>
      <c r="M28" s="64">
        <v>-999</v>
      </c>
    </row>
    <row r="29" spans="1:13" ht="16.5" customHeight="1" x14ac:dyDescent="0.2">
      <c r="B29" s="65" t="s">
        <v>81</v>
      </c>
      <c r="C29" s="61"/>
      <c r="G29" s="64">
        <v>-264634</v>
      </c>
      <c r="H29" s="64"/>
      <c r="I29" s="64">
        <v>-436649</v>
      </c>
      <c r="J29" s="64"/>
      <c r="K29" s="64">
        <v>-266290</v>
      </c>
      <c r="L29" s="64"/>
      <c r="M29" s="64">
        <v>-435460</v>
      </c>
    </row>
    <row r="30" spans="1:13" ht="16.5" customHeight="1" x14ac:dyDescent="0.2">
      <c r="B30" s="65" t="s">
        <v>45</v>
      </c>
      <c r="C30" s="61"/>
      <c r="G30" s="64">
        <v>-1240962</v>
      </c>
      <c r="H30" s="64"/>
      <c r="I30" s="64">
        <v>-73506</v>
      </c>
      <c r="J30" s="64"/>
      <c r="K30" s="64">
        <v>-1240753</v>
      </c>
      <c r="L30" s="64"/>
      <c r="M30" s="64">
        <v>-73506</v>
      </c>
    </row>
    <row r="31" spans="1:13" ht="16.5" customHeight="1" x14ac:dyDescent="0.2">
      <c r="B31" s="65" t="s">
        <v>9</v>
      </c>
      <c r="C31" s="61"/>
      <c r="G31" s="64">
        <v>-10000</v>
      </c>
      <c r="H31" s="64"/>
      <c r="I31" s="64">
        <v>-11312</v>
      </c>
      <c r="J31" s="64"/>
      <c r="K31" s="64">
        <v>-9991</v>
      </c>
      <c r="L31" s="64"/>
      <c r="M31" s="64">
        <v>-11312</v>
      </c>
    </row>
    <row r="32" spans="1:13" ht="16.5" customHeight="1" x14ac:dyDescent="0.2">
      <c r="B32" s="65" t="s">
        <v>48</v>
      </c>
      <c r="C32" s="61"/>
      <c r="G32" s="64">
        <v>-3343</v>
      </c>
      <c r="H32" s="64"/>
      <c r="I32" s="64">
        <v>-7222</v>
      </c>
      <c r="J32" s="64"/>
      <c r="K32" s="64">
        <v>-3343</v>
      </c>
      <c r="L32" s="64"/>
      <c r="M32" s="64">
        <v>-7222</v>
      </c>
    </row>
    <row r="33" spans="1:13" ht="16.5" customHeight="1" x14ac:dyDescent="0.2">
      <c r="B33" s="65" t="s">
        <v>82</v>
      </c>
      <c r="C33" s="61"/>
      <c r="D33" s="61"/>
      <c r="G33" s="64">
        <v>241625</v>
      </c>
      <c r="H33" s="64"/>
      <c r="I33" s="64">
        <v>-425076</v>
      </c>
      <c r="J33" s="64"/>
      <c r="K33" s="64">
        <v>242947</v>
      </c>
      <c r="L33" s="64"/>
      <c r="M33" s="64">
        <v>-427371</v>
      </c>
    </row>
    <row r="34" spans="1:13" ht="16.5" customHeight="1" x14ac:dyDescent="0.2">
      <c r="B34" s="65" t="s">
        <v>16</v>
      </c>
      <c r="C34" s="61"/>
      <c r="D34" s="61"/>
      <c r="G34" s="64">
        <v>57448</v>
      </c>
      <c r="H34" s="64"/>
      <c r="I34" s="64">
        <v>-42629</v>
      </c>
      <c r="J34" s="64"/>
      <c r="K34" s="64">
        <v>57449</v>
      </c>
      <c r="L34" s="64"/>
      <c r="M34" s="64">
        <v>-42635</v>
      </c>
    </row>
    <row r="35" spans="1:13" ht="16.5" customHeight="1" x14ac:dyDescent="0.2">
      <c r="B35" s="65" t="s">
        <v>112</v>
      </c>
      <c r="C35" s="61"/>
      <c r="D35" s="61"/>
      <c r="G35" s="67">
        <v>-2750</v>
      </c>
      <c r="H35" s="64"/>
      <c r="I35" s="187" t="s">
        <v>140</v>
      </c>
      <c r="J35" s="67"/>
      <c r="K35" s="67">
        <v>-2750</v>
      </c>
      <c r="L35" s="67"/>
      <c r="M35" s="187" t="s">
        <v>140</v>
      </c>
    </row>
    <row r="36" spans="1:13" ht="16.5" customHeight="1" x14ac:dyDescent="0.2">
      <c r="A36" s="65"/>
      <c r="B36" s="61"/>
      <c r="C36" s="61"/>
      <c r="G36" s="64"/>
      <c r="H36" s="64"/>
      <c r="I36" s="64"/>
      <c r="J36" s="64"/>
      <c r="K36" s="64"/>
      <c r="L36" s="64"/>
      <c r="M36" s="64"/>
    </row>
    <row r="37" spans="1:13" ht="16.5" customHeight="1" x14ac:dyDescent="0.25">
      <c r="B37" s="60" t="s">
        <v>87</v>
      </c>
      <c r="C37" s="63"/>
      <c r="G37" s="68">
        <f>SUM(G25:G35)</f>
        <v>-681658</v>
      </c>
      <c r="H37" s="68"/>
      <c r="I37" s="68">
        <f>SUM(I25:I35)</f>
        <v>-523946</v>
      </c>
      <c r="J37" s="68"/>
      <c r="K37" s="68">
        <f>SUM(K25:K35)</f>
        <v>-681330</v>
      </c>
      <c r="L37" s="68"/>
      <c r="M37" s="68">
        <f>SUM(M25:M35)</f>
        <v>-524553</v>
      </c>
    </row>
    <row r="38" spans="1:13" ht="16.5" customHeight="1" x14ac:dyDescent="0.2">
      <c r="B38" s="61" t="s">
        <v>36</v>
      </c>
      <c r="C38" s="61"/>
      <c r="G38" s="64">
        <v>199510</v>
      </c>
      <c r="H38" s="64"/>
      <c r="I38" s="64">
        <v>99801</v>
      </c>
      <c r="J38" s="64"/>
      <c r="K38" s="64">
        <v>199562</v>
      </c>
      <c r="L38" s="64"/>
      <c r="M38" s="64">
        <v>98612</v>
      </c>
    </row>
    <row r="39" spans="1:13" ht="16.5" customHeight="1" x14ac:dyDescent="0.25">
      <c r="B39" s="61" t="s">
        <v>72</v>
      </c>
      <c r="C39" s="60"/>
      <c r="G39" s="67">
        <v>-70</v>
      </c>
      <c r="H39" s="64"/>
      <c r="I39" s="67">
        <v>-125</v>
      </c>
      <c r="J39" s="64"/>
      <c r="K39" s="67">
        <v>-70</v>
      </c>
      <c r="L39" s="64"/>
      <c r="M39" s="67">
        <v>-125</v>
      </c>
    </row>
    <row r="40" spans="1:13" ht="16.5" customHeight="1" x14ac:dyDescent="0.25">
      <c r="A40" s="61"/>
      <c r="B40" s="61"/>
      <c r="C40" s="60"/>
      <c r="G40" s="64"/>
      <c r="H40" s="64"/>
      <c r="I40" s="64"/>
      <c r="J40" s="64"/>
      <c r="K40" s="64"/>
      <c r="L40" s="64"/>
      <c r="M40" s="64"/>
    </row>
    <row r="41" spans="1:13" ht="16.5" customHeight="1" x14ac:dyDescent="0.25">
      <c r="A41" s="63" t="s">
        <v>73</v>
      </c>
      <c r="B41" s="60"/>
      <c r="C41" s="60"/>
      <c r="G41" s="67">
        <f>SUM(G37:G39)</f>
        <v>-482218</v>
      </c>
      <c r="H41" s="64"/>
      <c r="I41" s="67">
        <f>SUM(I37:I39)</f>
        <v>-424270</v>
      </c>
      <c r="J41" s="64"/>
      <c r="K41" s="67">
        <f>SUM(K37:K39)</f>
        <v>-481838</v>
      </c>
      <c r="L41" s="64"/>
      <c r="M41" s="67">
        <f>SUM(M37:M39)</f>
        <v>-426066</v>
      </c>
    </row>
    <row r="42" spans="1:13" ht="16.5" customHeight="1" x14ac:dyDescent="0.25">
      <c r="C42" s="51"/>
      <c r="H42" s="40"/>
      <c r="J42" s="40"/>
      <c r="L42" s="40"/>
    </row>
    <row r="43" spans="1:13" ht="16.5" customHeight="1" x14ac:dyDescent="0.25">
      <c r="C43" s="51"/>
      <c r="H43" s="40"/>
      <c r="J43" s="40"/>
      <c r="L43" s="40"/>
    </row>
    <row r="44" spans="1:13" ht="13.5" customHeight="1" x14ac:dyDescent="0.25">
      <c r="C44" s="51"/>
      <c r="H44" s="40"/>
      <c r="J44" s="40"/>
      <c r="L44" s="40"/>
    </row>
    <row r="45" spans="1:13" ht="6.75" customHeight="1" x14ac:dyDescent="0.25">
      <c r="C45" s="51"/>
      <c r="H45" s="40"/>
      <c r="J45" s="40"/>
      <c r="L45" s="40"/>
    </row>
    <row r="46" spans="1:13" ht="16.5" customHeight="1" x14ac:dyDescent="0.25">
      <c r="C46" s="51"/>
      <c r="H46" s="40"/>
      <c r="J46" s="40"/>
      <c r="L46" s="40"/>
    </row>
    <row r="47" spans="1:13" ht="19.5" customHeight="1" x14ac:dyDescent="0.25">
      <c r="C47" s="51"/>
      <c r="H47" s="40"/>
      <c r="J47" s="40"/>
      <c r="L47" s="40"/>
    </row>
    <row r="48" spans="1:13" ht="11.25" customHeight="1" x14ac:dyDescent="0.25">
      <c r="C48" s="51"/>
      <c r="H48" s="40"/>
      <c r="J48" s="40"/>
      <c r="L48" s="40"/>
    </row>
    <row r="49" spans="1:13" ht="16.5" customHeight="1" x14ac:dyDescent="0.25">
      <c r="C49" s="51"/>
      <c r="H49" s="40"/>
      <c r="J49" s="40"/>
      <c r="L49" s="40"/>
    </row>
    <row r="50" spans="1:13" ht="19.5" customHeight="1" x14ac:dyDescent="0.25">
      <c r="C50" s="51"/>
      <c r="H50" s="40"/>
      <c r="J50" s="40"/>
      <c r="L50" s="40"/>
    </row>
    <row r="51" spans="1:13" ht="16.5" customHeight="1" x14ac:dyDescent="0.25">
      <c r="C51" s="51"/>
      <c r="H51" s="40"/>
      <c r="J51" s="40"/>
      <c r="L51" s="40"/>
    </row>
    <row r="52" spans="1:13" ht="16.5" customHeight="1" x14ac:dyDescent="0.25">
      <c r="C52" s="51"/>
      <c r="H52" s="40"/>
      <c r="J52" s="40"/>
      <c r="L52" s="40"/>
    </row>
    <row r="53" spans="1:13" ht="16.5" customHeight="1" x14ac:dyDescent="0.25">
      <c r="C53" s="51"/>
      <c r="H53" s="40"/>
      <c r="J53" s="40"/>
      <c r="L53" s="40"/>
    </row>
    <row r="54" spans="1:13" ht="16.5" customHeight="1" x14ac:dyDescent="0.25">
      <c r="C54" s="51"/>
      <c r="H54" s="40"/>
      <c r="J54" s="40"/>
      <c r="L54" s="40"/>
    </row>
    <row r="55" spans="1:13" ht="11.4" x14ac:dyDescent="0.25">
      <c r="C55" s="51"/>
      <c r="H55" s="40"/>
      <c r="J55" s="40"/>
      <c r="L55" s="40"/>
    </row>
    <row r="56" spans="1:13" ht="21.9" customHeight="1" x14ac:dyDescent="0.25">
      <c r="A56" s="194" t="str">
        <f>'PL 4'!A55</f>
        <v>The accompanying notes are integral part of these financial information.</v>
      </c>
      <c r="B56" s="194"/>
      <c r="C56" s="194"/>
      <c r="D56" s="194"/>
      <c r="E56" s="194"/>
      <c r="F56" s="194"/>
      <c r="G56" s="194"/>
      <c r="H56" s="194"/>
      <c r="I56" s="194"/>
      <c r="J56" s="194"/>
      <c r="K56" s="194"/>
      <c r="L56" s="194"/>
      <c r="M56" s="194"/>
    </row>
    <row r="57" spans="1:13" ht="16.5" customHeight="1" x14ac:dyDescent="0.25">
      <c r="A57" s="37" t="str">
        <f>A1</f>
        <v xml:space="preserve">Aurora Design Public Company Limited </v>
      </c>
      <c r="B57" s="37"/>
      <c r="C57" s="37"/>
      <c r="D57" s="37"/>
      <c r="E57" s="37"/>
    </row>
    <row r="58" spans="1:13" ht="16.5" customHeight="1" x14ac:dyDescent="0.25">
      <c r="A58" s="37" t="s">
        <v>127</v>
      </c>
      <c r="B58" s="37"/>
      <c r="C58" s="37"/>
      <c r="D58" s="37"/>
      <c r="E58" s="37"/>
      <c r="M58" s="153"/>
    </row>
    <row r="59" spans="1:13" ht="16.5" customHeight="1" x14ac:dyDescent="0.25">
      <c r="A59" s="16" t="str">
        <f>A3</f>
        <v>For the three-month period ended 31 March 2025</v>
      </c>
      <c r="B59" s="16"/>
      <c r="C59" s="16"/>
      <c r="D59" s="16"/>
      <c r="E59" s="16"/>
      <c r="F59" s="45"/>
      <c r="G59" s="46"/>
      <c r="H59" s="47"/>
      <c r="I59" s="46"/>
      <c r="J59" s="45"/>
      <c r="K59" s="46"/>
      <c r="L59" s="47"/>
      <c r="M59" s="149"/>
    </row>
    <row r="62" spans="1:13" ht="12" x14ac:dyDescent="0.25">
      <c r="A62" s="41" t="s">
        <v>1</v>
      </c>
      <c r="F62" s="49"/>
      <c r="G62" s="195" t="s">
        <v>90</v>
      </c>
      <c r="H62" s="195"/>
      <c r="I62" s="195"/>
      <c r="J62" s="3"/>
      <c r="K62" s="195" t="s">
        <v>91</v>
      </c>
      <c r="L62" s="195"/>
      <c r="M62" s="195"/>
    </row>
    <row r="63" spans="1:13" ht="16.5" customHeight="1" x14ac:dyDescent="0.25">
      <c r="F63" s="49"/>
      <c r="G63" s="165">
        <v>2025</v>
      </c>
      <c r="H63" s="166"/>
      <c r="I63" s="165">
        <v>2024</v>
      </c>
      <c r="J63" s="166"/>
      <c r="K63" s="165">
        <v>2025</v>
      </c>
      <c r="L63" s="166"/>
      <c r="M63" s="165">
        <v>2024</v>
      </c>
    </row>
    <row r="64" spans="1:13" ht="16.5" customHeight="1" x14ac:dyDescent="0.25">
      <c r="E64" s="164" t="s">
        <v>5</v>
      </c>
      <c r="F64" s="49"/>
      <c r="G64" s="164" t="s">
        <v>70</v>
      </c>
      <c r="H64" s="53"/>
      <c r="I64" s="164" t="s">
        <v>70</v>
      </c>
      <c r="J64" s="54"/>
      <c r="K64" s="164" t="s">
        <v>70</v>
      </c>
      <c r="L64" s="53"/>
      <c r="M64" s="164" t="s">
        <v>70</v>
      </c>
    </row>
    <row r="65" spans="1:13" ht="16.5" customHeight="1" x14ac:dyDescent="0.25">
      <c r="F65" s="49"/>
      <c r="G65" s="55"/>
      <c r="H65" s="1"/>
      <c r="I65" s="55"/>
      <c r="J65" s="2"/>
      <c r="K65" s="55"/>
      <c r="L65" s="1"/>
      <c r="M65" s="55"/>
    </row>
    <row r="66" spans="1:13" ht="16.5" customHeight="1" x14ac:dyDescent="0.25">
      <c r="A66" s="60" t="s">
        <v>35</v>
      </c>
      <c r="B66" s="61"/>
      <c r="C66" s="61"/>
      <c r="G66" s="64"/>
      <c r="H66" s="64"/>
      <c r="I66" s="64"/>
      <c r="J66" s="64"/>
      <c r="K66" s="64"/>
      <c r="L66" s="64"/>
      <c r="M66" s="64"/>
    </row>
    <row r="67" spans="1:13" ht="16.5" customHeight="1" x14ac:dyDescent="0.2">
      <c r="A67" s="65"/>
      <c r="B67" s="61" t="s">
        <v>113</v>
      </c>
      <c r="C67" s="61"/>
      <c r="E67" s="39">
        <v>9</v>
      </c>
      <c r="G67" s="64">
        <v>-31261</v>
      </c>
      <c r="H67" s="64"/>
      <c r="I67" s="64">
        <v>-46110</v>
      </c>
      <c r="J67" s="64"/>
      <c r="K67" s="64">
        <v>-31261</v>
      </c>
      <c r="L67" s="64"/>
      <c r="M67" s="64">
        <v>-44058</v>
      </c>
    </row>
    <row r="68" spans="1:13" ht="16.5" customHeight="1" x14ac:dyDescent="0.2">
      <c r="A68" s="65"/>
      <c r="B68" s="61" t="s">
        <v>114</v>
      </c>
      <c r="C68" s="61"/>
      <c r="G68" s="67">
        <v>-5906</v>
      </c>
      <c r="H68" s="64"/>
      <c r="I68" s="67">
        <v>-823</v>
      </c>
      <c r="J68" s="64"/>
      <c r="K68" s="67">
        <v>-5906</v>
      </c>
      <c r="L68" s="64"/>
      <c r="M68" s="67">
        <v>-122</v>
      </c>
    </row>
    <row r="69" spans="1:13" ht="16.5" customHeight="1" x14ac:dyDescent="0.2">
      <c r="A69" s="65"/>
      <c r="B69" s="61"/>
      <c r="C69" s="61"/>
      <c r="G69" s="64"/>
      <c r="H69" s="64"/>
      <c r="I69" s="64"/>
      <c r="J69" s="64"/>
      <c r="K69" s="64"/>
      <c r="L69" s="64"/>
      <c r="M69" s="64"/>
    </row>
    <row r="70" spans="1:13" ht="16.5" customHeight="1" x14ac:dyDescent="0.25">
      <c r="A70" s="60" t="s">
        <v>74</v>
      </c>
      <c r="B70" s="60"/>
      <c r="C70" s="61"/>
      <c r="G70" s="67">
        <f>SUM(G67:G69)</f>
        <v>-37167</v>
      </c>
      <c r="H70" s="64"/>
      <c r="I70" s="67">
        <f>SUM(I67:I69)</f>
        <v>-46933</v>
      </c>
      <c r="J70" s="64"/>
      <c r="K70" s="67">
        <f>SUM(K67:K69)</f>
        <v>-37167</v>
      </c>
      <c r="L70" s="64"/>
      <c r="M70" s="67">
        <f>SUM(M67:M69)</f>
        <v>-44180</v>
      </c>
    </row>
    <row r="71" spans="1:13" ht="16.5" customHeight="1" x14ac:dyDescent="0.25">
      <c r="A71" s="60"/>
      <c r="B71" s="60"/>
      <c r="C71" s="61"/>
      <c r="G71" s="64"/>
      <c r="H71" s="64"/>
      <c r="I71" s="64"/>
      <c r="J71" s="64"/>
      <c r="K71" s="64"/>
      <c r="L71" s="64"/>
      <c r="M71" s="64"/>
    </row>
    <row r="72" spans="1:13" ht="16.5" customHeight="1" x14ac:dyDescent="0.25">
      <c r="A72" s="60" t="s">
        <v>37</v>
      </c>
      <c r="B72" s="61"/>
      <c r="C72" s="61"/>
      <c r="G72" s="64"/>
      <c r="H72" s="64"/>
      <c r="I72" s="64"/>
      <c r="J72" s="64"/>
      <c r="K72" s="64"/>
      <c r="L72" s="64"/>
      <c r="M72" s="64"/>
    </row>
    <row r="73" spans="1:13" ht="16.5" customHeight="1" x14ac:dyDescent="0.2">
      <c r="B73" s="65" t="s">
        <v>121</v>
      </c>
      <c r="C73" s="61"/>
      <c r="G73" s="64">
        <v>3653482</v>
      </c>
      <c r="H73" s="64"/>
      <c r="I73" s="64">
        <v>1990000</v>
      </c>
      <c r="J73" s="64"/>
      <c r="K73" s="64">
        <v>3653482</v>
      </c>
      <c r="L73" s="64"/>
      <c r="M73" s="64">
        <v>1990000</v>
      </c>
    </row>
    <row r="74" spans="1:13" ht="16.5" customHeight="1" x14ac:dyDescent="0.2">
      <c r="B74" s="65" t="s">
        <v>122</v>
      </c>
      <c r="C74" s="61"/>
      <c r="G74" s="64">
        <v>-3296000</v>
      </c>
      <c r="H74" s="64"/>
      <c r="I74" s="64">
        <v>-1515000</v>
      </c>
      <c r="J74" s="64"/>
      <c r="K74" s="64">
        <v>-3296000</v>
      </c>
      <c r="L74" s="64"/>
      <c r="M74" s="64">
        <v>-1515000</v>
      </c>
    </row>
    <row r="75" spans="1:13" ht="16.5" customHeight="1" x14ac:dyDescent="0.2">
      <c r="B75" s="65" t="s">
        <v>123</v>
      </c>
      <c r="C75" s="61"/>
      <c r="E75" s="39">
        <v>15</v>
      </c>
      <c r="G75" s="64">
        <v>158000</v>
      </c>
      <c r="H75" s="64"/>
      <c r="I75" s="142" t="s">
        <v>140</v>
      </c>
      <c r="J75" s="64"/>
      <c r="K75" s="64">
        <v>158000</v>
      </c>
      <c r="L75" s="64"/>
      <c r="M75" s="142" t="s">
        <v>140</v>
      </c>
    </row>
    <row r="76" spans="1:13" ht="16.5" customHeight="1" x14ac:dyDescent="0.2">
      <c r="B76" s="65" t="s">
        <v>124</v>
      </c>
      <c r="C76" s="61"/>
      <c r="E76" s="39">
        <v>13</v>
      </c>
      <c r="G76" s="64">
        <v>-185918</v>
      </c>
      <c r="H76" s="64"/>
      <c r="I76" s="64">
        <v>-120943</v>
      </c>
      <c r="J76" s="64"/>
      <c r="K76" s="64">
        <v>-185918</v>
      </c>
      <c r="L76" s="64"/>
      <c r="M76" s="64">
        <v>-120943</v>
      </c>
    </row>
    <row r="77" spans="1:13" ht="16.5" customHeight="1" x14ac:dyDescent="0.2">
      <c r="B77" s="65" t="s">
        <v>125</v>
      </c>
      <c r="C77" s="61"/>
      <c r="E77" s="172">
        <v>10.199999999999999</v>
      </c>
      <c r="G77" s="64">
        <v>-114622</v>
      </c>
      <c r="H77" s="64"/>
      <c r="I77" s="64">
        <v>-98753</v>
      </c>
      <c r="J77" s="64"/>
      <c r="K77" s="64">
        <v>-114622</v>
      </c>
      <c r="L77" s="64"/>
      <c r="M77" s="64">
        <v>-98753</v>
      </c>
    </row>
    <row r="78" spans="1:13" ht="16.5" customHeight="1" x14ac:dyDescent="0.2">
      <c r="B78" s="61" t="s">
        <v>38</v>
      </c>
      <c r="C78" s="61"/>
      <c r="G78" s="67">
        <v>-100314</v>
      </c>
      <c r="H78" s="64"/>
      <c r="I78" s="67">
        <v>-78210</v>
      </c>
      <c r="J78" s="64"/>
      <c r="K78" s="67">
        <v>-100310</v>
      </c>
      <c r="L78" s="64"/>
      <c r="M78" s="67">
        <v>-78210</v>
      </c>
    </row>
    <row r="79" spans="1:13" ht="16.5" customHeight="1" x14ac:dyDescent="0.2">
      <c r="A79" s="61"/>
      <c r="B79" s="61"/>
      <c r="C79" s="61"/>
      <c r="G79" s="64"/>
      <c r="H79" s="64"/>
      <c r="I79" s="64"/>
      <c r="J79" s="64"/>
      <c r="K79" s="64"/>
      <c r="L79" s="64"/>
      <c r="M79" s="64"/>
    </row>
    <row r="80" spans="1:13" ht="16.5" customHeight="1" x14ac:dyDescent="0.25">
      <c r="A80" s="60" t="s">
        <v>119</v>
      </c>
      <c r="B80" s="60"/>
      <c r="C80" s="60"/>
      <c r="G80" s="67">
        <f>SUM(G73:G79)</f>
        <v>114628</v>
      </c>
      <c r="H80" s="64"/>
      <c r="I80" s="67">
        <f>SUM(I73:I79)</f>
        <v>177094</v>
      </c>
      <c r="J80" s="64"/>
      <c r="K80" s="67">
        <f>SUM(K73:K79)</f>
        <v>114632</v>
      </c>
      <c r="L80" s="64"/>
      <c r="M80" s="67">
        <f>SUM(M73:M79)</f>
        <v>177094</v>
      </c>
    </row>
    <row r="81" spans="1:13" ht="16.5" customHeight="1" x14ac:dyDescent="0.25">
      <c r="A81" s="60"/>
      <c r="B81" s="60"/>
      <c r="C81" s="60"/>
      <c r="G81" s="64"/>
      <c r="H81" s="64"/>
      <c r="I81" s="64"/>
      <c r="J81" s="64"/>
      <c r="K81" s="64"/>
      <c r="L81" s="64"/>
      <c r="M81" s="64"/>
    </row>
    <row r="82" spans="1:13" ht="16.5" customHeight="1" x14ac:dyDescent="0.25">
      <c r="A82" s="60" t="s">
        <v>118</v>
      </c>
      <c r="B82" s="60"/>
      <c r="C82" s="60"/>
      <c r="G82" s="64">
        <f>SUM(G80,G70,G41)</f>
        <v>-404757</v>
      </c>
      <c r="H82" s="64"/>
      <c r="I82" s="64">
        <f>SUM(I80,I70,I41)</f>
        <v>-294109</v>
      </c>
      <c r="J82" s="64"/>
      <c r="K82" s="64">
        <f>SUM(K80,K70,K41)</f>
        <v>-404373</v>
      </c>
      <c r="L82" s="64"/>
      <c r="M82" s="64">
        <f>SUM(M80,M70,M41)</f>
        <v>-293152</v>
      </c>
    </row>
    <row r="83" spans="1:13" ht="16.5" customHeight="1" x14ac:dyDescent="0.2">
      <c r="B83" s="61" t="s">
        <v>75</v>
      </c>
      <c r="C83" s="61"/>
      <c r="G83" s="69">
        <f>'BS 2-3'!I15</f>
        <v>574762</v>
      </c>
      <c r="H83" s="64"/>
      <c r="I83" s="69">
        <v>460333</v>
      </c>
      <c r="J83" s="64"/>
      <c r="K83" s="69">
        <f>'BS 2-3'!M15</f>
        <v>545009</v>
      </c>
      <c r="L83" s="64"/>
      <c r="M83" s="69">
        <v>457733</v>
      </c>
    </row>
    <row r="84" spans="1:13" ht="16.5" customHeight="1" x14ac:dyDescent="0.2">
      <c r="A84" s="61"/>
      <c r="B84" s="61"/>
      <c r="C84" s="61"/>
      <c r="G84" s="70"/>
      <c r="H84" s="64"/>
      <c r="I84" s="70"/>
      <c r="J84" s="64"/>
      <c r="K84" s="70"/>
      <c r="L84" s="64"/>
      <c r="M84" s="70"/>
    </row>
    <row r="85" spans="1:13" ht="16.5" customHeight="1" thickBot="1" x14ac:dyDescent="0.3">
      <c r="A85" s="60" t="s">
        <v>76</v>
      </c>
      <c r="B85" s="60"/>
      <c r="C85" s="60"/>
      <c r="G85" s="71">
        <f>SUM(G82:G84)</f>
        <v>170005</v>
      </c>
      <c r="H85" s="64"/>
      <c r="I85" s="71">
        <f>SUM(I82:I84)</f>
        <v>166224</v>
      </c>
      <c r="J85" s="64"/>
      <c r="K85" s="71">
        <f>SUM(K82:K84)</f>
        <v>140636</v>
      </c>
      <c r="L85" s="64"/>
      <c r="M85" s="71">
        <f>SUM(M82:M84)</f>
        <v>164581</v>
      </c>
    </row>
    <row r="86" spans="1:13" ht="16.5" customHeight="1" thickTop="1" x14ac:dyDescent="0.25">
      <c r="J86" s="56"/>
      <c r="L86" s="56"/>
    </row>
    <row r="87" spans="1:13" ht="16.5" customHeight="1" x14ac:dyDescent="0.25">
      <c r="A87" s="37"/>
    </row>
    <row r="88" spans="1:13" ht="16.5" customHeight="1" x14ac:dyDescent="0.25">
      <c r="A88" s="41" t="s">
        <v>120</v>
      </c>
      <c r="J88" s="56"/>
      <c r="L88" s="56"/>
    </row>
    <row r="89" spans="1:13" ht="16.5" customHeight="1" x14ac:dyDescent="0.25">
      <c r="J89" s="56"/>
      <c r="L89" s="57"/>
    </row>
    <row r="90" spans="1:13" ht="16.5" customHeight="1" x14ac:dyDescent="0.25">
      <c r="A90" s="37"/>
      <c r="G90" s="195" t="s">
        <v>90</v>
      </c>
      <c r="H90" s="195"/>
      <c r="I90" s="195"/>
      <c r="J90" s="3"/>
      <c r="K90" s="195" t="s">
        <v>91</v>
      </c>
      <c r="L90" s="195"/>
      <c r="M90" s="195"/>
    </row>
    <row r="91" spans="1:13" ht="16.5" customHeight="1" x14ac:dyDescent="0.25">
      <c r="B91" s="37"/>
      <c r="G91" s="165">
        <v>2025</v>
      </c>
      <c r="H91" s="166"/>
      <c r="I91" s="165">
        <v>2024</v>
      </c>
      <c r="J91" s="166"/>
      <c r="K91" s="165">
        <v>2025</v>
      </c>
      <c r="L91" s="166"/>
      <c r="M91" s="165">
        <v>2024</v>
      </c>
    </row>
    <row r="92" spans="1:13" ht="16.5" customHeight="1" x14ac:dyDescent="0.25">
      <c r="B92" s="37"/>
      <c r="G92" s="164" t="s">
        <v>70</v>
      </c>
      <c r="H92" s="53"/>
      <c r="I92" s="164" t="s">
        <v>70</v>
      </c>
      <c r="J92" s="54"/>
      <c r="K92" s="164" t="s">
        <v>70</v>
      </c>
      <c r="L92" s="53"/>
      <c r="M92" s="164" t="s">
        <v>70</v>
      </c>
    </row>
    <row r="93" spans="1:13" ht="16.5" customHeight="1" x14ac:dyDescent="0.2">
      <c r="B93" s="37"/>
      <c r="G93" s="64"/>
      <c r="H93" s="64"/>
      <c r="I93" s="64"/>
      <c r="J93" s="64"/>
      <c r="K93" s="64"/>
      <c r="L93" s="64"/>
      <c r="M93" s="64"/>
    </row>
    <row r="94" spans="1:13" ht="16.5" customHeight="1" x14ac:dyDescent="0.2">
      <c r="B94" s="41" t="s">
        <v>8</v>
      </c>
      <c r="G94" s="64">
        <f>'BS 2-3'!G15</f>
        <v>183842</v>
      </c>
      <c r="H94" s="64"/>
      <c r="I94" s="64">
        <v>166224</v>
      </c>
      <c r="J94" s="64"/>
      <c r="K94" s="64">
        <f>'BS 2-3'!K15</f>
        <v>154473</v>
      </c>
      <c r="L94" s="64"/>
      <c r="M94" s="64">
        <v>164581</v>
      </c>
    </row>
    <row r="95" spans="1:13" ht="16.5" customHeight="1" x14ac:dyDescent="0.2">
      <c r="B95" s="41" t="s">
        <v>89</v>
      </c>
      <c r="G95" s="69">
        <v>-13837</v>
      </c>
      <c r="H95" s="64"/>
      <c r="I95" s="188" t="s">
        <v>140</v>
      </c>
      <c r="J95" s="64"/>
      <c r="K95" s="69">
        <v>-13837</v>
      </c>
      <c r="L95" s="64"/>
      <c r="M95" s="188" t="s">
        <v>140</v>
      </c>
    </row>
    <row r="96" spans="1:13" ht="16.5" customHeight="1" x14ac:dyDescent="0.2">
      <c r="G96" s="70"/>
      <c r="H96" s="64"/>
      <c r="I96" s="70"/>
      <c r="J96" s="64"/>
      <c r="K96" s="70"/>
      <c r="L96" s="64"/>
      <c r="M96" s="70"/>
    </row>
    <row r="97" spans="1:13" ht="16.5" customHeight="1" thickBot="1" x14ac:dyDescent="0.25">
      <c r="B97" s="41" t="s">
        <v>31</v>
      </c>
      <c r="G97" s="71">
        <f>SUM(G94:G96)</f>
        <v>170005</v>
      </c>
      <c r="H97" s="64"/>
      <c r="I97" s="71">
        <f>SUM(I94:I96)</f>
        <v>166224</v>
      </c>
      <c r="J97" s="64"/>
      <c r="K97" s="71">
        <f>SUM(K94:K96)</f>
        <v>140636</v>
      </c>
      <c r="L97" s="64"/>
      <c r="M97" s="71">
        <f>SUM(M94:M96)</f>
        <v>164581</v>
      </c>
    </row>
    <row r="98" spans="1:13" ht="16.5" customHeight="1" thickTop="1" x14ac:dyDescent="0.25">
      <c r="B98" s="37"/>
      <c r="G98" s="59"/>
      <c r="H98" s="58"/>
      <c r="I98" s="59"/>
      <c r="J98" s="58"/>
      <c r="K98" s="59"/>
      <c r="L98" s="58"/>
      <c r="M98" s="59"/>
    </row>
    <row r="99" spans="1:13" ht="16.5" customHeight="1" x14ac:dyDescent="0.25">
      <c r="A99" s="37" t="s">
        <v>115</v>
      </c>
      <c r="B99" s="37"/>
      <c r="G99" s="59"/>
      <c r="H99" s="58"/>
      <c r="I99" s="59"/>
      <c r="J99" s="58"/>
      <c r="K99" s="59"/>
      <c r="L99" s="58"/>
      <c r="M99" s="59"/>
    </row>
    <row r="100" spans="1:13" ht="16.5" customHeight="1" x14ac:dyDescent="0.25">
      <c r="B100" s="41" t="s">
        <v>116</v>
      </c>
      <c r="E100" s="172">
        <v>10.1</v>
      </c>
      <c r="G100" s="59">
        <v>62343</v>
      </c>
      <c r="H100" s="58"/>
      <c r="I100" s="59">
        <v>95226</v>
      </c>
      <c r="J100" s="58"/>
      <c r="K100" s="59">
        <v>62343</v>
      </c>
      <c r="L100" s="58"/>
      <c r="M100" s="59">
        <v>95226</v>
      </c>
    </row>
    <row r="101" spans="1:13" ht="16.5" customHeight="1" x14ac:dyDescent="0.25">
      <c r="B101" s="37"/>
      <c r="G101" s="59"/>
      <c r="H101" s="58"/>
      <c r="I101" s="59"/>
      <c r="J101" s="58"/>
      <c r="K101" s="59"/>
      <c r="L101" s="58"/>
      <c r="M101" s="59"/>
    </row>
    <row r="102" spans="1:13" ht="16.5" customHeight="1" x14ac:dyDescent="0.25">
      <c r="B102" s="37"/>
      <c r="G102" s="59"/>
      <c r="H102" s="58"/>
      <c r="I102" s="59"/>
      <c r="J102" s="58"/>
      <c r="K102" s="59"/>
      <c r="L102" s="58"/>
      <c r="M102" s="59"/>
    </row>
    <row r="103" spans="1:13" ht="16.5" customHeight="1" x14ac:dyDescent="0.25">
      <c r="B103" s="37"/>
      <c r="G103" s="59"/>
      <c r="H103" s="58"/>
      <c r="I103" s="59"/>
      <c r="J103" s="58"/>
      <c r="K103" s="59"/>
      <c r="L103" s="58"/>
      <c r="M103" s="59"/>
    </row>
    <row r="104" spans="1:13" ht="16.5" customHeight="1" x14ac:dyDescent="0.25">
      <c r="B104" s="37"/>
      <c r="G104" s="59"/>
      <c r="H104" s="58"/>
      <c r="I104" s="59"/>
      <c r="J104" s="58"/>
      <c r="K104" s="59"/>
      <c r="L104" s="58"/>
      <c r="M104" s="59"/>
    </row>
    <row r="105" spans="1:13" ht="21" customHeight="1" x14ac:dyDescent="0.25">
      <c r="B105" s="37"/>
      <c r="G105" s="59"/>
      <c r="H105" s="58"/>
      <c r="I105" s="59"/>
      <c r="J105" s="58"/>
      <c r="K105" s="59"/>
      <c r="L105" s="58"/>
      <c r="M105" s="59"/>
    </row>
    <row r="106" spans="1:13" ht="16.5" customHeight="1" x14ac:dyDescent="0.25">
      <c r="B106" s="37"/>
      <c r="G106" s="59"/>
      <c r="H106" s="58"/>
      <c r="I106" s="59"/>
      <c r="J106" s="58"/>
      <c r="K106" s="59"/>
      <c r="L106" s="58"/>
      <c r="M106" s="59"/>
    </row>
    <row r="107" spans="1:13" ht="16.5" customHeight="1" x14ac:dyDescent="0.25">
      <c r="B107" s="37"/>
      <c r="G107" s="59"/>
      <c r="H107" s="58"/>
      <c r="I107" s="59"/>
      <c r="J107" s="58"/>
      <c r="K107" s="59"/>
      <c r="L107" s="58"/>
      <c r="M107" s="59"/>
    </row>
    <row r="108" spans="1:13" ht="16.5" customHeight="1" x14ac:dyDescent="0.25">
      <c r="B108" s="37"/>
      <c r="G108" s="59"/>
      <c r="H108" s="58"/>
      <c r="I108" s="59"/>
      <c r="J108" s="58"/>
      <c r="K108" s="59"/>
      <c r="L108" s="58"/>
      <c r="M108" s="59"/>
    </row>
    <row r="109" spans="1:13" ht="16.5" customHeight="1" x14ac:dyDescent="0.25">
      <c r="B109" s="37"/>
      <c r="G109" s="59"/>
      <c r="H109" s="58"/>
      <c r="I109" s="59"/>
      <c r="J109" s="58"/>
      <c r="K109" s="59"/>
      <c r="L109" s="58"/>
      <c r="M109" s="59"/>
    </row>
    <row r="110" spans="1:13" ht="16.5" customHeight="1" x14ac:dyDescent="0.25">
      <c r="B110" s="37"/>
      <c r="G110" s="59"/>
      <c r="H110" s="58"/>
      <c r="I110" s="59"/>
      <c r="J110" s="58"/>
      <c r="K110" s="59"/>
      <c r="L110" s="58"/>
      <c r="M110" s="59"/>
    </row>
    <row r="111" spans="1:13" ht="21.9" customHeight="1" x14ac:dyDescent="0.25">
      <c r="A111" s="194" t="str">
        <f>+A56</f>
        <v>The accompanying notes are integral part of these financial information.</v>
      </c>
      <c r="B111" s="194"/>
      <c r="C111" s="194"/>
      <c r="D111" s="194"/>
      <c r="E111" s="194"/>
      <c r="F111" s="194"/>
      <c r="G111" s="194"/>
      <c r="H111" s="194"/>
      <c r="I111" s="194"/>
      <c r="J111" s="194"/>
      <c r="K111" s="194"/>
      <c r="L111" s="194"/>
      <c r="M111" s="194"/>
    </row>
  </sheetData>
  <mergeCells count="8">
    <mergeCell ref="A111:M111"/>
    <mergeCell ref="G62:I62"/>
    <mergeCell ref="K62:M62"/>
    <mergeCell ref="G6:I6"/>
    <mergeCell ref="K6:M6"/>
    <mergeCell ref="A56:M56"/>
    <mergeCell ref="G90:I90"/>
    <mergeCell ref="K90:M90"/>
  </mergeCells>
  <pageMargins left="0.8" right="0.5" top="0.5" bottom="0.6" header="0.49" footer="0.4"/>
  <pageSetup paperSize="9" scale="72" firstPageNumber="7" fitToHeight="0" orientation="portrait" useFirstPageNumber="1" horizontalDpi="1200" verticalDpi="1200" r:id="rId1"/>
  <headerFooter>
    <oddFooter>&amp;R&amp;"Arial,Regular"&amp;9&amp;P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0D1D478AB0B7045A6241C50A1DAF173" ma:contentTypeVersion="3" ma:contentTypeDescription="Create a new document." ma:contentTypeScope="" ma:versionID="a5ad5f6a6081d2065489003f8a64272b">
  <xsd:schema xmlns:xsd="http://www.w3.org/2001/XMLSchema" xmlns:xs="http://www.w3.org/2001/XMLSchema" xmlns:p="http://schemas.microsoft.com/office/2006/metadata/properties" xmlns:ns2="dc7db67a-e52d-4eec-9932-55859d50c4f8" targetNamespace="http://schemas.microsoft.com/office/2006/metadata/properties" ma:root="true" ma:fieldsID="760ca67139ea526dce1892dfb9cd832e" ns2:_="">
    <xsd:import namespace="dc7db67a-e52d-4eec-9932-55859d50c4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7db67a-e52d-4eec-9932-55859d50c4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A11DD37-E7FA-4A3D-BEB3-B18164526486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dc7db67a-e52d-4eec-9932-55859d50c4f8"/>
    <ds:schemaRef ds:uri="http://purl.org/dc/elements/1.1/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68BC879-3398-4CB7-9BB7-4B3C2919E80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9466E9-61E0-4EEC-9D4C-D8E563E582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7db67a-e52d-4eec-9932-55859d50c4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BS 2-3</vt:lpstr>
      <vt:lpstr>PL 4</vt:lpstr>
      <vt:lpstr>EQ 5</vt:lpstr>
      <vt:lpstr>EQ 6</vt:lpstr>
      <vt:lpstr>CF 7-8</vt:lpstr>
      <vt:lpstr>'BS 2-3'!Print_Area</vt:lpstr>
      <vt:lpstr>'CF 7-8'!Print_Area</vt:lpstr>
      <vt:lpstr>'PL 4'!Print_Area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smsinstall</dc:creator>
  <cp:keywords/>
  <dc:description/>
  <cp:lastModifiedBy>aurora FIN</cp:lastModifiedBy>
  <cp:revision/>
  <cp:lastPrinted>2025-05-13T15:21:01Z</cp:lastPrinted>
  <dcterms:created xsi:type="dcterms:W3CDTF">2009-01-23T10:19:39Z</dcterms:created>
  <dcterms:modified xsi:type="dcterms:W3CDTF">2025-05-14T13:04:20Z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0x01010020D1D478AB0B7045A6241C50A1DAF173</vt:lpwstr>
  </property>
</Properties>
</file>