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tharinee.sil\Desktop\In process\PWC-งบการเงิน-Q2.68\"/>
    </mc:Choice>
  </mc:AlternateContent>
  <xr:revisionPtr revIDLastSave="0" documentId="13_ncr:1_{5B04C391-F735-4708-87B9-0EED0EAD6504}" xr6:coauthVersionLast="47" xr6:coauthVersionMax="47" xr10:uidLastSave="{00000000-0000-0000-0000-000000000000}"/>
  <bookViews>
    <workbookView xWindow="-108" yWindow="-108" windowWidth="23256" windowHeight="12456" tabRatio="870" xr2:uid="{14540C89-539C-44DD-9C43-A6BA2D8229E9}"/>
  </bookViews>
  <sheets>
    <sheet name="BS 2-3" sheetId="15" r:id="rId1"/>
    <sheet name="PL 4 (3 M)" sheetId="16" r:id="rId2"/>
    <sheet name="PL 5 (6 M)" sheetId="22" r:id="rId3"/>
    <sheet name="EQ 6" sheetId="20" r:id="rId4"/>
    <sheet name="EQ 7" sheetId="21" r:id="rId5"/>
    <sheet name="CF 8-9" sheetId="19" r:id="rId6"/>
  </sheets>
  <definedNames>
    <definedName name="__123Graph_APIS" hidden="1">#REF!</definedName>
    <definedName name="__123Graph_BPIS" hidden="1">#REF!</definedName>
    <definedName name="__123Graph_CPIS" hidden="1">#REF!</definedName>
    <definedName name="__123Graph_D" localSheetId="3" hidden="1">#REF!</definedName>
    <definedName name="__123Graph_D" localSheetId="4" hidden="1">#REF!</definedName>
    <definedName name="__123Graph_XPIS" hidden="1">#REF!</definedName>
    <definedName name="_1__123Graph_ATEILM_RKTE" hidden="1">#REF!</definedName>
    <definedName name="_2__123Graph_ATEILM_RKTE2" hidden="1">#REF!</definedName>
    <definedName name="_3__123Graph_XTEILM_RKTE2" hidden="1">#REF!</definedName>
    <definedName name="_Order1" hidden="1">255</definedName>
    <definedName name="_Regression_Int" hidden="1">1</definedName>
    <definedName name="AS2DocOpenMode" hidden="1">"AS2DocumentEdit"</definedName>
    <definedName name="HTML_CodePage" hidden="1">874</definedName>
    <definedName name="HTML_Description" hidden="1">""</definedName>
    <definedName name="HTML_Email" hidden="1">""</definedName>
    <definedName name="HTML_Header" hidden="1">""</definedName>
    <definedName name="HTML_LastUpdate" hidden="1">"4/12/98"</definedName>
    <definedName name="HTML_LineAfter" hidden="1">FALSE</definedName>
    <definedName name="HTML_LineBefore" hidden="1">FALSE</definedName>
    <definedName name="HTML_OBDlg2" hidden="1">TRUE</definedName>
    <definedName name="HTML_OBDlg4" hidden="1">TRUE</definedName>
    <definedName name="HTML_OS" hidden="1">0</definedName>
    <definedName name="HTML_Title" hidden="1">""</definedName>
    <definedName name="_xlnm.Print_Area" localSheetId="0">'BS 2-3'!$A$1:$M$114</definedName>
    <definedName name="_xlnm.Print_Area" localSheetId="5">'CF 8-9'!$A$1:$M$112</definedName>
    <definedName name="_xlnm.Print_Area" localSheetId="1">'PL 4 (3 M)'!$A$1:$M$52</definedName>
    <definedName name="_xlnm.Print_Area" localSheetId="2">'PL 5 (6 M)'!$A$1:$M$52</definedName>
    <definedName name="software" localSheetId="4" hidden="1">{"'Eng (page2)'!$A$1:$D$52"}</definedName>
    <definedName name="software" hidden="1">{"'Eng (page2)'!$A$1:$D$52"}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7" i="19" l="1"/>
  <c r="K27" i="19"/>
  <c r="K39" i="19" s="1"/>
  <c r="M27" i="19"/>
  <c r="M39" i="19" s="1"/>
  <c r="M43" i="19" s="1"/>
  <c r="G51" i="19"/>
  <c r="I51" i="19"/>
  <c r="K51" i="19"/>
  <c r="M51" i="19"/>
  <c r="M14" i="22"/>
  <c r="M17" i="22" s="1"/>
  <c r="M23" i="22" s="1"/>
  <c r="M26" i="22" s="1"/>
  <c r="M29" i="22" s="1"/>
  <c r="M33" i="22" s="1"/>
  <c r="K14" i="22"/>
  <c r="K17" i="22" s="1"/>
  <c r="K23" i="22" s="1"/>
  <c r="K26" i="22" s="1"/>
  <c r="K29" i="22" s="1"/>
  <c r="K33" i="22" s="1"/>
  <c r="I14" i="22"/>
  <c r="I17" i="22" s="1"/>
  <c r="I23" i="22" s="1"/>
  <c r="I26" i="22" s="1"/>
  <c r="I29" i="22" s="1"/>
  <c r="I33" i="22" s="1"/>
  <c r="G14" i="22"/>
  <c r="G17" i="22" s="1"/>
  <c r="G23" i="22" s="1"/>
  <c r="G26" i="22" s="1"/>
  <c r="G29" i="22" s="1"/>
  <c r="G33" i="22" s="1"/>
  <c r="M14" i="16"/>
  <c r="M17" i="16" s="1"/>
  <c r="M23" i="16" s="1"/>
  <c r="M26" i="16" s="1"/>
  <c r="M29" i="16" s="1"/>
  <c r="M33" i="16" s="1"/>
  <c r="K14" i="16"/>
  <c r="K17" i="16" s="1"/>
  <c r="K23" i="16" s="1"/>
  <c r="K26" i="16" s="1"/>
  <c r="K29" i="16" s="1"/>
  <c r="K33" i="16" s="1"/>
  <c r="I14" i="16"/>
  <c r="I17" i="16" s="1"/>
  <c r="I23" i="16" s="1"/>
  <c r="I26" i="16" s="1"/>
  <c r="I29" i="16" s="1"/>
  <c r="I33" i="16" s="1"/>
  <c r="G14" i="16"/>
  <c r="G17" i="16" s="1"/>
  <c r="G23" i="16" s="1"/>
  <c r="G26" i="16" s="1"/>
  <c r="G29" i="16" s="1"/>
  <c r="G33" i="16" s="1"/>
  <c r="M35" i="15"/>
  <c r="K35" i="15"/>
  <c r="I35" i="15"/>
  <c r="G35" i="15"/>
  <c r="M22" i="15"/>
  <c r="K22" i="15"/>
  <c r="I22" i="15"/>
  <c r="G22" i="15"/>
  <c r="K37" i="15" l="1"/>
  <c r="I39" i="19"/>
  <c r="I43" i="19" s="1"/>
  <c r="K43" i="19"/>
  <c r="G27" i="19"/>
  <c r="G37" i="15"/>
  <c r="I37" i="15"/>
  <c r="M37" i="15"/>
  <c r="G104" i="19"/>
  <c r="I24" i="20"/>
  <c r="I16" i="20"/>
  <c r="O13" i="20"/>
  <c r="O12" i="20"/>
  <c r="O20" i="20"/>
  <c r="O21" i="20"/>
  <c r="O19" i="20"/>
  <c r="O13" i="21"/>
  <c r="O12" i="21"/>
  <c r="O19" i="21"/>
  <c r="O20" i="21"/>
  <c r="O18" i="21"/>
  <c r="I16" i="21"/>
  <c r="I23" i="21"/>
  <c r="M86" i="19"/>
  <c r="K86" i="19"/>
  <c r="I86" i="19"/>
  <c r="G86" i="19"/>
  <c r="E16" i="20"/>
  <c r="G24" i="20"/>
  <c r="E24" i="20"/>
  <c r="M110" i="15"/>
  <c r="K110" i="15"/>
  <c r="I110" i="15"/>
  <c r="G110" i="15"/>
  <c r="G39" i="19" l="1"/>
  <c r="G43" i="19" s="1"/>
  <c r="E16" i="21"/>
  <c r="G16" i="21"/>
  <c r="K16" i="21"/>
  <c r="A52" i="22"/>
  <c r="A1" i="22"/>
  <c r="O14" i="20" l="1"/>
  <c r="O14" i="21"/>
  <c r="O16" i="21" s="1"/>
  <c r="O21" i="21"/>
  <c r="M104" i="19"/>
  <c r="K104" i="19"/>
  <c r="I104" i="19"/>
  <c r="M16" i="21" l="1"/>
  <c r="M24" i="20"/>
  <c r="O22" i="20"/>
  <c r="O24" i="20" s="1"/>
  <c r="A52" i="16"/>
  <c r="A1" i="19" l="1"/>
  <c r="A3" i="21"/>
  <c r="A1" i="21"/>
  <c r="A1" i="20"/>
  <c r="A1" i="16"/>
  <c r="K81" i="15"/>
  <c r="G81" i="15"/>
  <c r="K16" i="20" l="1"/>
  <c r="G16" i="20"/>
  <c r="K23" i="21" l="1"/>
  <c r="G23" i="21"/>
  <c r="E23" i="21"/>
  <c r="K24" i="20"/>
  <c r="I90" i="15" l="1"/>
  <c r="A114" i="15" l="1"/>
  <c r="O23" i="21" l="1"/>
  <c r="M88" i="19"/>
  <c r="M92" i="19" s="1"/>
  <c r="M16" i="20"/>
  <c r="I88" i="19"/>
  <c r="I92" i="19" s="1"/>
  <c r="G88" i="19"/>
  <c r="G92" i="19" s="1"/>
  <c r="A57" i="19"/>
  <c r="A32" i="20"/>
  <c r="A32" i="21" s="1"/>
  <c r="K88" i="19" l="1"/>
  <c r="K92" i="19" s="1"/>
  <c r="M23" i="21"/>
  <c r="O16" i="20"/>
  <c r="A56" i="19"/>
  <c r="A112" i="19" s="1"/>
  <c r="A59" i="19"/>
  <c r="I81" i="15" l="1"/>
  <c r="M90" i="15"/>
  <c r="K90" i="15" l="1"/>
  <c r="G90" i="15"/>
  <c r="M81" i="15"/>
  <c r="M92" i="15" s="1"/>
  <c r="M112" i="15" s="1"/>
  <c r="A56" i="15"/>
  <c r="A55" i="15"/>
  <c r="A54" i="15"/>
  <c r="I92" i="15" l="1"/>
  <c r="I112" i="15" s="1"/>
  <c r="K92" i="15"/>
  <c r="K112" i="15" s="1"/>
  <c r="G92" i="15"/>
  <c r="G112" i="15" s="1"/>
</calcChain>
</file>

<file path=xl/sharedStrings.xml><?xml version="1.0" encoding="utf-8"?>
<sst xmlns="http://schemas.openxmlformats.org/spreadsheetml/2006/main" count="319" uniqueCount="158">
  <si>
    <t>Statement of Financial Position</t>
  </si>
  <si>
    <t xml:space="preserve"> </t>
  </si>
  <si>
    <t>Unaudited</t>
  </si>
  <si>
    <t>Audited</t>
  </si>
  <si>
    <t>31 December</t>
  </si>
  <si>
    <t>Notes</t>
  </si>
  <si>
    <t>Assets</t>
  </si>
  <si>
    <t>Current assets</t>
  </si>
  <si>
    <t>Cash and cash equivalents</t>
  </si>
  <si>
    <t>Other current assets</t>
  </si>
  <si>
    <t>Total current assets</t>
  </si>
  <si>
    <t>Non-current assets</t>
  </si>
  <si>
    <t xml:space="preserve">Total non-current assets </t>
  </si>
  <si>
    <t>Total assets</t>
  </si>
  <si>
    <t>Liabilities and equity</t>
  </si>
  <si>
    <t>Current liabilities</t>
  </si>
  <si>
    <t>Other current liabilities</t>
  </si>
  <si>
    <t>Total current liabilities</t>
  </si>
  <si>
    <t>Non-current liabilities</t>
  </si>
  <si>
    <t>Total non-current liabilities</t>
  </si>
  <si>
    <t>Total liabilities</t>
  </si>
  <si>
    <t>Equity</t>
  </si>
  <si>
    <t>Share capital</t>
  </si>
  <si>
    <t>Premium on ordinary shares</t>
  </si>
  <si>
    <t>Retained earnings</t>
  </si>
  <si>
    <t>Unappropriated</t>
  </si>
  <si>
    <t>Total equity</t>
  </si>
  <si>
    <t>Total liabilities and equity</t>
  </si>
  <si>
    <t>Gross profit</t>
  </si>
  <si>
    <t>Other income</t>
  </si>
  <si>
    <t>Profit for the period</t>
  </si>
  <si>
    <t>Total</t>
  </si>
  <si>
    <t>share capital</t>
  </si>
  <si>
    <t>Cash flows from operating activities</t>
  </si>
  <si>
    <t>Cash flows from investing activities</t>
  </si>
  <si>
    <t>Interest received</t>
  </si>
  <si>
    <t>Cash flows from financing activities</t>
  </si>
  <si>
    <t>2024</t>
  </si>
  <si>
    <t>2025</t>
  </si>
  <si>
    <t>Short-term loans to related parties</t>
  </si>
  <si>
    <t>Inventories</t>
  </si>
  <si>
    <t>Restricted bank deposits</t>
  </si>
  <si>
    <t>Investment property</t>
  </si>
  <si>
    <t>Other non-current assets</t>
  </si>
  <si>
    <t>Appropriated - legal reserve</t>
  </si>
  <si>
    <t>Revenue from sales</t>
  </si>
  <si>
    <t>Interest income</t>
  </si>
  <si>
    <t>Cost of sales</t>
  </si>
  <si>
    <t>Administrative expenses</t>
  </si>
  <si>
    <t xml:space="preserve">Finance costs </t>
  </si>
  <si>
    <t>Profit before income tax</t>
  </si>
  <si>
    <t xml:space="preserve">Other comprehensive income </t>
  </si>
  <si>
    <t xml:space="preserve">Total comprehensive income </t>
  </si>
  <si>
    <t xml:space="preserve">Earnings per share </t>
  </si>
  <si>
    <t>Basic earning per share (Baht)</t>
  </si>
  <si>
    <t>Balance as at 1 January 2024</t>
  </si>
  <si>
    <t xml:space="preserve">Issued and </t>
  </si>
  <si>
    <t xml:space="preserve">Premium on </t>
  </si>
  <si>
    <t>Appropriated to</t>
  </si>
  <si>
    <t>paid-up share capital</t>
  </si>
  <si>
    <t>ordinary shares</t>
  </si>
  <si>
    <t>legal reserve</t>
  </si>
  <si>
    <t>Shareholders' equity</t>
  </si>
  <si>
    <t>Thousand Baht</t>
  </si>
  <si>
    <t>.</t>
  </si>
  <si>
    <t>Income tax paid</t>
  </si>
  <si>
    <t>Net cash flows used in operating activities</t>
  </si>
  <si>
    <t>Net cash flows used in investing activities</t>
  </si>
  <si>
    <t>Cash and cash equivalents at the end of the period</t>
  </si>
  <si>
    <t>Debentures</t>
  </si>
  <si>
    <t>Corporate income tax payable</t>
  </si>
  <si>
    <t>Balance as at 1 January 2025</t>
  </si>
  <si>
    <t>Trade and other current receivables</t>
  </si>
  <si>
    <t>Trade and other current payables</t>
  </si>
  <si>
    <t>Non-current provisions</t>
  </si>
  <si>
    <t>Non-current provisions for employee benefits</t>
  </si>
  <si>
    <t xml:space="preserve">Income tax </t>
  </si>
  <si>
    <t>Cash flows used in operations</t>
  </si>
  <si>
    <t>Issued and paid-up</t>
  </si>
  <si>
    <t>Bank overdrafts</t>
  </si>
  <si>
    <t>Consolidated financial information</t>
  </si>
  <si>
    <t>Separate financial information</t>
  </si>
  <si>
    <t xml:space="preserve">Aurora Design Public Company Limited </t>
  </si>
  <si>
    <t>Inventories, net</t>
  </si>
  <si>
    <t>Building and equipment, net</t>
  </si>
  <si>
    <t>Right-of-use assets, net</t>
  </si>
  <si>
    <t>Intangible assets, net</t>
  </si>
  <si>
    <t>Deferred tax assets, net</t>
  </si>
  <si>
    <t>Investment in subsidiaries, net</t>
  </si>
  <si>
    <t>The accompanying notes are integral part of these financial information.</t>
  </si>
  <si>
    <t>from financial institutions</t>
  </si>
  <si>
    <t>Bank overdrafts and short-term borrowings</t>
  </si>
  <si>
    <t>Profit before income tax:</t>
  </si>
  <si>
    <t>Profit before finance costs and income tax</t>
  </si>
  <si>
    <t>Adjustment items:</t>
  </si>
  <si>
    <t>Depreciation and amortisation expenses</t>
  </si>
  <si>
    <t>Employee benefits expenses</t>
  </si>
  <si>
    <t>Finance costs</t>
  </si>
  <si>
    <t>Loss (Gain) on fair value measurement of derivatives</t>
  </si>
  <si>
    <t>Loss on written-off building and equipment</t>
  </si>
  <si>
    <t>Changes in operating assets and liabilities:</t>
  </si>
  <si>
    <t>Employee benefits paid</t>
  </si>
  <si>
    <t>Payments for purchases of equipment</t>
  </si>
  <si>
    <t>Payments for purchases of intangible assets</t>
  </si>
  <si>
    <t>Acquisitions of right-of-use assets during the period</t>
  </si>
  <si>
    <t>Gain on lease termination</t>
  </si>
  <si>
    <t>Net decrease in cash and cash equivalents</t>
  </si>
  <si>
    <t>Net cash generated from financing activities</t>
  </si>
  <si>
    <t>Cash and cash equivalents in the statement of cash flows are as follows:</t>
  </si>
  <si>
    <t>Payment for lease liabilities</t>
  </si>
  <si>
    <r>
      <t xml:space="preserve">Statement of Changes in Equity </t>
    </r>
    <r>
      <rPr>
        <sz val="9"/>
        <rFont val="Arial"/>
        <family val="2"/>
      </rPr>
      <t>(Unaudited)</t>
    </r>
  </si>
  <si>
    <r>
      <t xml:space="preserve">Statement of Cash Flows </t>
    </r>
    <r>
      <rPr>
        <sz val="9"/>
        <rFont val="Arial"/>
        <family val="2"/>
      </rPr>
      <t>(Unaudited)</t>
    </r>
  </si>
  <si>
    <t>Long-term borrowings from financial institutions, net</t>
  </si>
  <si>
    <t>financial institutions, net</t>
  </si>
  <si>
    <t>Loss on inventories to net realisable value</t>
  </si>
  <si>
    <t>Registered</t>
  </si>
  <si>
    <t>1,334,000,000 ordinary shares</t>
  </si>
  <si>
    <t>at a par value of Baht 1 per share</t>
  </si>
  <si>
    <t>Issued and paid up</t>
  </si>
  <si>
    <t>Lease liabilities, net</t>
  </si>
  <si>
    <t>Current portion of lease liabilities, net</t>
  </si>
  <si>
    <r>
      <t xml:space="preserve">Statement of Comprehensive Income </t>
    </r>
    <r>
      <rPr>
        <sz val="9"/>
        <rFont val="Arial"/>
        <family val="2"/>
      </rPr>
      <t>(Unaudited)</t>
    </r>
  </si>
  <si>
    <t>Short-term borrowings from a related party</t>
  </si>
  <si>
    <t>-</t>
  </si>
  <si>
    <t>Selling expenses and distribution costs</t>
  </si>
  <si>
    <t>Other (losses) gains, net</t>
  </si>
  <si>
    <t xml:space="preserve">Weighted average number </t>
  </si>
  <si>
    <t>of ordinary shares (shares)</t>
  </si>
  <si>
    <t xml:space="preserve">Proceeds from short-term borrowings </t>
  </si>
  <si>
    <t xml:space="preserve">Payment for short-term borrowings </t>
  </si>
  <si>
    <t>from a related party</t>
  </si>
  <si>
    <t xml:space="preserve">Payment for long-term borrowings </t>
  </si>
  <si>
    <t>As at 30 June 2025</t>
  </si>
  <si>
    <t>30 June</t>
  </si>
  <si>
    <t>For the six-month period ended 30 June 2025</t>
  </si>
  <si>
    <t>For the three-month period ended 30 June 2025</t>
  </si>
  <si>
    <t>Balance as at 30 June 2024</t>
  </si>
  <si>
    <t>Balance as at 30 June 2025</t>
  </si>
  <si>
    <t>Current portion of long-term borrowings from</t>
  </si>
  <si>
    <t>Non-cash items as at 30 June</t>
  </si>
  <si>
    <t>Warrants</t>
  </si>
  <si>
    <t>Dividend payment</t>
  </si>
  <si>
    <t>Other short-term borrowings</t>
  </si>
  <si>
    <t xml:space="preserve">Cash and cash equivalents </t>
  </si>
  <si>
    <t>at the beginning of the period</t>
  </si>
  <si>
    <t>Loans to related parties</t>
  </si>
  <si>
    <t>Loan repayments received from loans to related parties</t>
  </si>
  <si>
    <t>Proceeds from long-term borrowings</t>
  </si>
  <si>
    <t>Dividends paid to the Company’s shareholders</t>
  </si>
  <si>
    <t xml:space="preserve">Payment from short-term borrowings </t>
  </si>
  <si>
    <t>from other short-term borrowings</t>
  </si>
  <si>
    <t>Repayments on debentures</t>
  </si>
  <si>
    <t>(Gain) Loss on exchange rates</t>
  </si>
  <si>
    <t>(Reversal) recognition of provision for sales return</t>
  </si>
  <si>
    <t>Loss on gold loans</t>
  </si>
  <si>
    <t>Share-based compensation expense</t>
  </si>
  <si>
    <t>Total comprehensive income for the period</t>
  </si>
  <si>
    <t>Note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</si>
</sst>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#,##0;\(#,##0\)"/>
    <numFmt numFmtId="166" formatCode="#,##0;\(#,##0\);\-"/>
    <numFmt numFmtId="167" formatCode="#,##0.00;\(#,##0.00\);\-"/>
    <numFmt numFmtId="168" formatCode="_-* #,##0_-;\-* #,##0_-;_-* &quot;-&quot;??_-;_-@_-"/>
    <numFmt numFmtId="169" formatCode="_(* #,##0_);_(* \(#,##0\);_(* &quot;-&quot;??_);_(@_)"/>
    <numFmt numFmtId="170" formatCode="[$-1010000]d/m/yy;@"/>
    <numFmt numFmtId="171" formatCode="[$-409]mmm\-yy;@"/>
    <numFmt numFmtId="172" formatCode="[$-409]d\-mmm\-yy;@"/>
    <numFmt numFmtId="173" formatCode="#,##0\ ;\(#,##0\)"/>
    <numFmt numFmtId="174" formatCode="#,##0.0;\(#,##0.0\)"/>
    <numFmt numFmtId="175" formatCode="_(* #,##0,_);_(* \(#,##0,\);_(* &quot;-&quot;??_);_(@_)"/>
    <numFmt numFmtId="176" formatCode="_(* #,##0.00_);[Red]\(\ #,##0.00\);_(* &quot;-&quot;??_);_(@_)"/>
  </numFmts>
  <fonts count="38" x14ac:knownFonts="1">
    <font>
      <sz val="10"/>
      <color theme="1"/>
      <name val="Arial"/>
      <family val="2"/>
      <scheme val="minor"/>
    </font>
    <font>
      <sz val="10"/>
      <name val="Cordia New"/>
      <family val="2"/>
    </font>
    <font>
      <sz val="10"/>
      <name val="Arial"/>
      <family val="2"/>
    </font>
    <font>
      <sz val="14"/>
      <name val="Cordia New"/>
      <family val="2"/>
    </font>
    <font>
      <b/>
      <sz val="9"/>
      <name val="Arial"/>
      <family val="2"/>
    </font>
    <font>
      <sz val="9"/>
      <name val="Arial"/>
      <family val="2"/>
    </font>
    <font>
      <sz val="11"/>
      <name val="calibri"/>
      <family val="2"/>
    </font>
    <font>
      <sz val="10"/>
      <color theme="1"/>
      <name val="Arial"/>
      <family val="2"/>
      <scheme val="minor"/>
    </font>
    <font>
      <sz val="10"/>
      <color rgb="FF000000"/>
      <name val="Arial"/>
      <family val="2"/>
      <scheme val="minor"/>
    </font>
    <font>
      <sz val="10"/>
      <color theme="0"/>
      <name val="Arial"/>
      <family val="2"/>
      <scheme val="minor"/>
    </font>
    <font>
      <sz val="10"/>
      <color rgb="FFFFFFFF"/>
      <name val="Arial"/>
      <family val="2"/>
      <scheme val="minor"/>
    </font>
    <font>
      <sz val="10"/>
      <color rgb="FF9C0006"/>
      <name val="Arial"/>
      <family val="2"/>
      <scheme val="minor"/>
    </font>
    <font>
      <b/>
      <sz val="10"/>
      <color rgb="FFFA7D00"/>
      <name val="Arial"/>
      <family val="2"/>
      <scheme val="minor"/>
    </font>
    <font>
      <b/>
      <sz val="10"/>
      <color theme="0"/>
      <name val="Arial"/>
      <family val="2"/>
      <scheme val="minor"/>
    </font>
    <font>
      <b/>
      <sz val="10"/>
      <color rgb="FFFFFFFF"/>
      <name val="Arial"/>
      <family val="2"/>
      <scheme val="minor"/>
    </font>
    <font>
      <sz val="10"/>
      <color rgb="FF000000"/>
      <name val="Cordia New"/>
      <family val="2"/>
    </font>
    <font>
      <sz val="11"/>
      <color theme="1"/>
      <name val="Arial"/>
      <family val="2"/>
      <scheme val="minor"/>
    </font>
    <font>
      <sz val="11"/>
      <color rgb="FF000000"/>
      <name val="Arial"/>
      <family val="2"/>
      <scheme val="minor"/>
    </font>
    <font>
      <i/>
      <sz val="10"/>
      <color rgb="FF7F7F7F"/>
      <name val="Arial"/>
      <family val="2"/>
      <scheme val="minor"/>
    </font>
    <font>
      <sz val="10"/>
      <color rgb="FF006100"/>
      <name val="Arial"/>
      <family val="2"/>
      <scheme val="minor"/>
    </font>
    <font>
      <b/>
      <sz val="15"/>
      <color theme="3"/>
      <name val="Arial"/>
      <family val="2"/>
      <scheme val="minor"/>
    </font>
    <font>
      <b/>
      <sz val="15"/>
      <color rgb="FFDC6900"/>
      <name val="Arial"/>
      <family val="2"/>
      <scheme val="minor"/>
    </font>
    <font>
      <b/>
      <sz val="13"/>
      <color theme="3"/>
      <name val="Arial"/>
      <family val="2"/>
      <scheme val="minor"/>
    </font>
    <font>
      <b/>
      <sz val="13"/>
      <color rgb="FFDC6900"/>
      <name val="Arial"/>
      <family val="2"/>
      <scheme val="minor"/>
    </font>
    <font>
      <b/>
      <sz val="11"/>
      <color theme="3"/>
      <name val="Arial"/>
      <family val="2"/>
      <scheme val="minor"/>
    </font>
    <font>
      <b/>
      <sz val="11"/>
      <color rgb="FFDC6900"/>
      <name val="Arial"/>
      <family val="2"/>
      <scheme val="minor"/>
    </font>
    <font>
      <sz val="10"/>
      <color rgb="FF3F3F76"/>
      <name val="Arial"/>
      <family val="2"/>
      <scheme val="minor"/>
    </font>
    <font>
      <sz val="10"/>
      <color rgb="FFFA7D00"/>
      <name val="Arial"/>
      <family val="2"/>
      <scheme val="minor"/>
    </font>
    <font>
      <sz val="10"/>
      <color rgb="FF9C6500"/>
      <name val="Arial"/>
      <family val="2"/>
      <scheme val="minor"/>
    </font>
    <font>
      <sz val="14"/>
      <color rgb="FF000000"/>
      <name val="Cordia New"/>
      <family val="2"/>
    </font>
    <font>
      <sz val="10"/>
      <color rgb="FF000000"/>
      <name val="Arial"/>
      <family val="2"/>
    </font>
    <font>
      <b/>
      <sz val="10"/>
      <color rgb="FF3F3F3F"/>
      <name val="Arial"/>
      <family val="2"/>
      <scheme val="minor"/>
    </font>
    <font>
      <b/>
      <sz val="10"/>
      <color theme="1"/>
      <name val="Arial"/>
      <family val="2"/>
      <scheme val="minor"/>
    </font>
    <font>
      <b/>
      <sz val="10"/>
      <color rgb="FF000000"/>
      <name val="Arial"/>
      <family val="2"/>
      <scheme val="minor"/>
    </font>
    <font>
      <sz val="10"/>
      <color rgb="FFFF0000"/>
      <name val="Arial"/>
      <family val="2"/>
      <scheme val="minor"/>
    </font>
    <font>
      <i/>
      <sz val="9"/>
      <name val="Arial"/>
      <family val="2"/>
    </font>
    <font>
      <b/>
      <i/>
      <sz val="9"/>
      <name val="Arial"/>
      <family val="2"/>
    </font>
    <font>
      <sz val="15"/>
      <name val="Angsana New"/>
      <family val="1"/>
    </font>
  </fonts>
  <fills count="5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rgb="FFFFE0C4"/>
      </patternFill>
    </fill>
    <fill>
      <patternFill patternType="solid">
        <fgColor theme="5" tint="0.79998168889431442"/>
        <bgColor indexed="65"/>
      </patternFill>
    </fill>
    <fill>
      <patternFill patternType="solid">
        <fgColor rgb="FFFFF0CB"/>
      </patternFill>
    </fill>
    <fill>
      <patternFill patternType="solid">
        <fgColor theme="6" tint="0.79998168889431442"/>
        <bgColor indexed="65"/>
      </patternFill>
    </fill>
    <fill>
      <patternFill patternType="solid">
        <fgColor rgb="FFEBC7C5"/>
      </patternFill>
    </fill>
    <fill>
      <patternFill patternType="solid">
        <fgColor theme="7" tint="0.79998168889431442"/>
        <bgColor indexed="65"/>
      </patternFill>
    </fill>
    <fill>
      <patternFill patternType="solid">
        <fgColor rgb="FFF9E3E7"/>
      </patternFill>
    </fill>
    <fill>
      <patternFill patternType="solid">
        <fgColor theme="8" tint="0.79998168889431442"/>
        <bgColor indexed="65"/>
      </patternFill>
    </fill>
    <fill>
      <patternFill patternType="solid">
        <fgColor rgb="FFF4CACA"/>
      </patternFill>
    </fill>
    <fill>
      <patternFill patternType="solid">
        <fgColor theme="9" tint="0.79998168889431442"/>
        <bgColor indexed="65"/>
      </patternFill>
    </fill>
    <fill>
      <patternFill patternType="solid">
        <fgColor rgb="FFF8D5D1"/>
      </patternFill>
    </fill>
    <fill>
      <patternFill patternType="solid">
        <fgColor theme="4" tint="0.59999389629810485"/>
        <bgColor indexed="65"/>
      </patternFill>
    </fill>
    <fill>
      <patternFill patternType="solid">
        <fgColor rgb="FFFFC28A"/>
      </patternFill>
    </fill>
    <fill>
      <patternFill patternType="solid">
        <fgColor theme="5" tint="0.59999389629810485"/>
        <bgColor indexed="65"/>
      </patternFill>
    </fill>
    <fill>
      <patternFill patternType="solid">
        <fgColor rgb="FFFEE198"/>
      </patternFill>
    </fill>
    <fill>
      <patternFill patternType="solid">
        <fgColor theme="6" tint="0.59999389629810485"/>
        <bgColor indexed="65"/>
      </patternFill>
    </fill>
    <fill>
      <patternFill patternType="solid">
        <fgColor rgb="FFD88F8C"/>
      </patternFill>
    </fill>
    <fill>
      <patternFill patternType="solid">
        <fgColor theme="7" tint="0.59999389629810485"/>
        <bgColor indexed="65"/>
      </patternFill>
    </fill>
    <fill>
      <patternFill patternType="solid">
        <fgColor rgb="FFF3C7CF"/>
      </patternFill>
    </fill>
    <fill>
      <patternFill patternType="solid">
        <fgColor theme="8" tint="0.59999389629810485"/>
        <bgColor indexed="65"/>
      </patternFill>
    </fill>
    <fill>
      <patternFill patternType="solid">
        <fgColor rgb="FFEA9595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F2ABA4"/>
      </patternFill>
    </fill>
    <fill>
      <patternFill patternType="solid">
        <fgColor theme="4" tint="0.39997558519241921"/>
        <bgColor indexed="65"/>
      </patternFill>
    </fill>
    <fill>
      <patternFill patternType="solid">
        <fgColor rgb="FFFFA450"/>
      </patternFill>
    </fill>
    <fill>
      <patternFill patternType="solid">
        <fgColor theme="5" tint="0.39997558519241921"/>
        <bgColor indexed="65"/>
      </patternFill>
    </fill>
    <fill>
      <patternFill patternType="solid">
        <fgColor rgb="FFFFD365"/>
      </patternFill>
    </fill>
    <fill>
      <patternFill patternType="solid">
        <fgColor theme="6" tint="0.39997558519241921"/>
        <bgColor indexed="65"/>
      </patternFill>
    </fill>
    <fill>
      <patternFill patternType="solid">
        <fgColor rgb="FFC55853"/>
      </patternFill>
    </fill>
    <fill>
      <patternFill patternType="solid">
        <fgColor theme="7" tint="0.39997558519241921"/>
        <bgColor indexed="65"/>
      </patternFill>
    </fill>
    <fill>
      <patternFill patternType="solid">
        <fgColor rgb="FFEDACB7"/>
      </patternFill>
    </fill>
    <fill>
      <patternFill patternType="solid">
        <fgColor theme="8" tint="0.39997558519241921"/>
        <bgColor indexed="65"/>
      </patternFill>
    </fill>
    <fill>
      <patternFill patternType="solid">
        <fgColor rgb="FFDF6161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C8277"/>
      </patternFill>
    </fill>
    <fill>
      <patternFill patternType="solid">
        <fgColor theme="4"/>
      </patternFill>
    </fill>
    <fill>
      <patternFill patternType="solid">
        <fgColor rgb="FFDC6900"/>
      </patternFill>
    </fill>
    <fill>
      <patternFill patternType="solid">
        <fgColor theme="5"/>
      </patternFill>
    </fill>
    <fill>
      <patternFill patternType="solid">
        <fgColor rgb="FFFFB600"/>
      </patternFill>
    </fill>
    <fill>
      <patternFill patternType="solid">
        <fgColor theme="6"/>
      </patternFill>
    </fill>
    <fill>
      <patternFill patternType="solid">
        <fgColor rgb="FF602320"/>
      </patternFill>
    </fill>
    <fill>
      <patternFill patternType="solid">
        <fgColor theme="7"/>
      </patternFill>
    </fill>
    <fill>
      <patternFill patternType="solid">
        <fgColor rgb="FFE27588"/>
      </patternFill>
    </fill>
    <fill>
      <patternFill patternType="solid">
        <fgColor theme="8"/>
      </patternFill>
    </fill>
    <fill>
      <patternFill patternType="solid">
        <fgColor rgb="FFA32020"/>
      </patternFill>
    </fill>
    <fill>
      <patternFill patternType="solid">
        <fgColor theme="9"/>
      </patternFill>
    </fill>
    <fill>
      <patternFill patternType="solid">
        <fgColor rgb="FFE0301E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rgb="FFDC6900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thick">
        <color rgb="FFFFB36D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medium">
        <color rgb="FFFFA450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DC6900"/>
      </top>
      <bottom style="double">
        <color rgb="FFDC6900"/>
      </bottom>
      <diagonal/>
    </border>
  </borders>
  <cellStyleXfs count="118">
    <xf numFmtId="0" fontId="0" fillId="0" borderId="0"/>
    <xf numFmtId="0" fontId="7" fillId="2" borderId="0" applyNumberFormat="0" applyBorder="0" applyAlignment="0" applyProtection="0"/>
    <xf numFmtId="0" fontId="8" fillId="3" borderId="0"/>
    <xf numFmtId="0" fontId="7" fillId="4" borderId="0" applyNumberFormat="0" applyBorder="0" applyAlignment="0" applyProtection="0"/>
    <xf numFmtId="0" fontId="8" fillId="5" borderId="0"/>
    <xf numFmtId="0" fontId="7" fillId="6" borderId="0" applyNumberFormat="0" applyBorder="0" applyAlignment="0" applyProtection="0"/>
    <xf numFmtId="0" fontId="8" fillId="7" borderId="0"/>
    <xf numFmtId="0" fontId="7" fillId="8" borderId="0" applyNumberFormat="0" applyBorder="0" applyAlignment="0" applyProtection="0"/>
    <xf numFmtId="0" fontId="8" fillId="9" borderId="0"/>
    <xf numFmtId="0" fontId="7" fillId="10" borderId="0" applyNumberFormat="0" applyBorder="0" applyAlignment="0" applyProtection="0"/>
    <xf numFmtId="0" fontId="8" fillId="11" borderId="0"/>
    <xf numFmtId="0" fontId="7" fillId="12" borderId="0" applyNumberFormat="0" applyBorder="0" applyAlignment="0" applyProtection="0"/>
    <xf numFmtId="0" fontId="8" fillId="13" borderId="0"/>
    <xf numFmtId="0" fontId="7" fillId="14" borderId="0" applyNumberFormat="0" applyBorder="0" applyAlignment="0" applyProtection="0"/>
    <xf numFmtId="0" fontId="8" fillId="15" borderId="0"/>
    <xf numFmtId="0" fontId="7" fillId="16" borderId="0" applyNumberFormat="0" applyBorder="0" applyAlignment="0" applyProtection="0"/>
    <xf numFmtId="0" fontId="8" fillId="17" borderId="0"/>
    <xf numFmtId="0" fontId="7" fillId="18" borderId="0" applyNumberFormat="0" applyBorder="0" applyAlignment="0" applyProtection="0"/>
    <xf numFmtId="0" fontId="8" fillId="19" borderId="0"/>
    <xf numFmtId="0" fontId="7" fillId="20" borderId="0" applyNumberFormat="0" applyBorder="0" applyAlignment="0" applyProtection="0"/>
    <xf numFmtId="0" fontId="8" fillId="21" borderId="0"/>
    <xf numFmtId="0" fontId="7" fillId="22" borderId="0" applyNumberFormat="0" applyBorder="0" applyAlignment="0" applyProtection="0"/>
    <xf numFmtId="0" fontId="8" fillId="23" borderId="0"/>
    <xf numFmtId="0" fontId="7" fillId="24" borderId="0" applyNumberFormat="0" applyBorder="0" applyAlignment="0" applyProtection="0"/>
    <xf numFmtId="0" fontId="8" fillId="25" borderId="0"/>
    <xf numFmtId="0" fontId="9" fillId="26" borderId="0" applyNumberFormat="0" applyBorder="0" applyAlignment="0" applyProtection="0"/>
    <xf numFmtId="0" fontId="10" fillId="27" borderId="0"/>
    <xf numFmtId="0" fontId="9" fillId="28" borderId="0" applyNumberFormat="0" applyBorder="0" applyAlignment="0" applyProtection="0"/>
    <xf numFmtId="0" fontId="10" fillId="29" borderId="0"/>
    <xf numFmtId="0" fontId="9" fillId="30" borderId="0" applyNumberFormat="0" applyBorder="0" applyAlignment="0" applyProtection="0"/>
    <xf numFmtId="0" fontId="10" fillId="31" borderId="0"/>
    <xf numFmtId="0" fontId="9" fillId="32" borderId="0" applyNumberFormat="0" applyBorder="0" applyAlignment="0" applyProtection="0"/>
    <xf numFmtId="0" fontId="10" fillId="33" borderId="0"/>
    <xf numFmtId="0" fontId="9" fillId="34" borderId="0" applyNumberFormat="0" applyBorder="0" applyAlignment="0" applyProtection="0"/>
    <xf numFmtId="0" fontId="10" fillId="35" borderId="0"/>
    <xf numFmtId="0" fontId="9" fillId="36" borderId="0" applyNumberFormat="0" applyBorder="0" applyAlignment="0" applyProtection="0"/>
    <xf numFmtId="0" fontId="10" fillId="37" borderId="0"/>
    <xf numFmtId="0" fontId="9" fillId="38" borderId="0" applyNumberFormat="0" applyBorder="0" applyAlignment="0" applyProtection="0"/>
    <xf numFmtId="0" fontId="10" fillId="39" borderId="0"/>
    <xf numFmtId="0" fontId="9" fillId="40" borderId="0" applyNumberFormat="0" applyBorder="0" applyAlignment="0" applyProtection="0"/>
    <xf numFmtId="0" fontId="10" fillId="41" borderId="0"/>
    <xf numFmtId="0" fontId="9" fillId="42" borderId="0" applyNumberFormat="0" applyBorder="0" applyAlignment="0" applyProtection="0"/>
    <xf numFmtId="0" fontId="10" fillId="43" borderId="0"/>
    <xf numFmtId="0" fontId="9" fillId="44" borderId="0" applyNumberFormat="0" applyBorder="0" applyAlignment="0" applyProtection="0"/>
    <xf numFmtId="0" fontId="10" fillId="45" borderId="0"/>
    <xf numFmtId="0" fontId="9" fillId="46" borderId="0" applyNumberFormat="0" applyBorder="0" applyAlignment="0" applyProtection="0"/>
    <xf numFmtId="0" fontId="10" fillId="47" borderId="0"/>
    <xf numFmtId="0" fontId="9" fillId="48" borderId="0" applyNumberFormat="0" applyBorder="0" applyAlignment="0" applyProtection="0"/>
    <xf numFmtId="0" fontId="10" fillId="49" borderId="0"/>
    <xf numFmtId="0" fontId="11" fillId="50" borderId="0" applyNumberFormat="0" applyBorder="0" applyAlignment="0" applyProtection="0"/>
    <xf numFmtId="0" fontId="11" fillId="50" borderId="0"/>
    <xf numFmtId="0" fontId="12" fillId="51" borderId="4" applyNumberFormat="0" applyAlignment="0" applyProtection="0"/>
    <xf numFmtId="0" fontId="12" fillId="51" borderId="4"/>
    <xf numFmtId="0" fontId="13" fillId="52" borderId="5" applyNumberFormat="0" applyAlignment="0" applyProtection="0"/>
    <xf numFmtId="0" fontId="14" fillId="52" borderId="5"/>
    <xf numFmtId="164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5" fillId="0" borderId="0"/>
    <xf numFmtId="164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5" fillId="0" borderId="0"/>
    <xf numFmtId="43" fontId="6" fillId="0" borderId="0" applyFont="0" applyFill="0" applyBorder="0" applyAlignment="0" applyProtection="0"/>
    <xf numFmtId="43" fontId="16" fillId="0" borderId="0" applyFont="0" applyFill="0" applyBorder="0" applyAlignment="0" applyProtection="0"/>
    <xf numFmtId="164" fontId="17" fillId="0" borderId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/>
    <xf numFmtId="0" fontId="19" fillId="53" borderId="0" applyNumberFormat="0" applyBorder="0" applyAlignment="0" applyProtection="0"/>
    <xf numFmtId="0" fontId="19" fillId="53" borderId="0"/>
    <xf numFmtId="0" fontId="20" fillId="0" borderId="6" applyNumberFormat="0" applyFill="0" applyAlignment="0" applyProtection="0"/>
    <xf numFmtId="0" fontId="21" fillId="0" borderId="7"/>
    <xf numFmtId="0" fontId="22" fillId="0" borderId="8" applyNumberFormat="0" applyFill="0" applyAlignment="0" applyProtection="0"/>
    <xf numFmtId="0" fontId="23" fillId="0" borderId="9"/>
    <xf numFmtId="0" fontId="24" fillId="0" borderId="10" applyNumberFormat="0" applyFill="0" applyAlignment="0" applyProtection="0"/>
    <xf numFmtId="0" fontId="25" fillId="0" borderId="11"/>
    <xf numFmtId="0" fontId="24" fillId="0" borderId="0" applyNumberFormat="0" applyFill="0" applyBorder="0" applyAlignment="0" applyProtection="0"/>
    <xf numFmtId="0" fontId="25" fillId="0" borderId="0"/>
    <xf numFmtId="0" fontId="26" fillId="54" borderId="4" applyNumberFormat="0" applyAlignment="0" applyProtection="0"/>
    <xf numFmtId="0" fontId="26" fillId="54" borderId="4"/>
    <xf numFmtId="0" fontId="27" fillId="0" borderId="12" applyNumberFormat="0" applyFill="0" applyAlignment="0" applyProtection="0"/>
    <xf numFmtId="0" fontId="27" fillId="0" borderId="12"/>
    <xf numFmtId="0" fontId="28" fillId="55" borderId="0" applyNumberFormat="0" applyBorder="0" applyAlignment="0" applyProtection="0"/>
    <xf numFmtId="0" fontId="28" fillId="55" borderId="0"/>
    <xf numFmtId="0" fontId="8" fillId="0" borderId="0"/>
    <xf numFmtId="0" fontId="1" fillId="0" borderId="0"/>
    <xf numFmtId="0" fontId="15" fillId="0" borderId="0"/>
    <xf numFmtId="0" fontId="3" fillId="0" borderId="0"/>
    <xf numFmtId="0" fontId="29" fillId="0" borderId="0"/>
    <xf numFmtId="0" fontId="2" fillId="0" borderId="0"/>
    <xf numFmtId="0" fontId="30" fillId="0" borderId="0"/>
    <xf numFmtId="0" fontId="7" fillId="0" borderId="0"/>
    <xf numFmtId="0" fontId="8" fillId="0" borderId="0"/>
    <xf numFmtId="0" fontId="2" fillId="0" borderId="0"/>
    <xf numFmtId="0" fontId="30" fillId="0" borderId="0"/>
    <xf numFmtId="0" fontId="29" fillId="0" borderId="0"/>
    <xf numFmtId="0" fontId="3" fillId="0" borderId="0"/>
    <xf numFmtId="0" fontId="1" fillId="0" borderId="0"/>
    <xf numFmtId="0" fontId="1" fillId="0" borderId="0"/>
    <xf numFmtId="0" fontId="31" fillId="51" borderId="13" applyNumberFormat="0" applyAlignment="0" applyProtection="0"/>
    <xf numFmtId="0" fontId="31" fillId="51" borderId="13"/>
    <xf numFmtId="0" fontId="32" fillId="0" borderId="14" applyNumberFormat="0" applyFill="0" applyAlignment="0" applyProtection="0"/>
    <xf numFmtId="0" fontId="33" fillId="0" borderId="15"/>
    <xf numFmtId="0" fontId="34" fillId="0" borderId="0" applyNumberFormat="0" applyFill="0" applyBorder="0" applyAlignment="0" applyProtection="0"/>
    <xf numFmtId="0" fontId="34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172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9" fontId="7" fillId="0" borderId="0" applyFont="0" applyFill="0" applyBorder="0" applyAlignment="0" applyProtection="0"/>
    <xf numFmtId="0" fontId="3" fillId="0" borderId="0"/>
    <xf numFmtId="37" fontId="37" fillId="0" borderId="0"/>
    <xf numFmtId="0" fontId="37" fillId="0" borderId="0"/>
  </cellStyleXfs>
  <cellXfs count="233">
    <xf numFmtId="0" fontId="0" fillId="0" borderId="0" xfId="0"/>
    <xf numFmtId="43" fontId="4" fillId="0" borderId="0" xfId="65" applyFont="1" applyFill="1" applyBorder="1" applyAlignment="1">
      <alignment vertical="center"/>
    </xf>
    <xf numFmtId="43" fontId="4" fillId="0" borderId="0" xfId="65" applyFont="1" applyFill="1" applyBorder="1" applyAlignment="1">
      <alignment horizontal="center" vertical="center"/>
    </xf>
    <xf numFmtId="43" fontId="4" fillId="0" borderId="0" xfId="59" applyFont="1" applyFill="1" applyBorder="1" applyAlignment="1">
      <alignment horizontal="center" vertical="center"/>
    </xf>
    <xf numFmtId="49" fontId="4" fillId="0" borderId="0" xfId="65" applyNumberFormat="1" applyFont="1" applyFill="1" applyBorder="1" applyAlignment="1">
      <alignment vertical="center"/>
    </xf>
    <xf numFmtId="49" fontId="4" fillId="0" borderId="0" xfId="65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65" fontId="4" fillId="0" borderId="1" xfId="97" applyNumberFormat="1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43" fontId="4" fillId="0" borderId="0" xfId="0" applyNumberFormat="1" applyFont="1" applyAlignment="1">
      <alignment horizontal="right" vertical="center"/>
    </xf>
    <xf numFmtId="165" fontId="5" fillId="0" borderId="1" xfId="85" applyNumberFormat="1" applyFont="1" applyBorder="1" applyAlignment="1">
      <alignment vertical="center"/>
    </xf>
    <xf numFmtId="165" fontId="4" fillId="0" borderId="0" xfId="97" applyNumberFormat="1" applyFont="1" applyAlignment="1">
      <alignment vertical="center"/>
    </xf>
    <xf numFmtId="0" fontId="5" fillId="0" borderId="0" xfId="97" applyFont="1" applyAlignment="1">
      <alignment horizontal="center" vertical="center"/>
    </xf>
    <xf numFmtId="165" fontId="5" fillId="0" borderId="0" xfId="97" applyNumberFormat="1" applyFont="1" applyAlignment="1">
      <alignment horizontal="center" vertical="center"/>
    </xf>
    <xf numFmtId="166" fontId="5" fillId="0" borderId="0" xfId="97" applyNumberFormat="1" applyFont="1" applyAlignment="1">
      <alignment horizontal="right" vertical="center"/>
    </xf>
    <xf numFmtId="165" fontId="5" fillId="0" borderId="0" xfId="97" applyNumberFormat="1" applyFont="1" applyAlignment="1">
      <alignment vertical="center"/>
    </xf>
    <xf numFmtId="166" fontId="4" fillId="0" borderId="0" xfId="97" applyNumberFormat="1" applyFont="1" applyAlignment="1">
      <alignment vertical="center"/>
    </xf>
    <xf numFmtId="165" fontId="4" fillId="0" borderId="1" xfId="98" applyNumberFormat="1" applyFont="1" applyBorder="1" applyAlignment="1">
      <alignment vertical="center"/>
    </xf>
    <xf numFmtId="0" fontId="5" fillId="0" borderId="1" xfId="97" applyFont="1" applyBorder="1" applyAlignment="1">
      <alignment horizontal="center" vertical="center"/>
    </xf>
    <xf numFmtId="165" fontId="5" fillId="0" borderId="1" xfId="97" applyNumberFormat="1" applyFont="1" applyBorder="1" applyAlignment="1">
      <alignment horizontal="center" vertical="center"/>
    </xf>
    <xf numFmtId="166" fontId="5" fillId="0" borderId="1" xfId="97" applyNumberFormat="1" applyFont="1" applyBorder="1" applyAlignment="1">
      <alignment horizontal="right" vertical="center"/>
    </xf>
    <xf numFmtId="165" fontId="5" fillId="0" borderId="1" xfId="97" applyNumberFormat="1" applyFont="1" applyBorder="1" applyAlignment="1">
      <alignment vertical="center"/>
    </xf>
    <xf numFmtId="0" fontId="4" fillId="0" borderId="0" xfId="97" applyFont="1" applyAlignment="1">
      <alignment horizontal="center" vertical="center"/>
    </xf>
    <xf numFmtId="165" fontId="4" fillId="0" borderId="0" xfId="97" applyNumberFormat="1" applyFont="1" applyAlignment="1">
      <alignment horizontal="center" vertical="center"/>
    </xf>
    <xf numFmtId="0" fontId="4" fillId="0" borderId="1" xfId="97" applyFont="1" applyBorder="1" applyAlignment="1">
      <alignment horizontal="center" vertical="center"/>
    </xf>
    <xf numFmtId="165" fontId="5" fillId="0" borderId="0" xfId="97" quotePrefix="1" applyNumberFormat="1" applyFont="1" applyAlignment="1">
      <alignment vertical="center"/>
    </xf>
    <xf numFmtId="167" fontId="5" fillId="0" borderId="0" xfId="97" applyNumberFormat="1" applyFont="1" applyAlignment="1">
      <alignment horizontal="right" vertical="center"/>
    </xf>
    <xf numFmtId="0" fontId="4" fillId="0" borderId="0" xfId="65" applyNumberFormat="1" applyFont="1" applyFill="1" applyBorder="1" applyAlignment="1">
      <alignment vertical="center"/>
    </xf>
    <xf numFmtId="0" fontId="4" fillId="0" borderId="0" xfId="65" applyNumberFormat="1" applyFont="1" applyFill="1" applyBorder="1" applyAlignment="1">
      <alignment horizontal="center" vertical="center"/>
    </xf>
    <xf numFmtId="166" fontId="4" fillId="0" borderId="0" xfId="65" quotePrefix="1" applyNumberFormat="1" applyFont="1" applyFill="1" applyBorder="1" applyAlignment="1">
      <alignment horizontal="right" vertical="center"/>
    </xf>
    <xf numFmtId="166" fontId="5" fillId="0" borderId="0" xfId="65" applyNumberFormat="1" applyFont="1" applyFill="1" applyAlignment="1">
      <alignment vertical="center"/>
    </xf>
    <xf numFmtId="166" fontId="4" fillId="0" borderId="1" xfId="0" applyNumberFormat="1" applyFont="1" applyBorder="1" applyAlignment="1">
      <alignment horizontal="right" vertical="center"/>
    </xf>
    <xf numFmtId="166" fontId="35" fillId="0" borderId="0" xfId="97" applyNumberFormat="1" applyFont="1" applyAlignment="1">
      <alignment horizontal="right" vertical="center"/>
    </xf>
    <xf numFmtId="49" fontId="4" fillId="0" borderId="0" xfId="65" applyNumberFormat="1" applyFont="1" applyFill="1" applyBorder="1" applyAlignment="1">
      <alignment horizontal="right" vertical="center"/>
    </xf>
    <xf numFmtId="0" fontId="4" fillId="0" borderId="3" xfId="97" applyFont="1" applyBorder="1" applyAlignment="1">
      <alignment horizontal="center" vertical="center"/>
    </xf>
    <xf numFmtId="49" fontId="4" fillId="0" borderId="3" xfId="65" applyNumberFormat="1" applyFont="1" applyFill="1" applyBorder="1" applyAlignment="1">
      <alignment horizontal="right" vertical="center"/>
    </xf>
    <xf numFmtId="0" fontId="4" fillId="0" borderId="1" xfId="65" quotePrefix="1" applyNumberFormat="1" applyFont="1" applyFill="1" applyBorder="1" applyAlignment="1">
      <alignment horizontal="right" vertical="center"/>
    </xf>
    <xf numFmtId="0" fontId="4" fillId="0" borderId="3" xfId="65" quotePrefix="1" applyNumberFormat="1" applyFont="1" applyFill="1" applyBorder="1" applyAlignment="1">
      <alignment horizontal="right" vertical="center"/>
    </xf>
    <xf numFmtId="0" fontId="4" fillId="0" borderId="0" xfId="65" applyNumberFormat="1" applyFont="1" applyFill="1" applyBorder="1" applyAlignment="1">
      <alignment horizontal="right" vertical="center"/>
    </xf>
    <xf numFmtId="166" fontId="4" fillId="0" borderId="0" xfId="0" applyNumberFormat="1" applyFont="1" applyAlignment="1">
      <alignment horizontal="right" vertical="center"/>
    </xf>
    <xf numFmtId="170" fontId="5" fillId="0" borderId="1" xfId="109" applyNumberFormat="1" applyFont="1" applyBorder="1" applyAlignment="1">
      <alignment vertical="center"/>
    </xf>
    <xf numFmtId="168" fontId="5" fillId="0" borderId="0" xfId="110" applyNumberFormat="1" applyFont="1" applyFill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quotePrefix="1" applyFont="1" applyAlignment="1">
      <alignment horizontal="center" vertical="center"/>
    </xf>
    <xf numFmtId="170" fontId="5" fillId="0" borderId="0" xfId="0" applyNumberFormat="1" applyFont="1" applyAlignment="1">
      <alignment horizontal="center" vertical="center"/>
    </xf>
    <xf numFmtId="169" fontId="5" fillId="0" borderId="0" xfId="55" applyNumberFormat="1" applyFont="1" applyFill="1" applyAlignment="1">
      <alignment horizontal="right" vertical="center"/>
    </xf>
    <xf numFmtId="169" fontId="5" fillId="0" borderId="0" xfId="55" applyNumberFormat="1" applyFont="1" applyFill="1" applyAlignment="1">
      <alignment horizontal="center" vertical="center"/>
    </xf>
    <xf numFmtId="170" fontId="5" fillId="0" borderId="0" xfId="0" applyNumberFormat="1" applyFont="1" applyAlignment="1">
      <alignment vertical="center"/>
    </xf>
    <xf numFmtId="164" fontId="5" fillId="0" borderId="0" xfId="105" applyFont="1" applyFill="1" applyAlignment="1">
      <alignment horizontal="left" vertical="center"/>
    </xf>
    <xf numFmtId="170" fontId="5" fillId="0" borderId="0" xfId="105" applyNumberFormat="1" applyFont="1" applyFill="1" applyAlignment="1">
      <alignment horizontal="center" vertical="center"/>
    </xf>
    <xf numFmtId="0" fontId="5" fillId="0" borderId="0" xfId="107" applyNumberFormat="1" applyFont="1" applyFill="1" applyAlignment="1">
      <alignment vertical="center"/>
    </xf>
    <xf numFmtId="164" fontId="5" fillId="0" borderId="0" xfId="105" applyFont="1" applyFill="1" applyAlignment="1">
      <alignment vertical="center"/>
    </xf>
    <xf numFmtId="169" fontId="5" fillId="0" borderId="0" xfId="105" applyNumberFormat="1" applyFont="1" applyFill="1" applyAlignment="1">
      <alignment vertical="center"/>
    </xf>
    <xf numFmtId="168" fontId="5" fillId="0" borderId="0" xfId="107" applyNumberFormat="1" applyFont="1" applyFill="1" applyAlignment="1">
      <alignment vertical="center"/>
    </xf>
    <xf numFmtId="0" fontId="5" fillId="0" borderId="0" xfId="105" applyNumberFormat="1" applyFont="1" applyFill="1" applyAlignment="1">
      <alignment vertical="center"/>
    </xf>
    <xf numFmtId="164" fontId="4" fillId="0" borderId="0" xfId="105" applyFont="1" applyFill="1" applyAlignment="1">
      <alignment horizontal="left" vertical="center"/>
    </xf>
    <xf numFmtId="0" fontId="5" fillId="0" borderId="0" xfId="105" quotePrefix="1" applyNumberFormat="1" applyFont="1" applyFill="1" applyAlignment="1">
      <alignment horizontal="center" vertical="center"/>
    </xf>
    <xf numFmtId="169" fontId="5" fillId="0" borderId="0" xfId="55" applyNumberFormat="1" applyFont="1" applyFill="1" applyBorder="1" applyAlignment="1">
      <alignment vertical="center"/>
    </xf>
    <xf numFmtId="164" fontId="5" fillId="0" borderId="0" xfId="105" quotePrefix="1" applyFont="1" applyFill="1" applyAlignment="1">
      <alignment horizontal="center" vertical="center"/>
    </xf>
    <xf numFmtId="169" fontId="5" fillId="0" borderId="0" xfId="0" applyNumberFormat="1" applyFont="1" applyAlignment="1">
      <alignment horizontal="center" vertical="center"/>
    </xf>
    <xf numFmtId="43" fontId="5" fillId="0" borderId="0" xfId="0" applyNumberFormat="1" applyFont="1" applyAlignment="1">
      <alignment horizontal="center" vertical="center"/>
    </xf>
    <xf numFmtId="170" fontId="4" fillId="0" borderId="0" xfId="0" applyNumberFormat="1" applyFont="1" applyAlignment="1">
      <alignment vertical="center"/>
    </xf>
    <xf numFmtId="170" fontId="4" fillId="0" borderId="0" xfId="0" applyNumberFormat="1" applyFont="1" applyAlignment="1">
      <alignment horizontal="center" vertical="center"/>
    </xf>
    <xf numFmtId="170" fontId="4" fillId="0" borderId="0" xfId="0" applyNumberFormat="1" applyFont="1" applyAlignment="1">
      <alignment horizontal="left" vertical="center"/>
    </xf>
    <xf numFmtId="0" fontId="4" fillId="0" borderId="0" xfId="108" applyFont="1" applyAlignment="1">
      <alignment vertical="center"/>
    </xf>
    <xf numFmtId="164" fontId="5" fillId="0" borderId="0" xfId="55" applyFont="1" applyFill="1" applyBorder="1" applyAlignment="1">
      <alignment vertical="center"/>
    </xf>
    <xf numFmtId="169" fontId="5" fillId="0" borderId="0" xfId="0" applyNumberFormat="1" applyFont="1" applyAlignment="1">
      <alignment vertical="center"/>
    </xf>
    <xf numFmtId="0" fontId="4" fillId="0" borderId="0" xfId="0" quotePrefix="1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170" fontId="5" fillId="0" borderId="0" xfId="0" quotePrefix="1" applyNumberFormat="1" applyFont="1" applyAlignment="1">
      <alignment horizontal="center" vertical="center"/>
    </xf>
    <xf numFmtId="0" fontId="4" fillId="0" borderId="0" xfId="109" applyNumberFormat="1" applyFont="1" applyAlignment="1">
      <alignment vertical="center"/>
    </xf>
    <xf numFmtId="0" fontId="4" fillId="0" borderId="0" xfId="110" applyNumberFormat="1" applyFont="1" applyFill="1" applyAlignment="1">
      <alignment vertical="center"/>
    </xf>
    <xf numFmtId="4" fontId="4" fillId="0" borderId="0" xfId="108" applyNumberFormat="1" applyFont="1" applyAlignment="1">
      <alignment vertical="center"/>
    </xf>
    <xf numFmtId="0" fontId="4" fillId="0" borderId="1" xfId="108" applyFont="1" applyBorder="1" applyAlignment="1">
      <alignment vertical="center"/>
    </xf>
    <xf numFmtId="0" fontId="4" fillId="0" borderId="1" xfId="105" applyNumberFormat="1" applyFont="1" applyFill="1" applyBorder="1" applyAlignment="1">
      <alignment vertical="center"/>
    </xf>
    <xf numFmtId="0" fontId="4" fillId="0" borderId="0" xfId="105" applyNumberFormat="1" applyFont="1" applyFill="1" applyBorder="1" applyAlignment="1">
      <alignment vertical="center"/>
    </xf>
    <xf numFmtId="170" fontId="5" fillId="0" borderId="0" xfId="109" applyNumberFormat="1" applyFont="1" applyAlignment="1">
      <alignment horizontal="left" vertical="center"/>
    </xf>
    <xf numFmtId="170" fontId="5" fillId="0" borderId="0" xfId="109" applyNumberFormat="1" applyFont="1" applyAlignment="1">
      <alignment vertical="center"/>
    </xf>
    <xf numFmtId="170" fontId="4" fillId="0" borderId="0" xfId="109" applyNumberFormat="1" applyFont="1" applyAlignment="1">
      <alignment horizontal="left" vertical="center"/>
    </xf>
    <xf numFmtId="168" fontId="4" fillId="0" borderId="0" xfId="110" applyNumberFormat="1" applyFont="1" applyFill="1" applyAlignment="1">
      <alignment vertical="center"/>
    </xf>
    <xf numFmtId="170" fontId="4" fillId="0" borderId="0" xfId="109" applyNumberFormat="1" applyFont="1" applyAlignment="1">
      <alignment vertical="center"/>
    </xf>
    <xf numFmtId="169" fontId="5" fillId="0" borderId="0" xfId="105" applyNumberFormat="1" applyFont="1" applyFill="1" applyBorder="1" applyAlignment="1">
      <alignment vertical="center"/>
    </xf>
    <xf numFmtId="43" fontId="5" fillId="0" borderId="0" xfId="109" applyNumberFormat="1" applyFont="1" applyAlignment="1">
      <alignment horizontal="right" vertical="center"/>
    </xf>
    <xf numFmtId="43" fontId="5" fillId="0" borderId="0" xfId="110" applyNumberFormat="1" applyFont="1" applyFill="1" applyAlignment="1">
      <alignment vertical="center"/>
    </xf>
    <xf numFmtId="43" fontId="5" fillId="0" borderId="0" xfId="109" applyNumberFormat="1" applyFont="1" applyAlignment="1">
      <alignment vertical="center"/>
    </xf>
    <xf numFmtId="169" fontId="5" fillId="0" borderId="1" xfId="105" applyNumberFormat="1" applyFont="1" applyFill="1" applyBorder="1" applyAlignment="1">
      <alignment vertical="center"/>
    </xf>
    <xf numFmtId="170" fontId="4" fillId="0" borderId="1" xfId="109" applyNumberFormat="1" applyFont="1" applyBorder="1" applyAlignment="1">
      <alignment horizontal="center" vertical="center"/>
    </xf>
    <xf numFmtId="0" fontId="5" fillId="0" borderId="0" xfId="55" applyNumberFormat="1" applyFont="1" applyFill="1" applyAlignment="1">
      <alignment horizontal="center" vertical="center"/>
    </xf>
    <xf numFmtId="170" fontId="4" fillId="0" borderId="0" xfId="109" applyNumberFormat="1" applyFont="1" applyAlignment="1">
      <alignment horizontal="center" vertical="center"/>
    </xf>
    <xf numFmtId="165" fontId="35" fillId="0" borderId="0" xfId="98" applyNumberFormat="1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173" fontId="5" fillId="0" borderId="0" xfId="0" applyNumberFormat="1" applyFont="1" applyAlignment="1">
      <alignment vertical="center"/>
    </xf>
    <xf numFmtId="172" fontId="4" fillId="0" borderId="0" xfId="109" applyFont="1" applyAlignment="1">
      <alignment vertical="center"/>
    </xf>
    <xf numFmtId="169" fontId="5" fillId="0" borderId="1" xfId="0" applyNumberFormat="1" applyFont="1" applyBorder="1" applyAlignment="1">
      <alignment vertical="center"/>
    </xf>
    <xf numFmtId="169" fontId="5" fillId="0" borderId="0" xfId="0" applyNumberFormat="1" applyFont="1" applyAlignment="1">
      <alignment horizontal="right" vertical="center"/>
    </xf>
    <xf numFmtId="174" fontId="5" fillId="0" borderId="0" xfId="97" applyNumberFormat="1" applyFont="1" applyAlignment="1">
      <alignment horizontal="center" vertical="center"/>
    </xf>
    <xf numFmtId="169" fontId="5" fillId="0" borderId="2" xfId="0" applyNumberFormat="1" applyFont="1" applyBorder="1" applyAlignment="1">
      <alignment vertical="center"/>
    </xf>
    <xf numFmtId="166" fontId="5" fillId="0" borderId="0" xfId="97" applyNumberFormat="1" applyFont="1" applyAlignment="1">
      <alignment vertical="center"/>
    </xf>
    <xf numFmtId="166" fontId="5" fillId="0" borderId="0" xfId="97" applyNumberFormat="1" applyFont="1" applyAlignment="1">
      <alignment horizontal="center" vertical="center"/>
    </xf>
    <xf numFmtId="41" fontId="5" fillId="0" borderId="0" xfId="97" applyNumberFormat="1" applyFont="1" applyAlignment="1">
      <alignment vertical="center"/>
    </xf>
    <xf numFmtId="0" fontId="4" fillId="0" borderId="0" xfId="0" quotePrefix="1" applyFont="1" applyAlignment="1">
      <alignment horizontal="center" vertical="center"/>
    </xf>
    <xf numFmtId="166" fontId="5" fillId="0" borderId="0" xfId="106" applyNumberFormat="1" applyFont="1" applyFill="1" applyAlignment="1">
      <alignment vertical="center"/>
    </xf>
    <xf numFmtId="169" fontId="5" fillId="0" borderId="0" xfId="106" applyNumberFormat="1" applyFont="1" applyFill="1" applyAlignment="1">
      <alignment vertical="center"/>
    </xf>
    <xf numFmtId="166" fontId="5" fillId="0" borderId="0" xfId="108" applyNumberFormat="1" applyFont="1" applyAlignment="1">
      <alignment vertical="center"/>
    </xf>
    <xf numFmtId="166" fontId="5" fillId="0" borderId="0" xfId="106" applyNumberFormat="1" applyFont="1" applyFill="1" applyBorder="1" applyAlignment="1">
      <alignment vertical="center"/>
    </xf>
    <xf numFmtId="0" fontId="5" fillId="0" borderId="0" xfId="108" applyFont="1" applyAlignment="1">
      <alignment horizontal="center" vertical="center"/>
    </xf>
    <xf numFmtId="0" fontId="5" fillId="0" borderId="0" xfId="108" applyFont="1" applyAlignment="1">
      <alignment vertical="center"/>
    </xf>
    <xf numFmtId="0" fontId="5" fillId="0" borderId="0" xfId="117" applyFont="1" applyAlignment="1">
      <alignment horizontal="center" vertical="center"/>
    </xf>
    <xf numFmtId="0" fontId="4" fillId="0" borderId="0" xfId="117" applyFont="1" applyAlignment="1">
      <alignment horizontal="center" vertical="center"/>
    </xf>
    <xf numFmtId="166" fontId="5" fillId="0" borderId="1" xfId="106" applyNumberFormat="1" applyFont="1" applyFill="1" applyBorder="1" applyAlignment="1">
      <alignment vertical="center"/>
    </xf>
    <xf numFmtId="0" fontId="5" fillId="0" borderId="0" xfId="106" applyNumberFormat="1" applyFont="1" applyFill="1" applyAlignment="1">
      <alignment horizontal="center" vertical="center"/>
    </xf>
    <xf numFmtId="166" fontId="5" fillId="0" borderId="0" xfId="106" applyNumberFormat="1" applyFont="1" applyFill="1" applyAlignment="1">
      <alignment horizontal="right" vertical="center"/>
    </xf>
    <xf numFmtId="0" fontId="5" fillId="0" borderId="0" xfId="106" quotePrefix="1" applyNumberFormat="1" applyFont="1" applyFill="1" applyAlignment="1">
      <alignment horizontal="center" vertical="center"/>
    </xf>
    <xf numFmtId="166" fontId="5" fillId="0" borderId="1" xfId="106" applyNumberFormat="1" applyFont="1" applyFill="1" applyBorder="1" applyAlignment="1">
      <alignment horizontal="right" vertical="center"/>
    </xf>
    <xf numFmtId="166" fontId="5" fillId="0" borderId="0" xfId="106" applyNumberFormat="1" applyFont="1" applyFill="1" applyBorder="1" applyAlignment="1">
      <alignment horizontal="center" vertical="center"/>
    </xf>
    <xf numFmtId="166" fontId="4" fillId="0" borderId="0" xfId="106" applyNumberFormat="1" applyFont="1" applyFill="1" applyBorder="1" applyAlignment="1">
      <alignment horizontal="right" vertical="center"/>
    </xf>
    <xf numFmtId="166" fontId="5" fillId="0" borderId="0" xfId="106" applyNumberFormat="1" applyFont="1" applyFill="1" applyBorder="1" applyAlignment="1">
      <alignment horizontal="right" vertical="center"/>
    </xf>
    <xf numFmtId="166" fontId="5" fillId="0" borderId="2" xfId="106" applyNumberFormat="1" applyFont="1" applyFill="1" applyBorder="1" applyAlignment="1">
      <alignment horizontal="right" vertical="center"/>
    </xf>
    <xf numFmtId="0" fontId="5" fillId="0" borderId="0" xfId="108" quotePrefix="1" applyFont="1" applyAlignment="1">
      <alignment horizontal="center" vertical="center"/>
    </xf>
    <xf numFmtId="166" fontId="5" fillId="0" borderId="1" xfId="106" applyNumberFormat="1" applyFont="1" applyBorder="1" applyAlignment="1">
      <alignment vertical="center"/>
    </xf>
    <xf numFmtId="166" fontId="5" fillId="0" borderId="0" xfId="106" applyNumberFormat="1" applyFont="1" applyAlignment="1">
      <alignment vertical="center"/>
    </xf>
    <xf numFmtId="0" fontId="4" fillId="0" borderId="0" xfId="108" applyFont="1" applyAlignment="1">
      <alignment horizontal="center" vertical="center"/>
    </xf>
    <xf numFmtId="166" fontId="5" fillId="0" borderId="0" xfId="87" quotePrefix="1" applyNumberFormat="1" applyFont="1" applyAlignment="1">
      <alignment horizontal="center" vertical="center"/>
    </xf>
    <xf numFmtId="166" fontId="5" fillId="0" borderId="0" xfId="87" applyNumberFormat="1" applyFont="1" applyAlignment="1">
      <alignment vertical="center"/>
    </xf>
    <xf numFmtId="0" fontId="4" fillId="0" borderId="0" xfId="108" quotePrefix="1" applyFont="1" applyAlignment="1">
      <alignment horizontal="center" vertical="center"/>
    </xf>
    <xf numFmtId="166" fontId="5" fillId="0" borderId="0" xfId="106" applyNumberFormat="1" applyFont="1" applyAlignment="1">
      <alignment horizontal="right" vertical="center"/>
    </xf>
    <xf numFmtId="175" fontId="4" fillId="0" borderId="0" xfId="116" applyNumberFormat="1" applyFont="1" applyAlignment="1">
      <alignment vertical="center"/>
    </xf>
    <xf numFmtId="43" fontId="4" fillId="0" borderId="0" xfId="106" applyNumberFormat="1" applyFont="1" applyFill="1" applyAlignment="1">
      <alignment vertical="center"/>
    </xf>
    <xf numFmtId="166" fontId="5" fillId="0" borderId="2" xfId="106" applyNumberFormat="1" applyFont="1" applyFill="1" applyBorder="1" applyAlignment="1">
      <alignment vertical="center"/>
    </xf>
    <xf numFmtId="176" fontId="5" fillId="0" borderId="2" xfId="106" applyNumberFormat="1" applyFont="1" applyFill="1" applyBorder="1" applyAlignment="1">
      <alignment vertical="center"/>
    </xf>
    <xf numFmtId="176" fontId="5" fillId="0" borderId="0" xfId="106" applyNumberFormat="1" applyFont="1" applyFill="1" applyBorder="1" applyAlignment="1">
      <alignment vertical="center"/>
    </xf>
    <xf numFmtId="165" fontId="4" fillId="0" borderId="0" xfId="0" applyNumberFormat="1" applyFont="1" applyAlignment="1">
      <alignment vertical="center"/>
    </xf>
    <xf numFmtId="165" fontId="5" fillId="0" borderId="0" xfId="0" applyNumberFormat="1" applyFont="1" applyAlignment="1">
      <alignment horizontal="center" vertical="center"/>
    </xf>
    <xf numFmtId="166" fontId="5" fillId="0" borderId="0" xfId="0" applyNumberFormat="1" applyFont="1" applyAlignment="1">
      <alignment horizontal="right" vertical="center"/>
    </xf>
    <xf numFmtId="165" fontId="5" fillId="0" borderId="0" xfId="0" applyNumberFormat="1" applyFont="1" applyAlignment="1">
      <alignment vertical="center"/>
    </xf>
    <xf numFmtId="166" fontId="4" fillId="0" borderId="0" xfId="97" applyNumberFormat="1" applyFont="1" applyAlignment="1">
      <alignment horizontal="right" vertical="center"/>
    </xf>
    <xf numFmtId="165" fontId="4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166" fontId="5" fillId="0" borderId="1" xfId="0" applyNumberFormat="1" applyFont="1" applyBorder="1" applyAlignment="1">
      <alignment horizontal="right" vertical="center"/>
    </xf>
    <xf numFmtId="165" fontId="5" fillId="0" borderId="1" xfId="0" applyNumberFormat="1" applyFont="1" applyBorder="1" applyAlignment="1">
      <alignment vertical="center"/>
    </xf>
    <xf numFmtId="165" fontId="4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0" xfId="108" quotePrefix="1" applyFont="1" applyAlignment="1">
      <alignment vertical="center"/>
    </xf>
    <xf numFmtId="166" fontId="5" fillId="0" borderId="0" xfId="115" applyNumberFormat="1" applyFont="1" applyAlignment="1">
      <alignment horizontal="center" vertical="center"/>
    </xf>
    <xf numFmtId="166" fontId="5" fillId="0" borderId="0" xfId="108" applyNumberFormat="1" applyFont="1" applyAlignment="1">
      <alignment horizontal="center" vertical="center"/>
    </xf>
    <xf numFmtId="166" fontId="5" fillId="0" borderId="0" xfId="115" quotePrefix="1" applyNumberFormat="1" applyFont="1" applyAlignment="1">
      <alignment horizontal="center" vertical="center"/>
    </xf>
    <xf numFmtId="171" fontId="5" fillId="0" borderId="0" xfId="0" applyNumberFormat="1" applyFont="1" applyAlignment="1">
      <alignment vertical="center"/>
    </xf>
    <xf numFmtId="166" fontId="4" fillId="0" borderId="0" xfId="108" applyNumberFormat="1" applyFont="1" applyAlignment="1">
      <alignment vertical="center"/>
    </xf>
    <xf numFmtId="0" fontId="5" fillId="0" borderId="0" xfId="0" applyFont="1" applyAlignment="1">
      <alignment horizontal="justify" vertical="center"/>
    </xf>
    <xf numFmtId="165" fontId="4" fillId="0" borderId="0" xfId="0" applyNumberFormat="1" applyFont="1" applyAlignment="1">
      <alignment horizontal="left" vertical="center"/>
    </xf>
    <xf numFmtId="165" fontId="5" fillId="0" borderId="0" xfId="113" applyNumberFormat="1" applyFont="1" applyAlignment="1">
      <alignment vertical="center"/>
    </xf>
    <xf numFmtId="0" fontId="5" fillId="0" borderId="0" xfId="113" applyFont="1" applyAlignment="1">
      <alignment vertical="center"/>
    </xf>
    <xf numFmtId="166" fontId="5" fillId="0" borderId="0" xfId="0" applyNumberFormat="1" applyFont="1" applyAlignment="1">
      <alignment vertical="center"/>
    </xf>
    <xf numFmtId="166" fontId="5" fillId="0" borderId="0" xfId="0" applyNumberFormat="1" applyFont="1" applyAlignment="1">
      <alignment horizontal="center" vertical="center"/>
    </xf>
    <xf numFmtId="166" fontId="5" fillId="0" borderId="1" xfId="0" applyNumberFormat="1" applyFont="1" applyBorder="1" applyAlignment="1">
      <alignment vertical="center"/>
    </xf>
    <xf numFmtId="166" fontId="5" fillId="0" borderId="1" xfId="0" applyNumberFormat="1" applyFont="1" applyBorder="1" applyAlignment="1">
      <alignment horizontal="center" vertical="center"/>
    </xf>
    <xf numFmtId="166" fontId="4" fillId="0" borderId="0" xfId="0" applyNumberFormat="1" applyFont="1" applyAlignment="1">
      <alignment horizontal="center" vertical="center"/>
    </xf>
    <xf numFmtId="166" fontId="4" fillId="0" borderId="0" xfId="59" applyNumberFormat="1" applyFont="1" applyFill="1" applyAlignment="1">
      <alignment horizontal="right" vertical="center"/>
    </xf>
    <xf numFmtId="166" fontId="4" fillId="0" borderId="0" xfId="59" applyNumberFormat="1" applyFont="1" applyFill="1" applyBorder="1" applyAlignment="1">
      <alignment vertical="center"/>
    </xf>
    <xf numFmtId="166" fontId="4" fillId="0" borderId="0" xfId="59" applyNumberFormat="1" applyFont="1" applyFill="1" applyBorder="1" applyAlignment="1">
      <alignment horizontal="center" vertical="center"/>
    </xf>
    <xf numFmtId="166" fontId="4" fillId="0" borderId="0" xfId="59" quotePrefix="1" applyNumberFormat="1" applyFont="1" applyFill="1" applyAlignment="1">
      <alignment horizontal="right" vertical="center"/>
    </xf>
    <xf numFmtId="166" fontId="4" fillId="0" borderId="1" xfId="59" quotePrefix="1" applyNumberFormat="1" applyFont="1" applyFill="1" applyBorder="1" applyAlignment="1">
      <alignment horizontal="right" vertical="center"/>
    </xf>
    <xf numFmtId="166" fontId="5" fillId="0" borderId="1" xfId="85" applyNumberFormat="1" applyFont="1" applyBorder="1" applyAlignment="1">
      <alignment vertical="center"/>
    </xf>
    <xf numFmtId="166" fontId="5" fillId="0" borderId="0" xfId="0" applyNumberFormat="1" applyFont="1" applyAlignment="1">
      <alignment horizontal="justify" vertical="center"/>
    </xf>
    <xf numFmtId="166" fontId="4" fillId="0" borderId="0" xfId="0" applyNumberFormat="1" applyFont="1" applyAlignment="1">
      <alignment vertical="center"/>
    </xf>
    <xf numFmtId="166" fontId="5" fillId="0" borderId="0" xfId="55" applyNumberFormat="1" applyFont="1" applyFill="1" applyAlignment="1">
      <alignment horizontal="right" vertical="center"/>
    </xf>
    <xf numFmtId="166" fontId="5" fillId="0" borderId="0" xfId="55" applyNumberFormat="1" applyFont="1" applyFill="1" applyAlignment="1">
      <alignment horizontal="center" vertical="center"/>
    </xf>
    <xf numFmtId="166" fontId="5" fillId="0" borderId="1" xfId="55" applyNumberFormat="1" applyFont="1" applyFill="1" applyBorder="1" applyAlignment="1">
      <alignment horizontal="right" vertical="center"/>
    </xf>
    <xf numFmtId="166" fontId="5" fillId="0" borderId="0" xfId="105" applyNumberFormat="1" applyFont="1" applyFill="1" applyAlignment="1">
      <alignment vertical="center"/>
    </xf>
    <xf numFmtId="166" fontId="5" fillId="0" borderId="2" xfId="55" applyNumberFormat="1" applyFont="1" applyFill="1" applyBorder="1" applyAlignment="1">
      <alignment horizontal="right" vertical="center"/>
    </xf>
    <xf numFmtId="166" fontId="5" fillId="0" borderId="0" xfId="55" applyNumberFormat="1" applyFont="1" applyFill="1" applyBorder="1" applyAlignment="1">
      <alignment horizontal="center" vertical="center"/>
    </xf>
    <xf numFmtId="166" fontId="5" fillId="0" borderId="0" xfId="55" applyNumberFormat="1" applyFont="1" applyFill="1" applyBorder="1" applyAlignment="1">
      <alignment horizontal="right" vertical="center"/>
    </xf>
    <xf numFmtId="166" fontId="5" fillId="0" borderId="0" xfId="55" applyNumberFormat="1" applyFont="1" applyFill="1" applyAlignment="1">
      <alignment horizontal="left" vertical="center"/>
    </xf>
    <xf numFmtId="166" fontId="5" fillId="0" borderId="0" xfId="55" applyNumberFormat="1" applyFont="1" applyFill="1" applyBorder="1" applyAlignment="1">
      <alignment vertical="center"/>
    </xf>
    <xf numFmtId="166" fontId="5" fillId="0" borderId="0" xfId="0" applyNumberFormat="1" applyFont="1" applyAlignment="1">
      <alignment horizontal="left" vertical="center"/>
    </xf>
    <xf numFmtId="166" fontId="5" fillId="0" borderId="1" xfId="55" applyNumberFormat="1" applyFont="1" applyFill="1" applyBorder="1" applyAlignment="1">
      <alignment vertical="center"/>
    </xf>
    <xf numFmtId="166" fontId="5" fillId="0" borderId="2" xfId="55" applyNumberFormat="1" applyFont="1" applyFill="1" applyBorder="1" applyAlignment="1">
      <alignment vertical="center"/>
    </xf>
    <xf numFmtId="166" fontId="5" fillId="0" borderId="0" xfId="55" applyNumberFormat="1" applyFont="1" applyFill="1" applyAlignment="1">
      <alignment vertical="center"/>
    </xf>
    <xf numFmtId="166" fontId="5" fillId="0" borderId="1" xfId="97" applyNumberFormat="1" applyFont="1" applyBorder="1" applyAlignment="1">
      <alignment vertical="center"/>
    </xf>
    <xf numFmtId="166" fontId="5" fillId="0" borderId="1" xfId="97" applyNumberFormat="1" applyFont="1" applyBorder="1" applyAlignment="1">
      <alignment horizontal="center" vertical="center"/>
    </xf>
    <xf numFmtId="166" fontId="4" fillId="0" borderId="0" xfId="65" applyNumberFormat="1" applyFont="1" applyFill="1" applyBorder="1" applyAlignment="1">
      <alignment horizontal="right" vertical="center"/>
    </xf>
    <xf numFmtId="166" fontId="4" fillId="0" borderId="0" xfId="65" applyNumberFormat="1" applyFont="1" applyFill="1" applyBorder="1" applyAlignment="1">
      <alignment vertical="center"/>
    </xf>
    <xf numFmtId="166" fontId="4" fillId="0" borderId="0" xfId="65" applyNumberFormat="1" applyFont="1" applyFill="1" applyBorder="1" applyAlignment="1">
      <alignment horizontal="center" vertical="center"/>
    </xf>
    <xf numFmtId="166" fontId="4" fillId="0" borderId="3" xfId="65" applyNumberFormat="1" applyFont="1" applyFill="1" applyBorder="1" applyAlignment="1">
      <alignment horizontal="right" vertical="center"/>
    </xf>
    <xf numFmtId="166" fontId="5" fillId="0" borderId="0" xfId="114" applyNumberFormat="1" applyFont="1" applyAlignment="1">
      <alignment horizontal="right" vertical="center"/>
    </xf>
    <xf numFmtId="167" fontId="5" fillId="0" borderId="2" xfId="106" applyNumberFormat="1" applyFont="1" applyFill="1" applyBorder="1" applyAlignment="1">
      <alignment vertical="center"/>
    </xf>
    <xf numFmtId="167" fontId="5" fillId="0" borderId="0" xfId="106" applyNumberFormat="1" applyFont="1" applyFill="1" applyBorder="1" applyAlignment="1">
      <alignment vertical="center"/>
    </xf>
    <xf numFmtId="166" fontId="35" fillId="0" borderId="0" xfId="111" applyNumberFormat="1" applyFont="1" applyFill="1" applyBorder="1" applyAlignment="1">
      <alignment horizontal="right" vertical="center"/>
    </xf>
    <xf numFmtId="166" fontId="36" fillId="0" borderId="0" xfId="112" applyNumberFormat="1" applyFont="1" applyFill="1" applyBorder="1" applyAlignment="1">
      <alignment horizontal="right" vertical="center" shrinkToFit="1"/>
    </xf>
    <xf numFmtId="166" fontId="5" fillId="0" borderId="0" xfId="109" applyNumberFormat="1" applyFont="1" applyAlignment="1">
      <alignment horizontal="center" vertical="center"/>
    </xf>
    <xf numFmtId="166" fontId="4" fillId="0" borderId="0" xfId="109" applyNumberFormat="1" applyFont="1" applyAlignment="1">
      <alignment horizontal="right" vertical="center"/>
    </xf>
    <xf numFmtId="166" fontId="5" fillId="0" borderId="0" xfId="109" applyNumberFormat="1" applyFont="1" applyAlignment="1">
      <alignment horizontal="right" vertical="center"/>
    </xf>
    <xf numFmtId="166" fontId="4" fillId="0" borderId="3" xfId="109" applyNumberFormat="1" applyFont="1" applyBorder="1" applyAlignment="1">
      <alignment horizontal="right" vertical="center"/>
    </xf>
    <xf numFmtId="166" fontId="4" fillId="0" borderId="1" xfId="109" applyNumberFormat="1" applyFont="1" applyBorder="1" applyAlignment="1">
      <alignment horizontal="right" vertical="center"/>
    </xf>
    <xf numFmtId="166" fontId="5" fillId="0" borderId="1" xfId="112" applyNumberFormat="1" applyFont="1" applyFill="1" applyBorder="1" applyAlignment="1">
      <alignment horizontal="right" vertical="center"/>
    </xf>
    <xf numFmtId="166" fontId="5" fillId="0" borderId="0" xfId="112" applyNumberFormat="1" applyFont="1" applyFill="1" applyBorder="1" applyAlignment="1">
      <alignment horizontal="right" vertical="center"/>
    </xf>
    <xf numFmtId="166" fontId="4" fillId="0" borderId="0" xfId="110" applyNumberFormat="1" applyFont="1" applyFill="1" applyAlignment="1">
      <alignment horizontal="right" vertical="center"/>
    </xf>
    <xf numFmtId="166" fontId="4" fillId="0" borderId="0" xfId="109" applyNumberFormat="1" applyFont="1" applyAlignment="1">
      <alignment horizontal="right" vertical="center" wrapText="1"/>
    </xf>
    <xf numFmtId="166" fontId="4" fillId="0" borderId="1" xfId="105" applyNumberFormat="1" applyFont="1" applyFill="1" applyBorder="1" applyAlignment="1">
      <alignment horizontal="right" vertical="center"/>
    </xf>
    <xf numFmtId="166" fontId="4" fillId="0" borderId="1" xfId="105" applyNumberFormat="1" applyFont="1" applyFill="1" applyBorder="1" applyAlignment="1">
      <alignment horizontal="right" vertical="center" shrinkToFit="1"/>
    </xf>
    <xf numFmtId="166" fontId="4" fillId="0" borderId="1" xfId="110" applyNumberFormat="1" applyFont="1" applyFill="1" applyBorder="1" applyAlignment="1">
      <alignment horizontal="right" vertical="center"/>
    </xf>
    <xf numFmtId="166" fontId="4" fillId="0" borderId="0" xfId="105" applyNumberFormat="1" applyFont="1" applyFill="1" applyBorder="1" applyAlignment="1">
      <alignment horizontal="right" vertical="center"/>
    </xf>
    <xf numFmtId="166" fontId="4" fillId="0" borderId="0" xfId="105" applyNumberFormat="1" applyFont="1" applyFill="1" applyBorder="1" applyAlignment="1">
      <alignment horizontal="right" vertical="center" shrinkToFit="1"/>
    </xf>
    <xf numFmtId="166" fontId="4" fillId="0" borderId="0" xfId="110" applyNumberFormat="1" applyFont="1" applyFill="1" applyBorder="1" applyAlignment="1">
      <alignment horizontal="right" vertical="center"/>
    </xf>
    <xf numFmtId="166" fontId="5" fillId="0" borderId="0" xfId="112" applyNumberFormat="1" applyFont="1" applyFill="1" applyAlignment="1">
      <alignment horizontal="right" vertical="center"/>
    </xf>
    <xf numFmtId="166" fontId="5" fillId="0" borderId="1" xfId="112" applyNumberFormat="1" applyFont="1" applyBorder="1" applyAlignment="1">
      <alignment horizontal="right" vertical="center"/>
    </xf>
    <xf numFmtId="166" fontId="5" fillId="0" borderId="2" xfId="112" applyNumberFormat="1" applyFont="1" applyFill="1" applyBorder="1" applyAlignment="1">
      <alignment horizontal="right" vertical="center"/>
    </xf>
    <xf numFmtId="166" fontId="5" fillId="0" borderId="0" xfId="105" applyNumberFormat="1" applyFont="1" applyFill="1" applyBorder="1" applyAlignment="1">
      <alignment horizontal="right" vertical="center"/>
    </xf>
    <xf numFmtId="166" fontId="5" fillId="0" borderId="0" xfId="110" quotePrefix="1" applyNumberFormat="1" applyFont="1" applyFill="1" applyAlignment="1">
      <alignment horizontal="right" vertical="center"/>
    </xf>
    <xf numFmtId="166" fontId="5" fillId="0" borderId="1" xfId="109" applyNumberFormat="1" applyFont="1" applyBorder="1" applyAlignment="1">
      <alignment horizontal="right" vertical="center"/>
    </xf>
    <xf numFmtId="166" fontId="5" fillId="0" borderId="0" xfId="110" applyNumberFormat="1" applyFont="1" applyFill="1" applyAlignment="1">
      <alignment horizontal="right" vertical="center"/>
    </xf>
    <xf numFmtId="166" fontId="5" fillId="0" borderId="1" xfId="110" applyNumberFormat="1" applyFont="1" applyFill="1" applyBorder="1" applyAlignment="1">
      <alignment horizontal="right" vertical="center"/>
    </xf>
    <xf numFmtId="166" fontId="5" fillId="0" borderId="0" xfId="110" applyNumberFormat="1" applyFont="1" applyFill="1" applyBorder="1" applyAlignment="1">
      <alignment horizontal="right" vertical="center"/>
    </xf>
    <xf numFmtId="166" fontId="4" fillId="0" borderId="0" xfId="109" applyNumberFormat="1" applyFont="1" applyAlignment="1">
      <alignment horizontal="center" vertical="center"/>
    </xf>
    <xf numFmtId="166" fontId="5" fillId="0" borderId="1" xfId="110" applyNumberFormat="1" applyFont="1" applyBorder="1" applyAlignment="1">
      <alignment horizontal="right" vertical="center"/>
    </xf>
    <xf numFmtId="166" fontId="5" fillId="0" borderId="2" xfId="109" applyNumberFormat="1" applyFont="1" applyBorder="1" applyAlignment="1">
      <alignment horizontal="right" vertical="center"/>
    </xf>
    <xf numFmtId="166" fontId="5" fillId="0" borderId="2" xfId="110" applyNumberFormat="1" applyFont="1" applyFill="1" applyBorder="1" applyAlignment="1">
      <alignment horizontal="right" vertical="center"/>
    </xf>
    <xf numFmtId="166" fontId="5" fillId="0" borderId="2" xfId="110" applyNumberFormat="1" applyFont="1" applyBorder="1" applyAlignment="1">
      <alignment horizontal="right" vertical="center"/>
    </xf>
    <xf numFmtId="166" fontId="4" fillId="0" borderId="0" xfId="59" quotePrefix="1" applyNumberFormat="1" applyFont="1" applyFill="1" applyBorder="1" applyAlignment="1">
      <alignment horizontal="right" vertical="center"/>
    </xf>
    <xf numFmtId="166" fontId="5" fillId="0" borderId="2" xfId="105" applyNumberFormat="1" applyFont="1" applyFill="1" applyBorder="1" applyAlignment="1">
      <alignment horizontal="right" vertical="center"/>
    </xf>
    <xf numFmtId="166" fontId="5" fillId="0" borderId="0" xfId="105" applyNumberFormat="1" applyFont="1" applyFill="1" applyAlignment="1">
      <alignment horizontal="right" vertical="center"/>
    </xf>
    <xf numFmtId="169" fontId="5" fillId="0" borderId="0" xfId="105" applyNumberFormat="1" applyFont="1" applyFill="1" applyAlignment="1">
      <alignment horizontal="right" vertical="center"/>
    </xf>
    <xf numFmtId="0" fontId="4" fillId="0" borderId="0" xfId="59" quotePrefix="1" applyNumberFormat="1" applyFont="1" applyAlignment="1">
      <alignment horizontal="right" vertical="center"/>
    </xf>
    <xf numFmtId="0" fontId="4" fillId="0" borderId="0" xfId="59" applyNumberFormat="1" applyFont="1" applyAlignment="1">
      <alignment vertical="center"/>
    </xf>
    <xf numFmtId="0" fontId="4" fillId="0" borderId="0" xfId="59" applyNumberFormat="1" applyFont="1" applyAlignment="1">
      <alignment horizontal="center" vertical="center"/>
    </xf>
    <xf numFmtId="166" fontId="5" fillId="0" borderId="1" xfId="105" applyNumberFormat="1" applyFont="1" applyFill="1" applyBorder="1" applyAlignment="1">
      <alignment horizontal="right" vertical="center"/>
    </xf>
    <xf numFmtId="166" fontId="4" fillId="0" borderId="1" xfId="0" applyNumberFormat="1" applyFont="1" applyBorder="1" applyAlignment="1">
      <alignment horizontal="center" vertical="center"/>
    </xf>
    <xf numFmtId="166" fontId="4" fillId="0" borderId="1" xfId="108" applyNumberFormat="1" applyFont="1" applyBorder="1" applyAlignment="1">
      <alignment horizontal="center" vertical="center"/>
    </xf>
    <xf numFmtId="166" fontId="4" fillId="0" borderId="1" xfId="109" applyNumberFormat="1" applyFont="1" applyBorder="1" applyAlignment="1">
      <alignment horizontal="center" vertical="center"/>
    </xf>
    <xf numFmtId="165" fontId="5" fillId="0" borderId="1" xfId="97" applyNumberFormat="1" applyFont="1" applyBorder="1" applyAlignment="1">
      <alignment horizontal="justify" vertical="center"/>
    </xf>
    <xf numFmtId="166" fontId="4" fillId="0" borderId="1" xfId="59" applyNumberFormat="1" applyFont="1" applyFill="1" applyBorder="1" applyAlignment="1">
      <alignment horizontal="center" vertical="center"/>
    </xf>
  </cellXfs>
  <cellStyles count="118">
    <cellStyle name="20% - Accent1" xfId="1" builtinId="30" customBuiltin="1"/>
    <cellStyle name="20% - Accent1 2" xfId="2" xr:uid="{00000000-0005-0000-0000-000001000000}"/>
    <cellStyle name="20% - Accent2" xfId="3" builtinId="34" customBuiltin="1"/>
    <cellStyle name="20% - Accent2 2" xfId="4" xr:uid="{00000000-0005-0000-0000-000003000000}"/>
    <cellStyle name="20% - Accent3" xfId="5" builtinId="38" customBuiltin="1"/>
    <cellStyle name="20% - Accent3 2" xfId="6" xr:uid="{00000000-0005-0000-0000-000005000000}"/>
    <cellStyle name="20% - Accent4" xfId="7" builtinId="42" customBuiltin="1"/>
    <cellStyle name="20% - Accent4 2" xfId="8" xr:uid="{00000000-0005-0000-0000-000007000000}"/>
    <cellStyle name="20% - Accent5" xfId="9" builtinId="46" customBuiltin="1"/>
    <cellStyle name="20% - Accent5 2" xfId="10" xr:uid="{00000000-0005-0000-0000-000009000000}"/>
    <cellStyle name="20% - Accent6" xfId="11" builtinId="50" customBuiltin="1"/>
    <cellStyle name="20% - Accent6 2" xfId="12" xr:uid="{00000000-0005-0000-0000-00000B000000}"/>
    <cellStyle name="40% - Accent1" xfId="13" builtinId="31" customBuiltin="1"/>
    <cellStyle name="40% - Accent1 2" xfId="14" xr:uid="{00000000-0005-0000-0000-00000D000000}"/>
    <cellStyle name="40% - Accent2" xfId="15" builtinId="35" customBuiltin="1"/>
    <cellStyle name="40% - Accent2 2" xfId="16" xr:uid="{00000000-0005-0000-0000-00000F000000}"/>
    <cellStyle name="40% - Accent3" xfId="17" builtinId="39" customBuiltin="1"/>
    <cellStyle name="40% - Accent3 2" xfId="18" xr:uid="{00000000-0005-0000-0000-000011000000}"/>
    <cellStyle name="40% - Accent4" xfId="19" builtinId="43" customBuiltin="1"/>
    <cellStyle name="40% - Accent4 2" xfId="20" xr:uid="{00000000-0005-0000-0000-000013000000}"/>
    <cellStyle name="40% - Accent5" xfId="21" builtinId="47" customBuiltin="1"/>
    <cellStyle name="40% - Accent5 2" xfId="22" xr:uid="{00000000-0005-0000-0000-000015000000}"/>
    <cellStyle name="40% - Accent6" xfId="23" builtinId="51" customBuiltin="1"/>
    <cellStyle name="40% - Accent6 2" xfId="24" xr:uid="{00000000-0005-0000-0000-000017000000}"/>
    <cellStyle name="60% - Accent1" xfId="25" builtinId="32" customBuiltin="1"/>
    <cellStyle name="60% - Accent1 2" xfId="26" xr:uid="{00000000-0005-0000-0000-000019000000}"/>
    <cellStyle name="60% - Accent2" xfId="27" builtinId="36" customBuiltin="1"/>
    <cellStyle name="60% - Accent2 2" xfId="28" xr:uid="{00000000-0005-0000-0000-00001B000000}"/>
    <cellStyle name="60% - Accent3" xfId="29" builtinId="40" customBuiltin="1"/>
    <cellStyle name="60% - Accent3 2" xfId="30" xr:uid="{00000000-0005-0000-0000-00001D000000}"/>
    <cellStyle name="60% - Accent4" xfId="31" builtinId="44" customBuiltin="1"/>
    <cellStyle name="60% - Accent4 2" xfId="32" xr:uid="{00000000-0005-0000-0000-00001F000000}"/>
    <cellStyle name="60% - Accent5" xfId="33" builtinId="48" customBuiltin="1"/>
    <cellStyle name="60% - Accent5 2" xfId="34" xr:uid="{00000000-0005-0000-0000-000021000000}"/>
    <cellStyle name="60% - Accent6" xfId="35" builtinId="52" customBuiltin="1"/>
    <cellStyle name="60% - Accent6 2" xfId="36" xr:uid="{00000000-0005-0000-0000-000023000000}"/>
    <cellStyle name="Accent1" xfId="37" builtinId="29" customBuiltin="1"/>
    <cellStyle name="Accent1 2" xfId="38" xr:uid="{00000000-0005-0000-0000-000025000000}"/>
    <cellStyle name="Accent2" xfId="39" builtinId="33" customBuiltin="1"/>
    <cellStyle name="Accent2 2" xfId="40" xr:uid="{00000000-0005-0000-0000-000027000000}"/>
    <cellStyle name="Accent3" xfId="41" builtinId="37" customBuiltin="1"/>
    <cellStyle name="Accent3 2" xfId="42" xr:uid="{00000000-0005-0000-0000-000029000000}"/>
    <cellStyle name="Accent4" xfId="43" builtinId="41" customBuiltin="1"/>
    <cellStyle name="Accent4 2" xfId="44" xr:uid="{00000000-0005-0000-0000-00002B000000}"/>
    <cellStyle name="Accent5" xfId="45" builtinId="45" customBuiltin="1"/>
    <cellStyle name="Accent5 2" xfId="46" xr:uid="{00000000-0005-0000-0000-00002D000000}"/>
    <cellStyle name="Accent6" xfId="47" builtinId="49" customBuiltin="1"/>
    <cellStyle name="Accent6 2" xfId="48" xr:uid="{00000000-0005-0000-0000-00002F000000}"/>
    <cellStyle name="Bad" xfId="49" builtinId="27" customBuiltin="1"/>
    <cellStyle name="Bad 2" xfId="50" xr:uid="{00000000-0005-0000-0000-000031000000}"/>
    <cellStyle name="Calculation" xfId="51" builtinId="22" customBuiltin="1"/>
    <cellStyle name="Calculation 2" xfId="52" xr:uid="{00000000-0005-0000-0000-000033000000}"/>
    <cellStyle name="Check Cell" xfId="53" builtinId="23" customBuiltin="1"/>
    <cellStyle name="Check Cell 2" xfId="54" xr:uid="{00000000-0005-0000-0000-000035000000}"/>
    <cellStyle name="Comma" xfId="55" builtinId="3"/>
    <cellStyle name="Comma 10 10" xfId="106" xr:uid="{652C5CD0-3D5E-4FEE-B528-E8E43DEA30F6}"/>
    <cellStyle name="Comma 12 2 2" xfId="56" xr:uid="{00000000-0005-0000-0000-000037000000}"/>
    <cellStyle name="Comma 12 2 2 2" xfId="57" xr:uid="{00000000-0005-0000-0000-000038000000}"/>
    <cellStyle name="Comma 2" xfId="58" xr:uid="{00000000-0005-0000-0000-000039000000}"/>
    <cellStyle name="Comma 2 19 2 2" xfId="59" xr:uid="{00000000-0005-0000-0000-00003A000000}"/>
    <cellStyle name="Comma 2 19 2 2 2" xfId="60" xr:uid="{00000000-0005-0000-0000-00003B000000}"/>
    <cellStyle name="Comma 2 2" xfId="61" xr:uid="{00000000-0005-0000-0000-00003C000000}"/>
    <cellStyle name="Comma 2 3" xfId="111" xr:uid="{D583869D-6011-41B4-99C8-4A5BC7CCBE73}"/>
    <cellStyle name="Comma 3" xfId="62" xr:uid="{00000000-0005-0000-0000-00003D000000}"/>
    <cellStyle name="Comma 3 2" xfId="63" xr:uid="{00000000-0005-0000-0000-00003E000000}"/>
    <cellStyle name="Comma 4" xfId="112" xr:uid="{A65F9249-7219-499F-8F21-7D110B6C1824}"/>
    <cellStyle name="Comma 7" xfId="64" xr:uid="{00000000-0005-0000-0000-00003F000000}"/>
    <cellStyle name="Comma_EGCO_June10 TE" xfId="65" xr:uid="{00000000-0005-0000-0000-000040000000}"/>
    <cellStyle name="Comma_Lead-Superblock-Q2'07 AKE" xfId="105" xr:uid="{A2BD54B9-67EC-4AD0-A931-E034306F75DA}"/>
    <cellStyle name="Comma_MFC-Lead_Q1'08" xfId="110" xr:uid="{4A0D7A4D-FBCD-4BE4-9969-43FB13E8EC88}"/>
    <cellStyle name="Comma_MFC-Lead_Q2'08" xfId="107" xr:uid="{5E750246-5A24-44B2-8CD8-642E6C185765}"/>
    <cellStyle name="Explanatory Text" xfId="66" builtinId="53" customBuiltin="1"/>
    <cellStyle name="Explanatory Text 2" xfId="67" xr:uid="{00000000-0005-0000-0000-000042000000}"/>
    <cellStyle name="Good" xfId="68" builtinId="26" customBuiltin="1"/>
    <cellStyle name="Good 2" xfId="69" xr:uid="{00000000-0005-0000-0000-000044000000}"/>
    <cellStyle name="Heading 1" xfId="70" builtinId="16" customBuiltin="1"/>
    <cellStyle name="Heading 1 2" xfId="71" xr:uid="{00000000-0005-0000-0000-000046000000}"/>
    <cellStyle name="Heading 2" xfId="72" builtinId="17" customBuiltin="1"/>
    <cellStyle name="Heading 2 2" xfId="73" xr:uid="{00000000-0005-0000-0000-000048000000}"/>
    <cellStyle name="Heading 3" xfId="74" builtinId="18" customBuiltin="1"/>
    <cellStyle name="Heading 3 2" xfId="75" xr:uid="{00000000-0005-0000-0000-00004A000000}"/>
    <cellStyle name="Heading 4" xfId="76" builtinId="19" customBuiltin="1"/>
    <cellStyle name="Heading 4 2" xfId="77" xr:uid="{00000000-0005-0000-0000-00004C000000}"/>
    <cellStyle name="Input" xfId="78" builtinId="20" customBuiltin="1"/>
    <cellStyle name="Input 2" xfId="79" xr:uid="{00000000-0005-0000-0000-00004E000000}"/>
    <cellStyle name="Linked Cell" xfId="80" builtinId="24" customBuiltin="1"/>
    <cellStyle name="Linked Cell 2" xfId="81" xr:uid="{00000000-0005-0000-0000-000050000000}"/>
    <cellStyle name="Neutral" xfId="82" builtinId="28" customBuiltin="1"/>
    <cellStyle name="Neutral 2" xfId="83" xr:uid="{00000000-0005-0000-0000-000052000000}"/>
    <cellStyle name="Normal" xfId="0" builtinId="0" customBuiltin="1"/>
    <cellStyle name="Normal 10 2 14" xfId="108" xr:uid="{45019466-5638-4241-B7D9-4E052547F3A6}"/>
    <cellStyle name="Normal 10 2 2 2" xfId="115" xr:uid="{8A683BE5-6918-489F-8618-13FBEEE08D54}"/>
    <cellStyle name="Normal 2" xfId="84" xr:uid="{00000000-0005-0000-0000-000054000000}"/>
    <cellStyle name="Normal 2 13" xfId="85" xr:uid="{00000000-0005-0000-0000-000055000000}"/>
    <cellStyle name="Normal 2 13 2" xfId="86" xr:uid="{00000000-0005-0000-0000-000056000000}"/>
    <cellStyle name="Normal 2 3" xfId="87" xr:uid="{00000000-0005-0000-0000-000057000000}"/>
    <cellStyle name="Normal 2 3 2" xfId="88" xr:uid="{00000000-0005-0000-0000-000058000000}"/>
    <cellStyle name="Normal 3" xfId="89" xr:uid="{00000000-0005-0000-0000-000059000000}"/>
    <cellStyle name="Normal 3 2" xfId="90" xr:uid="{00000000-0005-0000-0000-00005A000000}"/>
    <cellStyle name="Normal 4" xfId="91" xr:uid="{00000000-0005-0000-0000-00005B000000}"/>
    <cellStyle name="Normal 4 2" xfId="92" xr:uid="{00000000-0005-0000-0000-00005C000000}"/>
    <cellStyle name="Normal 5" xfId="109" xr:uid="{E4A08829-84B3-4930-A6F6-706000A81DFB}"/>
    <cellStyle name="Normal 71" xfId="93" xr:uid="{00000000-0005-0000-0000-00005D000000}"/>
    <cellStyle name="Normal 71 2" xfId="94" xr:uid="{00000000-0005-0000-0000-00005E000000}"/>
    <cellStyle name="Normal 81" xfId="95" xr:uid="{00000000-0005-0000-0000-00005F000000}"/>
    <cellStyle name="Normal 81 2" xfId="96" xr:uid="{00000000-0005-0000-0000-000060000000}"/>
    <cellStyle name="Normal_EGCO_June10 TE" xfId="97" xr:uid="{00000000-0005-0000-0000-000062000000}"/>
    <cellStyle name="Normal_PAE_FS" xfId="113" xr:uid="{6E14A294-B606-448D-93BF-D4262575DAA2}"/>
    <cellStyle name="Normal_Sheet1" xfId="98" xr:uid="{00000000-0005-0000-0000-000064000000}"/>
    <cellStyle name="Output" xfId="99" builtinId="21" customBuiltin="1"/>
    <cellStyle name="Output 2" xfId="100" xr:uid="{00000000-0005-0000-0000-000066000000}"/>
    <cellStyle name="Percent" xfId="114" builtinId="5"/>
    <cellStyle name="Total" xfId="101" builtinId="25" customBuiltin="1"/>
    <cellStyle name="Total 2" xfId="102" xr:uid="{00000000-0005-0000-0000-000068000000}"/>
    <cellStyle name="Warning Text" xfId="103" builtinId="11" customBuiltin="1"/>
    <cellStyle name="Warning Text 2" xfId="104" xr:uid="{00000000-0005-0000-0000-00006A000000}"/>
    <cellStyle name="ปกติ_FS49" xfId="117" xr:uid="{C0A56A70-7DDB-4172-B98F-DE3DED9EB75F}"/>
    <cellStyle name="ปกติ_RS_Q1-49 Excel T&amp;E" xfId="116" xr:uid="{735958A0-E2B6-444C-9C82-013E270FACFE}"/>
  </cellStyles>
  <dxfs count="0"/>
  <tableStyles count="0" defaultTableStyle="TableStyleMedium9" defaultPivotStyle="PivotStyleLight16"/>
  <colors>
    <mruColors>
      <color rgb="FFE0EAF8"/>
      <color rgb="FFCDDDF3"/>
      <color rgb="FF00FFFF"/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PwC">
  <a:themeElements>
    <a:clrScheme name="PwC Orange">
      <a:dk1>
        <a:srgbClr val="000000"/>
      </a:dk1>
      <a:lt1>
        <a:srgbClr val="FFFFFF"/>
      </a:lt1>
      <a:dk2>
        <a:srgbClr val="DC6900"/>
      </a:dk2>
      <a:lt2>
        <a:srgbClr val="FFFFFF"/>
      </a:lt2>
      <a:accent1>
        <a:srgbClr val="DC6900"/>
      </a:accent1>
      <a:accent2>
        <a:srgbClr val="FFB600"/>
      </a:accent2>
      <a:accent3>
        <a:srgbClr val="602320"/>
      </a:accent3>
      <a:accent4>
        <a:srgbClr val="E27588"/>
      </a:accent4>
      <a:accent5>
        <a:srgbClr val="A32020"/>
      </a:accent5>
      <a:accent6>
        <a:srgbClr val="E0301E"/>
      </a:accent6>
      <a:hlink>
        <a:srgbClr val="0000FF"/>
      </a:hlink>
      <a:folHlink>
        <a:srgbClr val="0000FF"/>
      </a:folHlink>
    </a:clrScheme>
    <a:fontScheme name="PwC">
      <a:majorFont>
        <a:latin typeface="Georgia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ltGray">
        <a:solidFill>
          <a:schemeClr val="tx2"/>
        </a:solidFill>
        <a:ln w="3175"/>
      </a:spPr>
      <a:bodyPr rtlCol="0" anchor="ctr"/>
      <a:lstStyle>
        <a:defPPr algn="ctr">
          <a:defRPr dirty="0" err="1" smtClean="0">
            <a:solidFill>
              <a:schemeClr val="bg1"/>
            </a:solidFill>
            <a:latin typeface="Georgia" pitchFamily="18" charset="0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txDef>
      <a:spPr>
        <a:noFill/>
      </a:spPr>
      <a:bodyPr wrap="square" lIns="0" tIns="0" rIns="0" bIns="0" rtlCol="0">
        <a:noAutofit/>
      </a:bodyPr>
      <a:lstStyle>
        <a:defPPr indent="-274320">
          <a:spcAft>
            <a:spcPts val="900"/>
          </a:spcAft>
          <a:defRPr sz="2000" dirty="0" err="1" smtClean="0">
            <a:latin typeface="Georgia" pitchFamily="18" charset="0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114"/>
  <sheetViews>
    <sheetView tabSelected="1" zoomScaleNormal="100" zoomScaleSheetLayoutView="70" workbookViewId="0"/>
  </sheetViews>
  <sheetFormatPr defaultColWidth="9.5546875" defaultRowHeight="16.5" customHeight="1" x14ac:dyDescent="0.25"/>
  <cols>
    <col min="1" max="3" width="1.5546875" style="135" customWidth="1"/>
    <col min="4" max="4" width="34" style="135" customWidth="1"/>
    <col min="5" max="5" width="5.5546875" style="6" customWidth="1"/>
    <col min="6" max="6" width="0.5546875" style="133" customWidth="1"/>
    <col min="7" max="7" width="13.33203125" style="134" customWidth="1"/>
    <col min="8" max="8" width="0.5546875" style="154" customWidth="1"/>
    <col min="9" max="9" width="13.33203125" style="134" customWidth="1"/>
    <col min="10" max="10" width="0.5546875" style="155" customWidth="1"/>
    <col min="11" max="11" width="13.33203125" style="134" customWidth="1"/>
    <col min="12" max="12" width="0.5546875" style="154" customWidth="1"/>
    <col min="13" max="13" width="13.33203125" style="134" customWidth="1"/>
    <col min="14" max="18" width="9.5546875" style="135"/>
    <col min="19" max="19" width="10.109375" style="135" bestFit="1" customWidth="1"/>
    <col min="20" max="20" width="9.5546875" style="135"/>
    <col min="21" max="21" width="10.44140625" style="135" bestFit="1" customWidth="1"/>
    <col min="22" max="22" width="9.5546875" style="135"/>
    <col min="23" max="23" width="10.109375" style="135" bestFit="1" customWidth="1"/>
    <col min="24" max="24" width="9.5546875" style="135"/>
    <col min="25" max="25" width="10.44140625" style="135" bestFit="1" customWidth="1"/>
    <col min="26" max="16384" width="9.5546875" style="135"/>
  </cols>
  <sheetData>
    <row r="1" spans="1:13" ht="16.5" customHeight="1" x14ac:dyDescent="0.25">
      <c r="A1" s="132" t="s">
        <v>82</v>
      </c>
      <c r="B1" s="132"/>
      <c r="C1" s="132"/>
      <c r="D1" s="132"/>
      <c r="M1" s="136"/>
    </row>
    <row r="2" spans="1:13" ht="16.5" customHeight="1" x14ac:dyDescent="0.25">
      <c r="A2" s="132" t="s">
        <v>0</v>
      </c>
      <c r="B2" s="132"/>
      <c r="C2" s="132"/>
      <c r="D2" s="132"/>
    </row>
    <row r="3" spans="1:13" ht="16.5" customHeight="1" x14ac:dyDescent="0.25">
      <c r="A3" s="7" t="s">
        <v>132</v>
      </c>
      <c r="B3" s="137"/>
      <c r="C3" s="137"/>
      <c r="D3" s="137"/>
      <c r="E3" s="138"/>
      <c r="F3" s="139"/>
      <c r="G3" s="140"/>
      <c r="H3" s="156"/>
      <c r="I3" s="140"/>
      <c r="J3" s="157"/>
      <c r="K3" s="140"/>
      <c r="L3" s="156"/>
      <c r="M3" s="31"/>
    </row>
    <row r="4" spans="1:13" ht="16.5" customHeight="1" x14ac:dyDescent="0.25">
      <c r="A4" s="132"/>
      <c r="B4" s="132"/>
      <c r="C4" s="132"/>
      <c r="D4" s="132"/>
    </row>
    <row r="5" spans="1:13" ht="16.5" customHeight="1" x14ac:dyDescent="0.25">
      <c r="A5" s="132"/>
      <c r="B5" s="132"/>
      <c r="C5" s="132"/>
      <c r="D5" s="132"/>
    </row>
    <row r="6" spans="1:13" ht="16.5" customHeight="1" x14ac:dyDescent="0.25">
      <c r="A6" s="135" t="s">
        <v>1</v>
      </c>
      <c r="E6" s="8"/>
      <c r="F6" s="142"/>
      <c r="G6" s="228" t="s">
        <v>80</v>
      </c>
      <c r="H6" s="228"/>
      <c r="I6" s="228"/>
      <c r="J6" s="158"/>
      <c r="K6" s="228" t="s">
        <v>81</v>
      </c>
      <c r="L6" s="228"/>
      <c r="M6" s="228"/>
    </row>
    <row r="7" spans="1:13" ht="16.5" customHeight="1" x14ac:dyDescent="0.25">
      <c r="E7" s="8"/>
      <c r="F7" s="142"/>
      <c r="G7" s="159" t="s">
        <v>2</v>
      </c>
      <c r="H7" s="160"/>
      <c r="I7" s="159" t="s">
        <v>3</v>
      </c>
      <c r="J7" s="161"/>
      <c r="K7" s="159" t="s">
        <v>2</v>
      </c>
      <c r="L7" s="160"/>
      <c r="M7" s="162" t="s">
        <v>3</v>
      </c>
    </row>
    <row r="8" spans="1:13" ht="16.5" customHeight="1" x14ac:dyDescent="0.25">
      <c r="E8" s="8"/>
      <c r="F8" s="142"/>
      <c r="G8" s="162" t="s">
        <v>133</v>
      </c>
      <c r="H8" s="160"/>
      <c r="I8" s="159" t="s">
        <v>4</v>
      </c>
      <c r="J8" s="161"/>
      <c r="K8" s="162" t="s">
        <v>133</v>
      </c>
      <c r="L8" s="160"/>
      <c r="M8" s="159" t="s">
        <v>4</v>
      </c>
    </row>
    <row r="9" spans="1:13" ht="16.5" customHeight="1" x14ac:dyDescent="0.25">
      <c r="E9" s="8"/>
      <c r="F9" s="142"/>
      <c r="G9" s="224">
        <v>2025</v>
      </c>
      <c r="H9" s="225"/>
      <c r="I9" s="224">
        <v>2024</v>
      </c>
      <c r="J9" s="226"/>
      <c r="K9" s="224">
        <v>2025</v>
      </c>
      <c r="L9" s="225"/>
      <c r="M9" s="224">
        <v>2024</v>
      </c>
    </row>
    <row r="10" spans="1:13" ht="16.5" customHeight="1" x14ac:dyDescent="0.25">
      <c r="E10" s="143" t="s">
        <v>5</v>
      </c>
      <c r="F10" s="142"/>
      <c r="G10" s="163" t="s">
        <v>63</v>
      </c>
      <c r="H10" s="160"/>
      <c r="I10" s="163" t="s">
        <v>63</v>
      </c>
      <c r="J10" s="161"/>
      <c r="K10" s="163" t="s">
        <v>63</v>
      </c>
      <c r="L10" s="160"/>
      <c r="M10" s="163" t="s">
        <v>63</v>
      </c>
    </row>
    <row r="11" spans="1:13" ht="16.5" customHeight="1" x14ac:dyDescent="0.25">
      <c r="E11" s="8"/>
      <c r="F11" s="142"/>
      <c r="G11" s="220"/>
      <c r="H11" s="160"/>
      <c r="I11" s="220"/>
      <c r="J11" s="161"/>
      <c r="K11" s="220"/>
      <c r="L11" s="160"/>
      <c r="M11" s="220"/>
    </row>
    <row r="12" spans="1:13" ht="16.5" customHeight="1" x14ac:dyDescent="0.25">
      <c r="A12" s="132" t="s">
        <v>6</v>
      </c>
      <c r="B12" s="132"/>
    </row>
    <row r="13" spans="1:13" ht="16.5" customHeight="1" x14ac:dyDescent="0.25">
      <c r="B13" s="132"/>
    </row>
    <row r="14" spans="1:13" ht="16.5" customHeight="1" x14ac:dyDescent="0.25">
      <c r="A14" s="132" t="s">
        <v>7</v>
      </c>
      <c r="B14" s="132"/>
    </row>
    <row r="15" spans="1:13" ht="16.5" customHeight="1" x14ac:dyDescent="0.25">
      <c r="A15" s="132"/>
      <c r="B15" s="132"/>
    </row>
    <row r="16" spans="1:13" ht="16.5" customHeight="1" x14ac:dyDescent="0.25">
      <c r="A16" s="42" t="s">
        <v>8</v>
      </c>
      <c r="E16" s="111"/>
      <c r="F16" s="107"/>
      <c r="G16" s="112">
        <v>166287</v>
      </c>
      <c r="H16" s="104"/>
      <c r="I16" s="112">
        <v>574762</v>
      </c>
      <c r="J16" s="104"/>
      <c r="K16" s="112">
        <v>151255</v>
      </c>
      <c r="L16" s="102"/>
      <c r="M16" s="112">
        <v>545009</v>
      </c>
    </row>
    <row r="17" spans="1:25" ht="16.5" customHeight="1" x14ac:dyDescent="0.25">
      <c r="A17" s="42" t="s">
        <v>72</v>
      </c>
      <c r="E17" s="113">
        <v>7</v>
      </c>
      <c r="F17" s="144"/>
      <c r="G17" s="112">
        <v>6787645</v>
      </c>
      <c r="H17" s="104"/>
      <c r="I17" s="112">
        <v>5070037</v>
      </c>
      <c r="J17" s="104"/>
      <c r="K17" s="112">
        <v>6787428</v>
      </c>
      <c r="L17" s="102"/>
      <c r="M17" s="112">
        <v>5070201</v>
      </c>
    </row>
    <row r="18" spans="1:25" ht="16.5" customHeight="1" x14ac:dyDescent="0.25">
      <c r="A18" s="42" t="s">
        <v>39</v>
      </c>
      <c r="E18" s="111">
        <v>18</v>
      </c>
      <c r="F18" s="144"/>
      <c r="G18" s="112">
        <v>0</v>
      </c>
      <c r="H18" s="104"/>
      <c r="I18" s="112">
        <v>0</v>
      </c>
      <c r="J18" s="104"/>
      <c r="K18" s="112">
        <v>6963</v>
      </c>
      <c r="L18" s="102"/>
      <c r="M18" s="112">
        <v>6963</v>
      </c>
      <c r="S18" s="45"/>
      <c r="T18" s="46"/>
      <c r="U18" s="45"/>
      <c r="V18" s="45"/>
      <c r="W18" s="45"/>
      <c r="X18" s="45"/>
      <c r="Y18" s="45"/>
    </row>
    <row r="19" spans="1:25" ht="16.5" customHeight="1" x14ac:dyDescent="0.25">
      <c r="A19" s="91" t="s">
        <v>83</v>
      </c>
      <c r="E19" s="111">
        <v>8</v>
      </c>
      <c r="F19" s="144"/>
      <c r="G19" s="112">
        <v>11346388</v>
      </c>
      <c r="H19" s="104"/>
      <c r="I19" s="112">
        <v>9478540</v>
      </c>
      <c r="J19" s="104"/>
      <c r="K19" s="112">
        <v>11345870</v>
      </c>
      <c r="L19" s="102"/>
      <c r="M19" s="112">
        <v>9478268</v>
      </c>
      <c r="S19" s="45"/>
      <c r="T19" s="46"/>
      <c r="U19" s="45"/>
      <c r="V19" s="45"/>
      <c r="W19" s="45"/>
      <c r="X19" s="45"/>
      <c r="Y19" s="45"/>
    </row>
    <row r="20" spans="1:25" ht="16.5" customHeight="1" x14ac:dyDescent="0.25">
      <c r="A20" s="91" t="s">
        <v>9</v>
      </c>
      <c r="E20" s="111"/>
      <c r="F20" s="107"/>
      <c r="G20" s="114">
        <v>49116</v>
      </c>
      <c r="H20" s="104"/>
      <c r="I20" s="114">
        <v>51749</v>
      </c>
      <c r="J20" s="104"/>
      <c r="K20" s="114">
        <v>49072</v>
      </c>
      <c r="L20" s="105"/>
      <c r="M20" s="114">
        <v>51723</v>
      </c>
      <c r="S20" s="45"/>
      <c r="T20" s="46"/>
      <c r="U20" s="45"/>
      <c r="V20" s="45"/>
      <c r="W20" s="45"/>
      <c r="X20" s="45"/>
      <c r="Y20" s="45"/>
    </row>
    <row r="21" spans="1:25" ht="16.5" customHeight="1" x14ac:dyDescent="0.25">
      <c r="E21" s="111"/>
      <c r="F21" s="106"/>
      <c r="G21" s="145"/>
      <c r="H21" s="146"/>
      <c r="I21" s="115"/>
      <c r="J21" s="146"/>
      <c r="K21" s="147"/>
      <c r="L21" s="145"/>
      <c r="M21" s="115"/>
    </row>
    <row r="22" spans="1:25" ht="16.5" customHeight="1" x14ac:dyDescent="0.25">
      <c r="A22" s="132" t="s">
        <v>10</v>
      </c>
      <c r="E22" s="111"/>
      <c r="F22" s="64"/>
      <c r="G22" s="114">
        <f>SUM(G16:G20)</f>
        <v>18349436</v>
      </c>
      <c r="H22" s="116"/>
      <c r="I22" s="114">
        <f>SUM(I16:I20)</f>
        <v>15175088</v>
      </c>
      <c r="J22" s="104"/>
      <c r="K22" s="114">
        <f>SUM(K16:K20)</f>
        <v>18340588</v>
      </c>
      <c r="L22" s="102"/>
      <c r="M22" s="114">
        <f>SUM(M16:M20)</f>
        <v>15152164</v>
      </c>
    </row>
    <row r="23" spans="1:25" ht="16.5" customHeight="1" x14ac:dyDescent="0.25">
      <c r="E23" s="111"/>
      <c r="F23" s="64"/>
      <c r="G23" s="116"/>
      <c r="H23" s="116"/>
      <c r="I23" s="117"/>
      <c r="J23" s="104"/>
      <c r="K23" s="117"/>
      <c r="L23" s="102"/>
      <c r="M23" s="117"/>
    </row>
    <row r="24" spans="1:25" ht="16.5" customHeight="1" x14ac:dyDescent="0.25">
      <c r="A24" s="132" t="s">
        <v>11</v>
      </c>
      <c r="E24" s="111"/>
      <c r="F24" s="107"/>
      <c r="G24" s="112"/>
      <c r="H24" s="104"/>
      <c r="I24" s="112"/>
      <c r="J24" s="104"/>
      <c r="K24" s="112"/>
      <c r="L24" s="102"/>
      <c r="M24" s="112"/>
    </row>
    <row r="25" spans="1:25" ht="16.5" customHeight="1" x14ac:dyDescent="0.25">
      <c r="E25" s="111"/>
      <c r="F25" s="106"/>
      <c r="G25" s="145"/>
      <c r="H25" s="146"/>
      <c r="I25" s="115"/>
      <c r="J25" s="146"/>
      <c r="K25" s="147"/>
      <c r="L25" s="145"/>
      <c r="M25" s="115"/>
    </row>
    <row r="26" spans="1:25" ht="16.5" customHeight="1" x14ac:dyDescent="0.25">
      <c r="A26" s="148" t="s">
        <v>41</v>
      </c>
      <c r="E26" s="111"/>
      <c r="F26" s="107"/>
      <c r="G26" s="112">
        <v>528839</v>
      </c>
      <c r="H26" s="104"/>
      <c r="I26" s="112">
        <v>206001</v>
      </c>
      <c r="J26" s="104"/>
      <c r="K26" s="112">
        <v>448839</v>
      </c>
      <c r="L26" s="102"/>
      <c r="M26" s="112">
        <v>126001</v>
      </c>
    </row>
    <row r="27" spans="1:25" ht="16.5" customHeight="1" x14ac:dyDescent="0.25">
      <c r="A27" s="148" t="s">
        <v>88</v>
      </c>
      <c r="E27" s="111"/>
      <c r="F27" s="107"/>
      <c r="G27" s="112">
        <v>0</v>
      </c>
      <c r="H27" s="104"/>
      <c r="I27" s="112">
        <v>0</v>
      </c>
      <c r="J27" s="104"/>
      <c r="K27" s="112">
        <v>12500</v>
      </c>
      <c r="L27" s="102"/>
      <c r="M27" s="112">
        <v>12500</v>
      </c>
    </row>
    <row r="28" spans="1:25" ht="16.5" customHeight="1" x14ac:dyDescent="0.25">
      <c r="A28" s="148" t="s">
        <v>42</v>
      </c>
      <c r="E28" s="111"/>
      <c r="F28" s="107"/>
      <c r="G28" s="112">
        <v>24620</v>
      </c>
      <c r="H28" s="104"/>
      <c r="I28" s="112">
        <v>24620</v>
      </c>
      <c r="J28" s="104"/>
      <c r="K28" s="112">
        <v>24620</v>
      </c>
      <c r="L28" s="102"/>
      <c r="M28" s="112">
        <v>24620</v>
      </c>
    </row>
    <row r="29" spans="1:25" ht="16.5" customHeight="1" x14ac:dyDescent="0.25">
      <c r="A29" s="148" t="s">
        <v>84</v>
      </c>
      <c r="E29" s="113">
        <v>9</v>
      </c>
      <c r="F29" s="107"/>
      <c r="G29" s="112">
        <v>238391</v>
      </c>
      <c r="H29" s="104"/>
      <c r="I29" s="112">
        <v>236532</v>
      </c>
      <c r="J29" s="104"/>
      <c r="K29" s="112">
        <v>236960</v>
      </c>
      <c r="L29" s="102"/>
      <c r="M29" s="112">
        <v>234801</v>
      </c>
    </row>
    <row r="30" spans="1:25" ht="16.5" customHeight="1" x14ac:dyDescent="0.25">
      <c r="A30" s="148" t="s">
        <v>85</v>
      </c>
      <c r="E30" s="111">
        <v>10.1</v>
      </c>
      <c r="F30" s="107"/>
      <c r="G30" s="112">
        <v>645222</v>
      </c>
      <c r="H30" s="104"/>
      <c r="I30" s="112">
        <v>720421</v>
      </c>
      <c r="J30" s="104"/>
      <c r="K30" s="112">
        <v>645222</v>
      </c>
      <c r="L30" s="102"/>
      <c r="M30" s="112">
        <v>720421</v>
      </c>
    </row>
    <row r="31" spans="1:25" ht="16.5" customHeight="1" x14ac:dyDescent="0.25">
      <c r="A31" s="148" t="s">
        <v>86</v>
      </c>
      <c r="E31" s="111"/>
      <c r="F31" s="107"/>
      <c r="G31" s="112">
        <v>31417</v>
      </c>
      <c r="H31" s="104"/>
      <c r="I31" s="112">
        <v>16375</v>
      </c>
      <c r="J31" s="104"/>
      <c r="K31" s="112">
        <v>31207</v>
      </c>
      <c r="L31" s="102"/>
      <c r="M31" s="112">
        <v>16136</v>
      </c>
    </row>
    <row r="32" spans="1:25" ht="16.5" customHeight="1" x14ac:dyDescent="0.25">
      <c r="A32" s="148" t="s">
        <v>87</v>
      </c>
      <c r="E32" s="113"/>
      <c r="F32" s="107"/>
      <c r="G32" s="112">
        <v>97296</v>
      </c>
      <c r="H32" s="104"/>
      <c r="I32" s="112">
        <v>93485</v>
      </c>
      <c r="J32" s="104"/>
      <c r="K32" s="112">
        <v>97296</v>
      </c>
      <c r="L32" s="102"/>
      <c r="M32" s="112">
        <v>93485</v>
      </c>
    </row>
    <row r="33" spans="1:13" ht="16.5" customHeight="1" x14ac:dyDescent="0.25">
      <c r="A33" s="148" t="s">
        <v>43</v>
      </c>
      <c r="E33" s="111"/>
      <c r="F33" s="107"/>
      <c r="G33" s="114">
        <v>203305</v>
      </c>
      <c r="H33" s="104"/>
      <c r="I33" s="114">
        <v>196366</v>
      </c>
      <c r="J33" s="104"/>
      <c r="K33" s="114">
        <v>203161</v>
      </c>
      <c r="L33" s="105"/>
      <c r="M33" s="114">
        <v>196222</v>
      </c>
    </row>
    <row r="34" spans="1:13" ht="16.5" customHeight="1" x14ac:dyDescent="0.25">
      <c r="E34" s="111"/>
      <c r="F34" s="106"/>
      <c r="G34" s="145"/>
      <c r="H34" s="146"/>
      <c r="I34" s="115"/>
      <c r="J34" s="146"/>
      <c r="K34" s="147"/>
      <c r="L34" s="145"/>
      <c r="M34" s="115"/>
    </row>
    <row r="35" spans="1:13" ht="16.5" customHeight="1" x14ac:dyDescent="0.25">
      <c r="A35" s="132" t="s">
        <v>12</v>
      </c>
      <c r="E35" s="111"/>
      <c r="F35" s="64"/>
      <c r="G35" s="114">
        <f>SUM(G26:G33)</f>
        <v>1769090</v>
      </c>
      <c r="H35" s="149"/>
      <c r="I35" s="114">
        <f>SUM(I26:I33)</f>
        <v>1493800</v>
      </c>
      <c r="J35" s="104"/>
      <c r="K35" s="114">
        <f>SUM(K26:K33)</f>
        <v>1699805</v>
      </c>
      <c r="L35" s="102"/>
      <c r="M35" s="114">
        <f>SUM(M26:M33)</f>
        <v>1424186</v>
      </c>
    </row>
    <row r="36" spans="1:13" ht="16.5" customHeight="1" x14ac:dyDescent="0.25">
      <c r="E36" s="111"/>
      <c r="F36" s="106"/>
      <c r="G36" s="145"/>
      <c r="H36" s="146"/>
      <c r="I36" s="115"/>
      <c r="J36" s="146"/>
      <c r="K36" s="147"/>
      <c r="L36" s="145"/>
      <c r="M36" s="115"/>
    </row>
    <row r="37" spans="1:13" ht="16.5" customHeight="1" thickBot="1" x14ac:dyDescent="0.3">
      <c r="A37" s="132" t="s">
        <v>13</v>
      </c>
      <c r="E37" s="111"/>
      <c r="F37" s="64"/>
      <c r="G37" s="118">
        <f>SUM(G35,G22)</f>
        <v>20118526</v>
      </c>
      <c r="H37" s="149"/>
      <c r="I37" s="118">
        <f>SUM(I35,I22)</f>
        <v>16668888</v>
      </c>
      <c r="J37" s="104"/>
      <c r="K37" s="118">
        <f>SUM(K35,K22)</f>
        <v>20040393</v>
      </c>
      <c r="L37" s="102"/>
      <c r="M37" s="118">
        <f>SUM(M35,M22)</f>
        <v>16576350</v>
      </c>
    </row>
    <row r="38" spans="1:13" ht="16.5" customHeight="1" thickTop="1" x14ac:dyDescent="0.25">
      <c r="A38" s="132"/>
      <c r="H38" s="134"/>
      <c r="L38" s="134"/>
    </row>
    <row r="39" spans="1:13" ht="16.5" customHeight="1" x14ac:dyDescent="0.25">
      <c r="A39" s="132"/>
      <c r="H39" s="134"/>
      <c r="L39" s="134"/>
    </row>
    <row r="40" spans="1:13" ht="16.5" customHeight="1" x14ac:dyDescent="0.25">
      <c r="A40" s="132"/>
      <c r="H40" s="134"/>
      <c r="L40" s="134"/>
    </row>
    <row r="41" spans="1:13" ht="16.5" customHeight="1" x14ac:dyDescent="0.25">
      <c r="A41" s="132"/>
      <c r="H41" s="134"/>
      <c r="L41" s="134"/>
    </row>
    <row r="42" spans="1:13" ht="16.5" customHeight="1" x14ac:dyDescent="0.25">
      <c r="A42" s="132"/>
      <c r="H42" s="134"/>
      <c r="L42" s="134"/>
    </row>
    <row r="43" spans="1:13" ht="16.5" customHeight="1" x14ac:dyDescent="0.25">
      <c r="A43" s="132"/>
      <c r="H43" s="134"/>
      <c r="L43" s="134"/>
    </row>
    <row r="44" spans="1:13" ht="16.5" customHeight="1" x14ac:dyDescent="0.25">
      <c r="A44" s="132"/>
      <c r="H44" s="134"/>
      <c r="L44" s="134"/>
    </row>
    <row r="45" spans="1:13" ht="16.5" customHeight="1" x14ac:dyDescent="0.25">
      <c r="A45" s="132"/>
      <c r="H45" s="134"/>
      <c r="L45" s="134"/>
    </row>
    <row r="46" spans="1:13" ht="16.5" customHeight="1" x14ac:dyDescent="0.25">
      <c r="A46" s="132"/>
      <c r="H46" s="134"/>
      <c r="L46" s="134"/>
    </row>
    <row r="47" spans="1:13" ht="16.5" customHeight="1" x14ac:dyDescent="0.25">
      <c r="A47" s="132"/>
      <c r="H47" s="134"/>
      <c r="L47" s="134"/>
    </row>
    <row r="48" spans="1:13" ht="16.5" customHeight="1" x14ac:dyDescent="0.25">
      <c r="A48" s="132"/>
      <c r="H48" s="134"/>
      <c r="L48" s="134"/>
    </row>
    <row r="49" spans="1:13" ht="16.5" customHeight="1" x14ac:dyDescent="0.25">
      <c r="A49" s="132"/>
      <c r="H49" s="134"/>
      <c r="L49" s="134"/>
    </row>
    <row r="50" spans="1:13" ht="16.5" customHeight="1" x14ac:dyDescent="0.25">
      <c r="A50" s="132"/>
      <c r="H50" s="134"/>
      <c r="L50" s="134"/>
    </row>
    <row r="51" spans="1:13" ht="16.5" customHeight="1" x14ac:dyDescent="0.25">
      <c r="A51" s="132"/>
      <c r="H51" s="134"/>
      <c r="L51" s="134"/>
    </row>
    <row r="52" spans="1:13" ht="1.5" customHeight="1" x14ac:dyDescent="0.25">
      <c r="A52" s="132"/>
      <c r="H52" s="134"/>
      <c r="L52" s="134"/>
    </row>
    <row r="53" spans="1:13" ht="21.9" customHeight="1" x14ac:dyDescent="0.25">
      <c r="A53" s="10" t="s">
        <v>89</v>
      </c>
      <c r="B53" s="10"/>
      <c r="C53" s="10"/>
      <c r="D53" s="10"/>
      <c r="E53" s="10"/>
      <c r="F53" s="10"/>
      <c r="G53" s="164"/>
      <c r="H53" s="164"/>
      <c r="I53" s="164"/>
      <c r="J53" s="164"/>
      <c r="K53" s="164"/>
      <c r="L53" s="164"/>
      <c r="M53" s="164"/>
    </row>
    <row r="54" spans="1:13" ht="16.5" customHeight="1" x14ac:dyDescent="0.25">
      <c r="A54" s="132" t="str">
        <f>$A$1</f>
        <v xml:space="preserve">Aurora Design Public Company Limited </v>
      </c>
      <c r="B54" s="150"/>
      <c r="C54" s="150"/>
      <c r="D54" s="150"/>
      <c r="E54" s="150"/>
      <c r="F54" s="150"/>
      <c r="G54" s="165"/>
      <c r="H54" s="165"/>
      <c r="I54" s="165"/>
      <c r="J54" s="165"/>
      <c r="K54" s="165"/>
      <c r="L54" s="165"/>
      <c r="M54" s="136"/>
    </row>
    <row r="55" spans="1:13" ht="16.5" customHeight="1" x14ac:dyDescent="0.25">
      <c r="A55" s="132" t="str">
        <f>$A$2</f>
        <v>Statement of Financial Position</v>
      </c>
      <c r="B55" s="132"/>
      <c r="C55" s="132"/>
      <c r="D55" s="132"/>
    </row>
    <row r="56" spans="1:13" ht="16.5" customHeight="1" x14ac:dyDescent="0.25">
      <c r="A56" s="137" t="str">
        <f>$A$3</f>
        <v>As at 30 June 2025</v>
      </c>
      <c r="B56" s="137"/>
      <c r="C56" s="137"/>
      <c r="D56" s="137"/>
      <c r="E56" s="138"/>
      <c r="F56" s="139"/>
      <c r="G56" s="140"/>
      <c r="H56" s="156"/>
      <c r="I56" s="140"/>
      <c r="J56" s="157"/>
      <c r="K56" s="140"/>
      <c r="L56" s="156"/>
      <c r="M56" s="31"/>
    </row>
    <row r="57" spans="1:13" ht="15.6" customHeight="1" x14ac:dyDescent="0.25">
      <c r="A57" s="132"/>
      <c r="B57" s="132"/>
      <c r="C57" s="132"/>
      <c r="D57" s="132"/>
    </row>
    <row r="58" spans="1:13" ht="15.6" customHeight="1" x14ac:dyDescent="0.25">
      <c r="A58" s="132"/>
      <c r="B58" s="132"/>
      <c r="C58" s="132"/>
      <c r="D58" s="132"/>
    </row>
    <row r="59" spans="1:13" ht="15.6" customHeight="1" x14ac:dyDescent="0.25">
      <c r="A59" s="135" t="s">
        <v>1</v>
      </c>
      <c r="E59" s="8"/>
      <c r="F59" s="142"/>
      <c r="G59" s="228" t="s">
        <v>80</v>
      </c>
      <c r="H59" s="228"/>
      <c r="I59" s="228"/>
      <c r="J59" s="39"/>
      <c r="K59" s="228" t="s">
        <v>81</v>
      </c>
      <c r="L59" s="228"/>
      <c r="M59" s="228"/>
    </row>
    <row r="60" spans="1:13" ht="15.6" customHeight="1" x14ac:dyDescent="0.25">
      <c r="E60" s="8"/>
      <c r="F60" s="142"/>
      <c r="G60" s="159" t="s">
        <v>2</v>
      </c>
      <c r="H60" s="160"/>
      <c r="I60" s="159" t="s">
        <v>3</v>
      </c>
      <c r="J60" s="161"/>
      <c r="K60" s="159" t="s">
        <v>2</v>
      </c>
      <c r="L60" s="160"/>
      <c r="M60" s="162" t="s">
        <v>3</v>
      </c>
    </row>
    <row r="61" spans="1:13" ht="15.6" customHeight="1" x14ac:dyDescent="0.25">
      <c r="E61" s="8"/>
      <c r="F61" s="142"/>
      <c r="G61" s="162" t="s">
        <v>133</v>
      </c>
      <c r="H61" s="160"/>
      <c r="I61" s="159" t="s">
        <v>4</v>
      </c>
      <c r="J61" s="161"/>
      <c r="K61" s="162" t="s">
        <v>133</v>
      </c>
      <c r="L61" s="160"/>
      <c r="M61" s="159" t="s">
        <v>4</v>
      </c>
    </row>
    <row r="62" spans="1:13" ht="15.6" customHeight="1" x14ac:dyDescent="0.25">
      <c r="E62" s="8"/>
      <c r="F62" s="142"/>
      <c r="G62" s="224">
        <v>2025</v>
      </c>
      <c r="H62" s="225"/>
      <c r="I62" s="224">
        <v>2024</v>
      </c>
      <c r="J62" s="226"/>
      <c r="K62" s="224">
        <v>2025</v>
      </c>
      <c r="L62" s="225"/>
      <c r="M62" s="224">
        <v>2024</v>
      </c>
    </row>
    <row r="63" spans="1:13" ht="15.6" customHeight="1" x14ac:dyDescent="0.25">
      <c r="E63" s="143" t="s">
        <v>5</v>
      </c>
      <c r="F63" s="142"/>
      <c r="G63" s="163" t="s">
        <v>63</v>
      </c>
      <c r="H63" s="160"/>
      <c r="I63" s="163" t="s">
        <v>63</v>
      </c>
      <c r="J63" s="161"/>
      <c r="K63" s="163" t="s">
        <v>63</v>
      </c>
      <c r="L63" s="160"/>
      <c r="M63" s="163" t="s">
        <v>63</v>
      </c>
    </row>
    <row r="64" spans="1:13" ht="8.1" customHeight="1" x14ac:dyDescent="0.25">
      <c r="E64" s="8"/>
      <c r="F64" s="142"/>
      <c r="G64" s="39"/>
      <c r="H64" s="166"/>
      <c r="I64" s="39"/>
      <c r="J64" s="158"/>
      <c r="K64" s="39"/>
      <c r="L64" s="166"/>
      <c r="M64" s="39"/>
    </row>
    <row r="65" spans="1:13" ht="15.6" customHeight="1" x14ac:dyDescent="0.25">
      <c r="A65" s="151" t="s">
        <v>14</v>
      </c>
      <c r="B65" s="132"/>
    </row>
    <row r="66" spans="1:13" ht="8.1" customHeight="1" x14ac:dyDescent="0.25">
      <c r="A66" s="132"/>
      <c r="B66" s="132"/>
    </row>
    <row r="67" spans="1:13" ht="15.6" customHeight="1" x14ac:dyDescent="0.25">
      <c r="A67" s="132" t="s">
        <v>15</v>
      </c>
      <c r="B67" s="132"/>
    </row>
    <row r="68" spans="1:13" ht="8.1" customHeight="1" x14ac:dyDescent="0.25">
      <c r="A68" s="132"/>
      <c r="B68" s="132"/>
    </row>
    <row r="69" spans="1:13" ht="15.6" customHeight="1" x14ac:dyDescent="0.25">
      <c r="A69" s="42" t="s">
        <v>91</v>
      </c>
      <c r="E69" s="43"/>
      <c r="F69" s="48"/>
      <c r="G69" s="167"/>
      <c r="H69" s="168"/>
      <c r="I69" s="167"/>
      <c r="J69" s="167"/>
      <c r="K69" s="167"/>
      <c r="L69" s="167"/>
      <c r="M69" s="167"/>
    </row>
    <row r="70" spans="1:13" ht="15.6" customHeight="1" x14ac:dyDescent="0.25">
      <c r="A70" s="42"/>
      <c r="B70" s="135" t="s">
        <v>90</v>
      </c>
      <c r="E70" s="6">
        <v>11</v>
      </c>
      <c r="F70" s="48"/>
      <c r="G70" s="167">
        <v>6646852</v>
      </c>
      <c r="H70" s="168"/>
      <c r="I70" s="167">
        <v>5056000</v>
      </c>
      <c r="J70" s="167"/>
      <c r="K70" s="167">
        <v>6646852</v>
      </c>
      <c r="L70" s="167"/>
      <c r="M70" s="167">
        <v>5056000</v>
      </c>
    </row>
    <row r="71" spans="1:13" ht="15.6" customHeight="1" x14ac:dyDescent="0.25">
      <c r="A71" s="42" t="s">
        <v>122</v>
      </c>
      <c r="E71" s="6">
        <v>18</v>
      </c>
      <c r="F71" s="48"/>
      <c r="G71" s="167">
        <v>672800</v>
      </c>
      <c r="H71" s="168"/>
      <c r="I71" s="167" t="s">
        <v>123</v>
      </c>
      <c r="J71" s="167"/>
      <c r="K71" s="167">
        <v>686100</v>
      </c>
      <c r="L71" s="167"/>
      <c r="M71" s="167" t="s">
        <v>123</v>
      </c>
    </row>
    <row r="72" spans="1:13" ht="15.6" customHeight="1" x14ac:dyDescent="0.25">
      <c r="A72" s="42" t="s">
        <v>142</v>
      </c>
      <c r="F72" s="48"/>
      <c r="G72" s="167">
        <v>250000</v>
      </c>
      <c r="H72" s="168"/>
      <c r="I72" s="167" t="s">
        <v>123</v>
      </c>
      <c r="J72" s="167"/>
      <c r="K72" s="167">
        <v>250000</v>
      </c>
      <c r="L72" s="167"/>
      <c r="M72" s="167" t="s">
        <v>123</v>
      </c>
    </row>
    <row r="73" spans="1:13" ht="15.6" customHeight="1" x14ac:dyDescent="0.25">
      <c r="A73" s="42" t="s">
        <v>73</v>
      </c>
      <c r="E73" s="6">
        <v>12</v>
      </c>
      <c r="F73" s="48"/>
      <c r="G73" s="167">
        <v>1394945</v>
      </c>
      <c r="H73" s="168"/>
      <c r="I73" s="167">
        <v>1274536</v>
      </c>
      <c r="J73" s="167"/>
      <c r="K73" s="167">
        <v>1394698</v>
      </c>
      <c r="L73" s="167"/>
      <c r="M73" s="167">
        <v>1274350</v>
      </c>
    </row>
    <row r="74" spans="1:13" ht="15.6" customHeight="1" x14ac:dyDescent="0.25">
      <c r="A74" s="42" t="s">
        <v>120</v>
      </c>
      <c r="E74" s="6">
        <v>10.199999999999999</v>
      </c>
      <c r="F74" s="48"/>
      <c r="G74" s="167">
        <v>367711</v>
      </c>
      <c r="H74" s="168"/>
      <c r="I74" s="167">
        <v>374974</v>
      </c>
      <c r="J74" s="167"/>
      <c r="K74" s="167">
        <v>367711</v>
      </c>
      <c r="L74" s="167"/>
      <c r="M74" s="167">
        <v>374974</v>
      </c>
    </row>
    <row r="75" spans="1:13" ht="15.6" customHeight="1" x14ac:dyDescent="0.25">
      <c r="A75" s="42" t="s">
        <v>138</v>
      </c>
      <c r="E75" s="43"/>
      <c r="F75" s="48"/>
      <c r="G75" s="167"/>
      <c r="H75" s="168"/>
      <c r="I75" s="167"/>
      <c r="J75" s="167"/>
      <c r="K75" s="167"/>
      <c r="L75" s="167"/>
      <c r="M75" s="167"/>
    </row>
    <row r="76" spans="1:13" ht="15.6" customHeight="1" x14ac:dyDescent="0.25">
      <c r="A76" s="42"/>
      <c r="B76" s="42" t="s">
        <v>113</v>
      </c>
      <c r="E76" s="6">
        <v>13</v>
      </c>
      <c r="F76" s="48"/>
      <c r="G76" s="167">
        <v>948195</v>
      </c>
      <c r="H76" s="168"/>
      <c r="I76" s="167">
        <v>678157</v>
      </c>
      <c r="J76" s="167"/>
      <c r="K76" s="167">
        <v>948195</v>
      </c>
      <c r="L76" s="167"/>
      <c r="M76" s="167">
        <v>678157</v>
      </c>
    </row>
    <row r="77" spans="1:13" ht="15.6" customHeight="1" x14ac:dyDescent="0.25">
      <c r="A77" s="42" t="s">
        <v>69</v>
      </c>
      <c r="E77" s="43"/>
      <c r="F77" s="48"/>
      <c r="G77" s="167">
        <v>0</v>
      </c>
      <c r="H77" s="168"/>
      <c r="I77" s="167">
        <v>600000</v>
      </c>
      <c r="J77" s="167"/>
      <c r="K77" s="167">
        <v>0</v>
      </c>
      <c r="L77" s="167"/>
      <c r="M77" s="167">
        <v>600000</v>
      </c>
    </row>
    <row r="78" spans="1:13" ht="15.6" customHeight="1" x14ac:dyDescent="0.25">
      <c r="A78" s="42" t="s">
        <v>70</v>
      </c>
      <c r="E78" s="43"/>
      <c r="F78" s="48"/>
      <c r="G78" s="167">
        <v>186543</v>
      </c>
      <c r="H78" s="168"/>
      <c r="I78" s="167">
        <v>124040</v>
      </c>
      <c r="J78" s="167"/>
      <c r="K78" s="167">
        <v>186543</v>
      </c>
      <c r="L78" s="167"/>
      <c r="M78" s="167">
        <v>124040</v>
      </c>
    </row>
    <row r="79" spans="1:13" ht="15.6" customHeight="1" x14ac:dyDescent="0.25">
      <c r="A79" s="91" t="s">
        <v>16</v>
      </c>
      <c r="E79" s="6">
        <v>14</v>
      </c>
      <c r="F79" s="49"/>
      <c r="G79" s="114">
        <v>650086</v>
      </c>
      <c r="H79" s="168"/>
      <c r="I79" s="169">
        <v>614833</v>
      </c>
      <c r="J79" s="167"/>
      <c r="K79" s="169">
        <v>650083</v>
      </c>
      <c r="L79" s="167"/>
      <c r="M79" s="169">
        <v>614829</v>
      </c>
    </row>
    <row r="80" spans="1:13" ht="8.1" customHeight="1" x14ac:dyDescent="0.25">
      <c r="H80" s="134"/>
      <c r="L80" s="134"/>
    </row>
    <row r="81" spans="1:13" ht="15.6" customHeight="1" x14ac:dyDescent="0.25">
      <c r="A81" s="132" t="s">
        <v>17</v>
      </c>
      <c r="G81" s="140">
        <f>SUM(G69:G79)</f>
        <v>11117132</v>
      </c>
      <c r="H81" s="134"/>
      <c r="I81" s="140">
        <f>SUM(I69:I79)</f>
        <v>8722540</v>
      </c>
      <c r="K81" s="140">
        <f>SUM(K69:K79)</f>
        <v>11130182</v>
      </c>
      <c r="L81" s="134"/>
      <c r="M81" s="140">
        <f>SUM(M69:M79)</f>
        <v>8722350</v>
      </c>
    </row>
    <row r="82" spans="1:13" ht="8.1" customHeight="1" x14ac:dyDescent="0.25">
      <c r="H82" s="134"/>
      <c r="L82" s="134"/>
    </row>
    <row r="83" spans="1:13" ht="15.6" customHeight="1" x14ac:dyDescent="0.25">
      <c r="A83" s="132" t="s">
        <v>18</v>
      </c>
      <c r="H83" s="134"/>
      <c r="L83" s="134"/>
    </row>
    <row r="84" spans="1:13" ht="8.1" customHeight="1" x14ac:dyDescent="0.25">
      <c r="A84" s="132"/>
      <c r="H84" s="134"/>
      <c r="L84" s="134"/>
    </row>
    <row r="85" spans="1:13" ht="15.6" customHeight="1" x14ac:dyDescent="0.25">
      <c r="A85" s="50" t="s">
        <v>112</v>
      </c>
      <c r="E85" s="43">
        <v>13</v>
      </c>
      <c r="F85" s="49"/>
      <c r="G85" s="167">
        <v>2008680</v>
      </c>
      <c r="H85" s="104"/>
      <c r="I85" s="167">
        <v>1076801</v>
      </c>
      <c r="J85" s="104"/>
      <c r="K85" s="167">
        <v>2008680</v>
      </c>
      <c r="L85" s="102"/>
      <c r="M85" s="167">
        <v>1076801</v>
      </c>
    </row>
    <row r="86" spans="1:13" ht="15.6" customHeight="1" x14ac:dyDescent="0.25">
      <c r="A86" s="42" t="s">
        <v>119</v>
      </c>
      <c r="E86" s="6">
        <v>10.199999999999999</v>
      </c>
      <c r="F86" s="49"/>
      <c r="G86" s="167">
        <v>321925</v>
      </c>
      <c r="H86" s="104"/>
      <c r="I86" s="167">
        <v>403081</v>
      </c>
      <c r="J86" s="104"/>
      <c r="K86" s="167">
        <v>321925</v>
      </c>
      <c r="L86" s="102"/>
      <c r="M86" s="167">
        <v>403081</v>
      </c>
    </row>
    <row r="87" spans="1:13" ht="15.6" customHeight="1" x14ac:dyDescent="0.25">
      <c r="A87" s="91" t="s">
        <v>75</v>
      </c>
      <c r="E87" s="43"/>
      <c r="F87" s="51"/>
      <c r="G87" s="167">
        <v>38951</v>
      </c>
      <c r="H87" s="104"/>
      <c r="I87" s="167">
        <v>38941</v>
      </c>
      <c r="J87" s="104"/>
      <c r="K87" s="167">
        <v>38951</v>
      </c>
      <c r="L87" s="102"/>
      <c r="M87" s="167">
        <v>38941</v>
      </c>
    </row>
    <row r="88" spans="1:13" ht="15.6" customHeight="1" x14ac:dyDescent="0.25">
      <c r="A88" s="91" t="s">
        <v>74</v>
      </c>
      <c r="E88" s="43"/>
      <c r="F88" s="51"/>
      <c r="G88" s="169">
        <v>31150</v>
      </c>
      <c r="H88" s="168"/>
      <c r="I88" s="169">
        <v>28480</v>
      </c>
      <c r="J88" s="167"/>
      <c r="K88" s="169">
        <v>31100</v>
      </c>
      <c r="L88" s="167"/>
      <c r="M88" s="169">
        <v>28430</v>
      </c>
    </row>
    <row r="89" spans="1:13" ht="8.1" customHeight="1" x14ac:dyDescent="0.25">
      <c r="H89" s="134"/>
      <c r="L89" s="134"/>
    </row>
    <row r="90" spans="1:13" ht="15.6" customHeight="1" x14ac:dyDescent="0.25">
      <c r="A90" s="132" t="s">
        <v>19</v>
      </c>
      <c r="G90" s="140">
        <f>SUM(G85:G89)</f>
        <v>2400706</v>
      </c>
      <c r="H90" s="134"/>
      <c r="I90" s="140">
        <f>SUM(I85:I89)</f>
        <v>1547303</v>
      </c>
      <c r="K90" s="140">
        <f>SUM(K85:L89)</f>
        <v>2400656</v>
      </c>
      <c r="L90" s="134"/>
      <c r="M90" s="140">
        <f>SUM(M85:M89)</f>
        <v>1547253</v>
      </c>
    </row>
    <row r="91" spans="1:13" ht="8.1" customHeight="1" x14ac:dyDescent="0.25"/>
    <row r="92" spans="1:13" ht="15.6" customHeight="1" x14ac:dyDescent="0.25">
      <c r="A92" s="132" t="s">
        <v>20</v>
      </c>
      <c r="G92" s="140">
        <f>SUM(G90,G81)</f>
        <v>13517838</v>
      </c>
      <c r="H92" s="134"/>
      <c r="I92" s="140">
        <f>SUM(I90,I81)</f>
        <v>10269843</v>
      </c>
      <c r="K92" s="140">
        <f>SUM(K90,K81)</f>
        <v>13530838</v>
      </c>
      <c r="L92" s="134"/>
      <c r="M92" s="140">
        <f>SUM(M90,M81)</f>
        <v>10269603</v>
      </c>
    </row>
    <row r="93" spans="1:13" ht="8.1" customHeight="1" x14ac:dyDescent="0.25">
      <c r="A93" s="132"/>
      <c r="H93" s="134"/>
      <c r="L93" s="134"/>
    </row>
    <row r="94" spans="1:13" ht="8.1" customHeight="1" x14ac:dyDescent="0.25">
      <c r="A94" s="132"/>
      <c r="H94" s="134"/>
      <c r="L94" s="134"/>
    </row>
    <row r="95" spans="1:13" ht="15.6" customHeight="1" x14ac:dyDescent="0.25">
      <c r="A95" s="132" t="s">
        <v>21</v>
      </c>
    </row>
    <row r="96" spans="1:13" ht="8.1" customHeight="1" x14ac:dyDescent="0.25"/>
    <row r="97" spans="1:13" ht="15.6" customHeight="1" x14ac:dyDescent="0.25">
      <c r="A97" s="91" t="s">
        <v>22</v>
      </c>
      <c r="B97" s="47"/>
      <c r="E97" s="43"/>
      <c r="F97" s="51"/>
      <c r="G97" s="170"/>
      <c r="H97" s="170"/>
      <c r="I97" s="170"/>
      <c r="J97" s="170"/>
      <c r="L97" s="134"/>
    </row>
    <row r="98" spans="1:13" ht="15.6" customHeight="1" x14ac:dyDescent="0.25">
      <c r="A98" s="91"/>
      <c r="B98" s="47" t="s">
        <v>115</v>
      </c>
      <c r="E98" s="43"/>
      <c r="F98" s="51"/>
      <c r="G98" s="170"/>
      <c r="H98" s="170"/>
      <c r="I98" s="170"/>
      <c r="J98" s="170"/>
      <c r="L98" s="134"/>
    </row>
    <row r="99" spans="1:13" ht="15.6" customHeight="1" x14ac:dyDescent="0.25">
      <c r="A99" s="91"/>
      <c r="B99" s="47"/>
      <c r="C99" s="47" t="s">
        <v>116</v>
      </c>
      <c r="E99" s="43"/>
      <c r="F99" s="51"/>
      <c r="G99" s="170"/>
      <c r="H99" s="170"/>
      <c r="I99" s="170"/>
      <c r="J99" s="170"/>
      <c r="L99" s="134"/>
    </row>
    <row r="100" spans="1:13" ht="15.6" customHeight="1" thickBot="1" x14ac:dyDescent="0.3">
      <c r="A100" s="91"/>
      <c r="B100" s="47"/>
      <c r="C100" s="47" t="s">
        <v>117</v>
      </c>
      <c r="E100" s="43"/>
      <c r="F100" s="51"/>
      <c r="G100" s="171">
        <v>1334000</v>
      </c>
      <c r="H100" s="172"/>
      <c r="I100" s="171">
        <v>1334000</v>
      </c>
      <c r="J100" s="173"/>
      <c r="K100" s="171">
        <v>1334000</v>
      </c>
      <c r="L100" s="173"/>
      <c r="M100" s="171">
        <v>1334000</v>
      </c>
    </row>
    <row r="101" spans="1:13" ht="15.6" customHeight="1" thickTop="1" x14ac:dyDescent="0.25">
      <c r="A101" s="91"/>
      <c r="B101" s="152" t="s">
        <v>118</v>
      </c>
      <c r="C101" s="153"/>
      <c r="E101" s="47"/>
      <c r="F101" s="44"/>
      <c r="G101" s="173"/>
      <c r="H101" s="172"/>
      <c r="I101" s="173"/>
      <c r="J101" s="173"/>
      <c r="K101" s="173"/>
      <c r="L101" s="173"/>
      <c r="M101" s="173"/>
    </row>
    <row r="102" spans="1:13" ht="15.6" customHeight="1" x14ac:dyDescent="0.25">
      <c r="A102" s="91"/>
      <c r="B102" s="152"/>
      <c r="C102" s="153" t="s">
        <v>116</v>
      </c>
      <c r="E102" s="47"/>
      <c r="F102" s="44"/>
      <c r="G102" s="173"/>
      <c r="H102" s="172"/>
      <c r="I102" s="173"/>
      <c r="J102" s="173"/>
      <c r="K102" s="173"/>
      <c r="L102" s="173"/>
      <c r="M102" s="173"/>
    </row>
    <row r="103" spans="1:13" ht="15.6" customHeight="1" x14ac:dyDescent="0.25">
      <c r="A103" s="91"/>
      <c r="B103" s="153"/>
      <c r="C103" s="153" t="s">
        <v>117</v>
      </c>
      <c r="E103" s="47"/>
      <c r="F103" s="44"/>
      <c r="G103" s="173">
        <v>1334000</v>
      </c>
      <c r="H103" s="172"/>
      <c r="I103" s="173">
        <v>1334000</v>
      </c>
      <c r="J103" s="173"/>
      <c r="K103" s="173">
        <v>1334000</v>
      </c>
      <c r="L103" s="173"/>
      <c r="M103" s="173">
        <v>1334000</v>
      </c>
    </row>
    <row r="104" spans="1:13" ht="15.6" customHeight="1" x14ac:dyDescent="0.25">
      <c r="A104" s="91" t="s">
        <v>23</v>
      </c>
      <c r="B104" s="53"/>
      <c r="E104" s="43"/>
      <c r="F104" s="44"/>
      <c r="G104" s="173">
        <v>3228403</v>
      </c>
      <c r="H104" s="172"/>
      <c r="I104" s="173">
        <v>3228403</v>
      </c>
      <c r="J104" s="173"/>
      <c r="K104" s="173">
        <v>3228403</v>
      </c>
      <c r="L104" s="173"/>
      <c r="M104" s="173">
        <v>3228403</v>
      </c>
    </row>
    <row r="105" spans="1:13" ht="15.6" customHeight="1" x14ac:dyDescent="0.25">
      <c r="A105" s="91" t="s">
        <v>140</v>
      </c>
      <c r="B105" s="91"/>
      <c r="E105" s="58"/>
      <c r="F105" s="47"/>
      <c r="G105" s="173">
        <v>1001</v>
      </c>
      <c r="H105" s="175"/>
      <c r="I105" s="173">
        <v>0</v>
      </c>
      <c r="J105" s="173"/>
      <c r="K105" s="173">
        <v>1001</v>
      </c>
      <c r="L105" s="173"/>
      <c r="M105" s="173">
        <v>0</v>
      </c>
    </row>
    <row r="106" spans="1:13" ht="15.6" customHeight="1" x14ac:dyDescent="0.25">
      <c r="A106" s="54" t="s">
        <v>24</v>
      </c>
      <c r="B106" s="47"/>
      <c r="F106" s="55"/>
      <c r="G106" s="173"/>
      <c r="H106" s="174"/>
      <c r="I106" s="173"/>
      <c r="J106" s="173"/>
      <c r="K106" s="173"/>
      <c r="L106" s="167"/>
      <c r="M106" s="173"/>
    </row>
    <row r="107" spans="1:13" ht="15.6" customHeight="1" x14ac:dyDescent="0.25">
      <c r="A107" s="91"/>
      <c r="B107" s="91" t="s">
        <v>44</v>
      </c>
      <c r="E107" s="56"/>
      <c r="F107" s="48"/>
      <c r="G107" s="173">
        <v>133400</v>
      </c>
      <c r="H107" s="175"/>
      <c r="I107" s="173">
        <v>133400</v>
      </c>
      <c r="J107" s="173"/>
      <c r="K107" s="173">
        <v>133400</v>
      </c>
      <c r="L107" s="173"/>
      <c r="M107" s="173">
        <v>133400</v>
      </c>
    </row>
    <row r="108" spans="1:13" ht="15.6" customHeight="1" x14ac:dyDescent="0.25">
      <c r="A108" s="91"/>
      <c r="B108" s="91" t="s">
        <v>25</v>
      </c>
      <c r="E108" s="58"/>
      <c r="F108" s="47"/>
      <c r="G108" s="169">
        <v>1903884</v>
      </c>
      <c r="H108" s="175"/>
      <c r="I108" s="169">
        <v>1703242</v>
      </c>
      <c r="J108" s="173"/>
      <c r="K108" s="169">
        <v>1812751</v>
      </c>
      <c r="L108" s="173"/>
      <c r="M108" s="169">
        <v>1610944</v>
      </c>
    </row>
    <row r="109" spans="1:13" ht="8.1" customHeight="1" x14ac:dyDescent="0.25">
      <c r="H109" s="134"/>
      <c r="L109" s="176"/>
    </row>
    <row r="110" spans="1:13" ht="15.6" customHeight="1" x14ac:dyDescent="0.25">
      <c r="A110" s="132" t="s">
        <v>26</v>
      </c>
      <c r="G110" s="177">
        <f>SUM(G103:G108)</f>
        <v>6600688</v>
      </c>
      <c r="H110" s="175"/>
      <c r="I110" s="177">
        <f>SUM(I103:I108)</f>
        <v>6399045</v>
      </c>
      <c r="J110" s="175"/>
      <c r="K110" s="177">
        <f>SUM(K103:L108)</f>
        <v>6509555</v>
      </c>
      <c r="L110" s="175"/>
      <c r="M110" s="177">
        <f>SUM(M103:M108)</f>
        <v>6306747</v>
      </c>
    </row>
    <row r="111" spans="1:13" ht="8.1" customHeight="1" x14ac:dyDescent="0.25"/>
    <row r="112" spans="1:13" ht="15.6" customHeight="1" thickBot="1" x14ac:dyDescent="0.3">
      <c r="A112" s="132" t="s">
        <v>27</v>
      </c>
      <c r="G112" s="178">
        <f>SUM(G110,G92)</f>
        <v>20118526</v>
      </c>
      <c r="H112" s="179"/>
      <c r="I112" s="178">
        <f>SUM(I110,I92)</f>
        <v>16668888</v>
      </c>
      <c r="J112" s="175"/>
      <c r="K112" s="178">
        <f>SUM(K110,K92)</f>
        <v>20040393</v>
      </c>
      <c r="L112" s="179"/>
      <c r="M112" s="178">
        <f>SUM(M110,M92)</f>
        <v>16576350</v>
      </c>
    </row>
    <row r="113" spans="1:13" ht="16.5" customHeight="1" thickTop="1" x14ac:dyDescent="0.25">
      <c r="A113" s="132"/>
      <c r="H113" s="134"/>
    </row>
    <row r="114" spans="1:13" ht="21.9" customHeight="1" x14ac:dyDescent="0.25">
      <c r="A114" s="141" t="str">
        <f>A53</f>
        <v>The accompanying notes are integral part of these financial information.</v>
      </c>
      <c r="B114" s="141"/>
      <c r="C114" s="141"/>
      <c r="D114" s="141"/>
      <c r="E114" s="138"/>
      <c r="F114" s="139"/>
      <c r="G114" s="140"/>
      <c r="H114" s="156"/>
      <c r="I114" s="140"/>
      <c r="J114" s="157"/>
      <c r="K114" s="140"/>
      <c r="L114" s="156"/>
      <c r="M114" s="140"/>
    </row>
  </sheetData>
  <mergeCells count="4">
    <mergeCell ref="G59:I59"/>
    <mergeCell ref="K59:M59"/>
    <mergeCell ref="G6:I6"/>
    <mergeCell ref="K6:M6"/>
  </mergeCells>
  <pageMargins left="0.8" right="0.5" top="0.5" bottom="0.6" header="0.49" footer="0.4"/>
  <pageSetup paperSize="9" scale="90" firstPageNumber="2" orientation="portrait" useFirstPageNumber="1" horizontalDpi="1200" verticalDpi="1200" r:id="rId1"/>
  <headerFooter>
    <oddFooter>&amp;R&amp;"Arial,Regular"&amp;9&amp;P</oddFooter>
  </headerFooter>
  <rowBreaks count="1" manualBreakCount="1">
    <brk id="5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E2C7CD-C550-4E19-BB01-603F6B5BD9C1}">
  <dimension ref="A1:M52"/>
  <sheetViews>
    <sheetView zoomScaleNormal="100" zoomScaleSheetLayoutView="90" workbookViewId="0">
      <selection activeCell="N11" sqref="N11"/>
    </sheetView>
  </sheetViews>
  <sheetFormatPr defaultColWidth="7.44140625" defaultRowHeight="16.5" customHeight="1" x14ac:dyDescent="0.25"/>
  <cols>
    <col min="1" max="3" width="1.5546875" style="15" customWidth="1"/>
    <col min="4" max="4" width="32.88671875" style="15" customWidth="1"/>
    <col min="5" max="5" width="4.33203125" style="12" customWidth="1"/>
    <col min="6" max="6" width="0.88671875" style="13" customWidth="1"/>
    <col min="7" max="7" width="13.5546875" style="14" customWidth="1"/>
    <col min="8" max="8" width="0.88671875" style="98" customWidth="1"/>
    <col min="9" max="9" width="13.5546875" style="14" customWidth="1"/>
    <col min="10" max="10" width="0.88671875" style="99" customWidth="1"/>
    <col min="11" max="11" width="13.5546875" style="14" customWidth="1"/>
    <col min="12" max="12" width="0.88671875" style="98" customWidth="1"/>
    <col min="13" max="13" width="13.5546875" style="14" customWidth="1"/>
    <col min="14" max="16384" width="7.44140625" style="15"/>
  </cols>
  <sheetData>
    <row r="1" spans="1:13" ht="16.5" customHeight="1" x14ac:dyDescent="0.25">
      <c r="A1" s="11" t="str">
        <f>'BS 2-3'!A1</f>
        <v xml:space="preserve">Aurora Design Public Company Limited </v>
      </c>
      <c r="B1" s="11"/>
      <c r="C1" s="11"/>
      <c r="D1" s="11"/>
      <c r="L1" s="16"/>
    </row>
    <row r="2" spans="1:13" ht="16.5" customHeight="1" x14ac:dyDescent="0.25">
      <c r="A2" s="11" t="s">
        <v>121</v>
      </c>
      <c r="B2" s="11"/>
      <c r="C2" s="11"/>
      <c r="D2" s="11"/>
      <c r="M2" s="32"/>
    </row>
    <row r="3" spans="1:13" ht="16.5" customHeight="1" x14ac:dyDescent="0.25">
      <c r="A3" s="17" t="s">
        <v>135</v>
      </c>
      <c r="B3" s="7"/>
      <c r="C3" s="7"/>
      <c r="D3" s="7"/>
      <c r="E3" s="18"/>
      <c r="F3" s="19"/>
      <c r="G3" s="20"/>
      <c r="H3" s="180"/>
      <c r="I3" s="20"/>
      <c r="J3" s="181"/>
      <c r="K3" s="20"/>
      <c r="L3" s="180"/>
      <c r="M3" s="31"/>
    </row>
    <row r="6" spans="1:13" ht="16.5" customHeight="1" x14ac:dyDescent="0.25">
      <c r="A6" s="15" t="s">
        <v>1</v>
      </c>
      <c r="E6" s="22"/>
      <c r="F6" s="23"/>
      <c r="G6" s="228" t="s">
        <v>80</v>
      </c>
      <c r="H6" s="228"/>
      <c r="I6" s="228"/>
      <c r="J6" s="39"/>
      <c r="K6" s="228" t="s">
        <v>81</v>
      </c>
      <c r="L6" s="228"/>
      <c r="M6" s="228"/>
    </row>
    <row r="7" spans="1:13" ht="16.5" customHeight="1" x14ac:dyDescent="0.25">
      <c r="E7" s="22"/>
      <c r="F7" s="23"/>
      <c r="G7" s="39" t="s">
        <v>2</v>
      </c>
      <c r="H7" s="39"/>
      <c r="I7" s="39" t="s">
        <v>2</v>
      </c>
      <c r="J7" s="39"/>
      <c r="K7" s="39" t="s">
        <v>2</v>
      </c>
      <c r="L7" s="39"/>
      <c r="M7" s="39" t="s">
        <v>2</v>
      </c>
    </row>
    <row r="8" spans="1:13" ht="16.5" customHeight="1" x14ac:dyDescent="0.25">
      <c r="E8" s="22"/>
      <c r="F8" s="23"/>
      <c r="G8" s="182" t="s">
        <v>38</v>
      </c>
      <c r="H8" s="183"/>
      <c r="I8" s="182" t="s">
        <v>37</v>
      </c>
      <c r="J8" s="184"/>
      <c r="K8" s="182" t="s">
        <v>38</v>
      </c>
      <c r="L8" s="183"/>
      <c r="M8" s="182" t="s">
        <v>37</v>
      </c>
    </row>
    <row r="9" spans="1:13" ht="16.5" customHeight="1" x14ac:dyDescent="0.25">
      <c r="E9" s="22"/>
      <c r="F9" s="23"/>
      <c r="G9" s="182" t="s">
        <v>63</v>
      </c>
      <c r="H9" s="183"/>
      <c r="I9" s="182" t="s">
        <v>63</v>
      </c>
      <c r="J9" s="184"/>
      <c r="K9" s="182" t="s">
        <v>63</v>
      </c>
      <c r="L9" s="183"/>
      <c r="M9" s="182" t="s">
        <v>63</v>
      </c>
    </row>
    <row r="10" spans="1:13" ht="16.5" customHeight="1" x14ac:dyDescent="0.25">
      <c r="E10" s="22"/>
      <c r="F10" s="23"/>
      <c r="G10" s="185"/>
      <c r="H10" s="183"/>
      <c r="I10" s="185"/>
      <c r="J10" s="184"/>
      <c r="K10" s="185"/>
      <c r="L10" s="183"/>
      <c r="M10" s="185"/>
    </row>
    <row r="11" spans="1:13" ht="16.5" customHeight="1" x14ac:dyDescent="0.25">
      <c r="A11" s="47" t="s">
        <v>45</v>
      </c>
      <c r="E11" s="119"/>
      <c r="F11" s="107"/>
      <c r="G11" s="102">
        <v>8610612</v>
      </c>
      <c r="H11" s="104"/>
      <c r="I11" s="102">
        <v>7391578</v>
      </c>
      <c r="J11" s="104"/>
      <c r="K11" s="102">
        <v>8610560</v>
      </c>
      <c r="L11" s="102"/>
      <c r="M11" s="102">
        <v>7391578</v>
      </c>
    </row>
    <row r="12" spans="1:13" ht="16.5" customHeight="1" x14ac:dyDescent="0.25">
      <c r="A12" s="47" t="s">
        <v>46</v>
      </c>
      <c r="E12" s="106"/>
      <c r="F12" s="107"/>
      <c r="G12" s="120">
        <v>216710</v>
      </c>
      <c r="H12" s="104"/>
      <c r="I12" s="120">
        <v>133219</v>
      </c>
      <c r="J12" s="104"/>
      <c r="K12" s="120">
        <v>216651</v>
      </c>
      <c r="L12" s="121"/>
      <c r="M12" s="120">
        <v>133208</v>
      </c>
    </row>
    <row r="13" spans="1:13" ht="16.5" customHeight="1" x14ac:dyDescent="0.25">
      <c r="A13" s="47"/>
      <c r="E13" s="122"/>
      <c r="F13" s="64"/>
      <c r="G13" s="123"/>
      <c r="H13" s="124"/>
      <c r="I13" s="123"/>
      <c r="J13" s="124"/>
      <c r="K13" s="123"/>
      <c r="L13" s="124"/>
      <c r="M13" s="123"/>
    </row>
    <row r="14" spans="1:13" ht="16.5" customHeight="1" x14ac:dyDescent="0.25">
      <c r="A14" s="61" t="s">
        <v>31</v>
      </c>
      <c r="E14" s="125"/>
      <c r="F14" s="64"/>
      <c r="G14" s="102">
        <f>SUM(G11:G12)</f>
        <v>8827322</v>
      </c>
      <c r="H14" s="104"/>
      <c r="I14" s="102">
        <f>SUM(I11:I12)</f>
        <v>7524797</v>
      </c>
      <c r="J14" s="104"/>
      <c r="K14" s="102">
        <f>SUM(K11:K12)</f>
        <v>8827211</v>
      </c>
      <c r="L14" s="102"/>
      <c r="M14" s="102">
        <f>SUM(M11:M12)</f>
        <v>7524786</v>
      </c>
    </row>
    <row r="15" spans="1:13" ht="16.5" customHeight="1" x14ac:dyDescent="0.25">
      <c r="A15" s="47" t="s">
        <v>47</v>
      </c>
      <c r="E15" s="119"/>
      <c r="F15" s="107"/>
      <c r="G15" s="110">
        <v>-7703433</v>
      </c>
      <c r="H15" s="104"/>
      <c r="I15" s="110">
        <v>-6524637</v>
      </c>
      <c r="J15" s="104"/>
      <c r="K15" s="110">
        <v>-7703397</v>
      </c>
      <c r="L15" s="102"/>
      <c r="M15" s="114">
        <v>-6524637</v>
      </c>
    </row>
    <row r="16" spans="1:13" ht="16.5" customHeight="1" x14ac:dyDescent="0.25">
      <c r="A16" s="47"/>
      <c r="E16" s="43"/>
      <c r="F16" s="44"/>
      <c r="G16" s="155"/>
      <c r="H16" s="155"/>
      <c r="I16" s="155"/>
      <c r="J16" s="155"/>
      <c r="K16" s="155"/>
      <c r="L16" s="155"/>
      <c r="M16" s="155"/>
    </row>
    <row r="17" spans="1:13" ht="16.5" customHeight="1" x14ac:dyDescent="0.25">
      <c r="A17" s="63" t="s">
        <v>28</v>
      </c>
      <c r="E17" s="127"/>
      <c r="F17" s="128"/>
      <c r="G17" s="105">
        <f>SUM(G14:G15)</f>
        <v>1123889</v>
      </c>
      <c r="H17" s="102"/>
      <c r="I17" s="105">
        <f>SUM(I14:I15)</f>
        <v>1000160</v>
      </c>
      <c r="J17" s="102"/>
      <c r="K17" s="105">
        <f>SUM(K14:K15)</f>
        <v>1123814</v>
      </c>
      <c r="L17" s="102"/>
      <c r="M17" s="105">
        <f>SUM(M14:M15)</f>
        <v>1000149</v>
      </c>
    </row>
    <row r="18" spans="1:13" ht="16.5" customHeight="1" x14ac:dyDescent="0.25">
      <c r="A18" s="47" t="s">
        <v>29</v>
      </c>
      <c r="E18" s="119"/>
      <c r="F18" s="107"/>
      <c r="G18" s="102">
        <v>25156</v>
      </c>
      <c r="H18" s="104"/>
      <c r="I18" s="102">
        <v>6300</v>
      </c>
      <c r="J18" s="104"/>
      <c r="K18" s="102">
        <v>25112</v>
      </c>
      <c r="L18" s="102"/>
      <c r="M18" s="112">
        <v>6269</v>
      </c>
    </row>
    <row r="19" spans="1:13" ht="16.5" customHeight="1" x14ac:dyDescent="0.25">
      <c r="A19" s="47" t="s">
        <v>124</v>
      </c>
      <c r="E19" s="119"/>
      <c r="F19" s="107"/>
      <c r="G19" s="102">
        <v>-431743</v>
      </c>
      <c r="H19" s="104"/>
      <c r="I19" s="102">
        <v>-388997</v>
      </c>
      <c r="J19" s="104"/>
      <c r="K19" s="102">
        <v>-431513</v>
      </c>
      <c r="L19" s="102"/>
      <c r="M19" s="112">
        <v>-388899</v>
      </c>
    </row>
    <row r="20" spans="1:13" ht="16.5" customHeight="1" x14ac:dyDescent="0.25">
      <c r="A20" s="47" t="s">
        <v>48</v>
      </c>
      <c r="E20" s="119"/>
      <c r="F20" s="107"/>
      <c r="G20" s="102">
        <v>-86790</v>
      </c>
      <c r="H20" s="104"/>
      <c r="I20" s="102">
        <v>-79444</v>
      </c>
      <c r="J20" s="104"/>
      <c r="K20" s="102">
        <v>-86317</v>
      </c>
      <c r="L20" s="102"/>
      <c r="M20" s="112">
        <v>-78837</v>
      </c>
    </row>
    <row r="21" spans="1:13" ht="16.5" customHeight="1" x14ac:dyDescent="0.25">
      <c r="A21" s="47" t="s">
        <v>125</v>
      </c>
      <c r="E21" s="119"/>
      <c r="F21" s="107"/>
      <c r="G21" s="110">
        <v>-13198</v>
      </c>
      <c r="H21" s="104"/>
      <c r="I21" s="110">
        <v>198</v>
      </c>
      <c r="J21" s="104"/>
      <c r="K21" s="110">
        <v>-13198</v>
      </c>
      <c r="L21" s="102"/>
      <c r="M21" s="114">
        <v>198</v>
      </c>
    </row>
    <row r="22" spans="1:13" ht="16.5" customHeight="1" x14ac:dyDescent="0.25">
      <c r="A22" s="47"/>
      <c r="E22" s="122"/>
      <c r="F22" s="64"/>
      <c r="G22" s="123"/>
      <c r="H22" s="124"/>
      <c r="I22" s="123"/>
      <c r="J22" s="124"/>
      <c r="K22" s="123"/>
      <c r="L22" s="124"/>
      <c r="M22" s="123"/>
    </row>
    <row r="23" spans="1:13" ht="16.5" customHeight="1" x14ac:dyDescent="0.25">
      <c r="A23" s="63" t="s">
        <v>93</v>
      </c>
      <c r="E23" s="106"/>
      <c r="F23" s="64"/>
      <c r="G23" s="117">
        <f>SUM(G17:G21)</f>
        <v>617314</v>
      </c>
      <c r="H23" s="104"/>
      <c r="I23" s="117">
        <f>SUM(I17:I21)</f>
        <v>538217</v>
      </c>
      <c r="J23" s="104"/>
      <c r="K23" s="117">
        <f>SUM(K17:K21)</f>
        <v>617898</v>
      </c>
      <c r="L23" s="102"/>
      <c r="M23" s="117">
        <f>SUM(M17:M21)</f>
        <v>538880</v>
      </c>
    </row>
    <row r="24" spans="1:13" ht="16.5" customHeight="1" x14ac:dyDescent="0.25">
      <c r="A24" s="47" t="s">
        <v>49</v>
      </c>
      <c r="E24" s="119"/>
      <c r="F24" s="107"/>
      <c r="G24" s="110">
        <v>-164372</v>
      </c>
      <c r="H24" s="104"/>
      <c r="I24" s="110">
        <v>-107990</v>
      </c>
      <c r="J24" s="104"/>
      <c r="K24" s="110">
        <v>-164457</v>
      </c>
      <c r="L24" s="102"/>
      <c r="M24" s="114">
        <v>-107972</v>
      </c>
    </row>
    <row r="25" spans="1:13" ht="16.5" customHeight="1" x14ac:dyDescent="0.25">
      <c r="A25" s="47"/>
      <c r="E25" s="122"/>
      <c r="F25" s="64"/>
      <c r="G25" s="123"/>
      <c r="H25" s="124"/>
      <c r="I25" s="123"/>
      <c r="J25" s="124"/>
      <c r="K25" s="123"/>
      <c r="L25" s="124"/>
      <c r="M25" s="123"/>
    </row>
    <row r="26" spans="1:13" ht="16.5" customHeight="1" x14ac:dyDescent="0.25">
      <c r="A26" s="61" t="s">
        <v>50</v>
      </c>
      <c r="E26" s="119"/>
      <c r="F26" s="64"/>
      <c r="G26" s="117">
        <f>SUM(G23:G24)</f>
        <v>452942</v>
      </c>
      <c r="H26" s="104"/>
      <c r="I26" s="117">
        <f>SUM(I23:I24)</f>
        <v>430227</v>
      </c>
      <c r="J26" s="104"/>
      <c r="K26" s="117">
        <f>SUM(K23:K24)</f>
        <v>453441</v>
      </c>
      <c r="L26" s="105"/>
      <c r="M26" s="117">
        <f>SUM(M23:M24)</f>
        <v>430908</v>
      </c>
    </row>
    <row r="27" spans="1:13" ht="16.5" customHeight="1" x14ac:dyDescent="0.25">
      <c r="A27" s="47" t="s">
        <v>76</v>
      </c>
      <c r="B27" s="25"/>
      <c r="E27" s="119"/>
      <c r="F27" s="107"/>
      <c r="G27" s="110">
        <v>-90424</v>
      </c>
      <c r="H27" s="104"/>
      <c r="I27" s="110">
        <v>-85488</v>
      </c>
      <c r="J27" s="104"/>
      <c r="K27" s="110">
        <v>-90424</v>
      </c>
      <c r="L27" s="102"/>
      <c r="M27" s="114">
        <v>-85488</v>
      </c>
    </row>
    <row r="28" spans="1:13" ht="16.5" customHeight="1" x14ac:dyDescent="0.25">
      <c r="A28" s="47"/>
      <c r="B28" s="25"/>
      <c r="E28" s="43"/>
      <c r="F28" s="44"/>
      <c r="G28" s="155"/>
      <c r="H28" s="155"/>
      <c r="I28" s="155"/>
      <c r="J28" s="155"/>
      <c r="K28" s="155"/>
      <c r="L28" s="155"/>
      <c r="M28" s="155"/>
    </row>
    <row r="29" spans="1:13" ht="16.5" customHeight="1" x14ac:dyDescent="0.25">
      <c r="A29" s="64" t="s">
        <v>30</v>
      </c>
      <c r="E29" s="101"/>
      <c r="F29" s="62"/>
      <c r="G29" s="105">
        <f>SUM(G26:G27)</f>
        <v>362518</v>
      </c>
      <c r="H29" s="104"/>
      <c r="I29" s="105">
        <f>SUM(I26:I27)</f>
        <v>344739</v>
      </c>
      <c r="J29" s="104"/>
      <c r="K29" s="105">
        <f>SUM(K26:K27)</f>
        <v>363017</v>
      </c>
      <c r="L29" s="102"/>
      <c r="M29" s="105">
        <f>SUM(M26:M27)</f>
        <v>345420</v>
      </c>
    </row>
    <row r="30" spans="1:13" ht="16.5" customHeight="1" x14ac:dyDescent="0.25">
      <c r="A30" s="61"/>
      <c r="E30" s="8"/>
      <c r="F30" s="62"/>
      <c r="G30" s="105"/>
      <c r="H30" s="104"/>
      <c r="I30" s="105"/>
      <c r="J30" s="104"/>
      <c r="K30" s="105"/>
      <c r="L30" s="102"/>
      <c r="M30" s="105"/>
    </row>
    <row r="31" spans="1:13" ht="16.5" customHeight="1" x14ac:dyDescent="0.25">
      <c r="A31" s="61" t="s">
        <v>51</v>
      </c>
      <c r="E31" s="43"/>
      <c r="F31" s="44"/>
      <c r="G31" s="110">
        <v>0</v>
      </c>
      <c r="H31" s="104"/>
      <c r="I31" s="110">
        <v>0</v>
      </c>
      <c r="J31" s="104"/>
      <c r="K31" s="110">
        <v>0</v>
      </c>
      <c r="L31" s="105"/>
      <c r="M31" s="110">
        <v>0</v>
      </c>
    </row>
    <row r="32" spans="1:13" ht="16.5" customHeight="1" x14ac:dyDescent="0.25">
      <c r="A32" s="61"/>
      <c r="E32" s="43"/>
      <c r="F32" s="44"/>
      <c r="G32" s="123"/>
      <c r="H32" s="124"/>
      <c r="I32" s="123"/>
      <c r="J32" s="124"/>
      <c r="K32" s="123"/>
      <c r="L32" s="124"/>
      <c r="M32" s="123"/>
    </row>
    <row r="33" spans="1:13" ht="16.5" customHeight="1" thickBot="1" x14ac:dyDescent="0.3">
      <c r="A33" s="67" t="s">
        <v>52</v>
      </c>
      <c r="E33" s="6"/>
      <c r="F33" s="44"/>
      <c r="G33" s="129">
        <f>SUM(G29:G31)</f>
        <v>362518</v>
      </c>
      <c r="H33" s="104"/>
      <c r="I33" s="129">
        <f>SUM(I29:I31)</f>
        <v>344739</v>
      </c>
      <c r="J33" s="104"/>
      <c r="K33" s="129">
        <f>SUM(K29:K31)</f>
        <v>363017</v>
      </c>
      <c r="L33" s="104"/>
      <c r="M33" s="129">
        <f>SUM(M29:M31)</f>
        <v>345420</v>
      </c>
    </row>
    <row r="34" spans="1:13" ht="16.5" customHeight="1" thickTop="1" x14ac:dyDescent="0.25">
      <c r="A34" s="61"/>
      <c r="E34" s="6"/>
      <c r="F34" s="44"/>
      <c r="G34" s="175"/>
      <c r="H34" s="175"/>
      <c r="I34" s="175"/>
      <c r="J34" s="175"/>
      <c r="K34" s="175"/>
      <c r="L34" s="154"/>
      <c r="M34" s="175"/>
    </row>
    <row r="35" spans="1:13" ht="16.5" customHeight="1" x14ac:dyDescent="0.25">
      <c r="A35" s="61"/>
      <c r="E35" s="6"/>
      <c r="F35" s="44"/>
      <c r="G35" s="175"/>
      <c r="H35" s="175"/>
      <c r="I35" s="175"/>
      <c r="J35" s="175"/>
      <c r="K35" s="175"/>
      <c r="L35" s="154"/>
      <c r="M35" s="175"/>
    </row>
    <row r="36" spans="1:13" ht="16.5" customHeight="1" x14ac:dyDescent="0.25">
      <c r="A36" s="68" t="s">
        <v>53</v>
      </c>
      <c r="E36" s="6"/>
      <c r="F36" s="44"/>
      <c r="G36" s="155"/>
      <c r="H36" s="155"/>
      <c r="I36" s="155"/>
      <c r="J36" s="155"/>
      <c r="K36" s="155"/>
      <c r="L36" s="155"/>
      <c r="M36" s="155"/>
    </row>
    <row r="37" spans="1:13" ht="16.5" customHeight="1" x14ac:dyDescent="0.25">
      <c r="A37" s="68"/>
      <c r="E37" s="6"/>
      <c r="F37" s="44"/>
      <c r="G37" s="155"/>
      <c r="H37" s="155"/>
      <c r="I37" s="155"/>
      <c r="J37" s="155"/>
      <c r="K37" s="155"/>
      <c r="L37" s="155"/>
      <c r="M37" s="155"/>
    </row>
    <row r="38" spans="1:13" ht="16.5" customHeight="1" thickBot="1" x14ac:dyDescent="0.3">
      <c r="A38" s="42" t="s">
        <v>54</v>
      </c>
      <c r="E38" s="53"/>
      <c r="F38" s="44"/>
      <c r="G38" s="187">
        <v>0.27</v>
      </c>
      <c r="H38" s="188"/>
      <c r="I38" s="187">
        <v>0.25840000000000002</v>
      </c>
      <c r="J38" s="188"/>
      <c r="K38" s="187">
        <v>0.27</v>
      </c>
      <c r="L38" s="188"/>
      <c r="M38" s="187">
        <v>0.25890000000000002</v>
      </c>
    </row>
    <row r="39" spans="1:13" ht="16.5" customHeight="1" thickTop="1" x14ac:dyDescent="0.25">
      <c r="A39" s="42"/>
      <c r="E39" s="53"/>
      <c r="F39" s="44"/>
      <c r="G39" s="155"/>
      <c r="H39" s="155"/>
      <c r="I39" s="155"/>
      <c r="J39" s="155"/>
      <c r="K39" s="155"/>
      <c r="L39" s="155"/>
      <c r="M39" s="155"/>
    </row>
    <row r="40" spans="1:13" ht="16.5" customHeight="1" x14ac:dyDescent="0.25">
      <c r="A40" s="42" t="s">
        <v>126</v>
      </c>
      <c r="E40" s="69"/>
      <c r="F40" s="44"/>
      <c r="G40" s="98"/>
      <c r="I40" s="98"/>
      <c r="J40" s="98"/>
      <c r="K40" s="98"/>
      <c r="M40" s="98"/>
    </row>
    <row r="41" spans="1:13" ht="16.5" customHeight="1" thickBot="1" x14ac:dyDescent="0.3">
      <c r="B41" s="15" t="s">
        <v>127</v>
      </c>
      <c r="G41" s="221">
        <v>1334000000</v>
      </c>
      <c r="H41" s="134"/>
      <c r="I41" s="221">
        <v>1334000000</v>
      </c>
      <c r="J41" s="222"/>
      <c r="K41" s="221">
        <v>1334000000</v>
      </c>
      <c r="L41" s="222"/>
      <c r="M41" s="221">
        <v>1334000000</v>
      </c>
    </row>
    <row r="42" spans="1:13" ht="16.5" customHeight="1" thickTop="1" x14ac:dyDescent="0.25"/>
    <row r="44" spans="1:13" ht="16.5" customHeight="1" x14ac:dyDescent="0.25">
      <c r="G44" s="186"/>
      <c r="H44" s="186"/>
      <c r="I44" s="186"/>
      <c r="J44" s="186"/>
      <c r="K44" s="186"/>
      <c r="L44" s="186"/>
      <c r="M44" s="186"/>
    </row>
    <row r="48" spans="1:13" ht="16.5" customHeight="1" x14ac:dyDescent="0.25">
      <c r="A48" s="11"/>
      <c r="B48" s="11"/>
      <c r="F48" s="14"/>
      <c r="H48" s="14"/>
      <c r="J48" s="14"/>
      <c r="L48" s="14"/>
    </row>
    <row r="49" spans="1:13" ht="16.5" customHeight="1" x14ac:dyDescent="0.25">
      <c r="A49" s="11"/>
      <c r="B49" s="11"/>
      <c r="F49" s="14"/>
      <c r="H49" s="14"/>
      <c r="J49" s="14"/>
      <c r="L49" s="105"/>
    </row>
    <row r="50" spans="1:13" ht="16.5" customHeight="1" x14ac:dyDescent="0.25">
      <c r="A50" s="11"/>
      <c r="B50" s="11"/>
      <c r="F50" s="14"/>
      <c r="H50" s="14"/>
      <c r="J50" s="14"/>
      <c r="L50" s="14"/>
    </row>
    <row r="51" spans="1:13" ht="16.5" customHeight="1" x14ac:dyDescent="0.25">
      <c r="A51" s="11"/>
      <c r="B51" s="11"/>
      <c r="F51" s="14"/>
      <c r="H51" s="14"/>
      <c r="J51" s="14"/>
      <c r="L51" s="14"/>
    </row>
    <row r="52" spans="1:13" ht="21.9" customHeight="1" x14ac:dyDescent="0.25">
      <c r="A52" s="10" t="str">
        <f>'BS 2-3'!A53</f>
        <v>The accompanying notes are integral part of these financial information.</v>
      </c>
      <c r="B52" s="10"/>
      <c r="C52" s="10"/>
      <c r="D52" s="10"/>
      <c r="E52" s="10"/>
      <c r="F52" s="10"/>
      <c r="G52" s="164"/>
      <c r="H52" s="164"/>
      <c r="I52" s="164"/>
      <c r="J52" s="164"/>
      <c r="K52" s="164"/>
      <c r="L52" s="164"/>
      <c r="M52" s="164"/>
    </row>
  </sheetData>
  <mergeCells count="2">
    <mergeCell ref="G6:I6"/>
    <mergeCell ref="K6:M6"/>
  </mergeCells>
  <pageMargins left="0.8" right="0.5" top="0.5" bottom="0.6" header="0.49" footer="0.4"/>
  <pageSetup paperSize="9" scale="90" firstPageNumber="4" orientation="portrait" useFirstPageNumber="1" horizontalDpi="1200" verticalDpi="1200" r:id="rId1"/>
  <headerFooter>
    <oddFooter>&amp;R&amp;"Arial,Regular"&amp;9&amp;P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76BBD3-236B-4448-AB7D-9720C6ABA799}">
  <dimension ref="A1:Q52"/>
  <sheetViews>
    <sheetView zoomScaleNormal="100" zoomScaleSheetLayoutView="90" workbookViewId="0"/>
  </sheetViews>
  <sheetFormatPr defaultColWidth="7.44140625" defaultRowHeight="16.5" customHeight="1" x14ac:dyDescent="0.25"/>
  <cols>
    <col min="1" max="3" width="1.5546875" style="15" customWidth="1"/>
    <col min="4" max="4" width="31.88671875" style="15" customWidth="1"/>
    <col min="5" max="5" width="5.33203125" style="12" customWidth="1"/>
    <col min="6" max="6" width="0.88671875" style="13" customWidth="1"/>
    <col min="7" max="7" width="13.5546875" style="14" customWidth="1"/>
    <col min="8" max="8" width="0.88671875" style="15" customWidth="1"/>
    <col min="9" max="9" width="13.5546875" style="14" customWidth="1"/>
    <col min="10" max="10" width="0.88671875" style="13" customWidth="1"/>
    <col min="11" max="11" width="13.5546875" style="14" customWidth="1"/>
    <col min="12" max="12" width="0.88671875" style="15" customWidth="1"/>
    <col min="13" max="13" width="13.5546875" style="14" customWidth="1"/>
    <col min="14" max="16384" width="7.44140625" style="15"/>
  </cols>
  <sheetData>
    <row r="1" spans="1:13" ht="16.5" customHeight="1" x14ac:dyDescent="0.25">
      <c r="A1" s="11" t="str">
        <f>'BS 2-3'!A1</f>
        <v xml:space="preserve">Aurora Design Public Company Limited </v>
      </c>
      <c r="B1" s="11"/>
      <c r="C1" s="11"/>
      <c r="D1" s="11"/>
      <c r="L1" s="16"/>
    </row>
    <row r="2" spans="1:13" ht="16.5" customHeight="1" x14ac:dyDescent="0.25">
      <c r="A2" s="11" t="s">
        <v>121</v>
      </c>
      <c r="B2" s="11"/>
      <c r="C2" s="11"/>
      <c r="D2" s="11"/>
      <c r="M2" s="32"/>
    </row>
    <row r="3" spans="1:13" ht="16.5" customHeight="1" x14ac:dyDescent="0.25">
      <c r="A3" s="17" t="s">
        <v>134</v>
      </c>
      <c r="B3" s="7"/>
      <c r="C3" s="7"/>
      <c r="D3" s="7"/>
      <c r="E3" s="18"/>
      <c r="F3" s="19"/>
      <c r="G3" s="20"/>
      <c r="H3" s="21"/>
      <c r="I3" s="20"/>
      <c r="J3" s="19"/>
      <c r="K3" s="20"/>
      <c r="L3" s="21"/>
      <c r="M3" s="31"/>
    </row>
    <row r="6" spans="1:13" ht="16.5" customHeight="1" x14ac:dyDescent="0.25">
      <c r="A6" s="15" t="s">
        <v>1</v>
      </c>
      <c r="E6" s="22"/>
      <c r="F6" s="23"/>
      <c r="G6" s="228" t="s">
        <v>80</v>
      </c>
      <c r="H6" s="228"/>
      <c r="I6" s="228"/>
      <c r="J6" s="9"/>
      <c r="K6" s="228" t="s">
        <v>81</v>
      </c>
      <c r="L6" s="228"/>
      <c r="M6" s="228"/>
    </row>
    <row r="7" spans="1:13" ht="16.5" customHeight="1" x14ac:dyDescent="0.25">
      <c r="E7" s="22"/>
      <c r="F7" s="23"/>
      <c r="G7" s="39" t="s">
        <v>2</v>
      </c>
      <c r="H7" s="39"/>
      <c r="I7" s="39" t="s">
        <v>2</v>
      </c>
      <c r="J7" s="9"/>
      <c r="K7" s="39" t="s">
        <v>2</v>
      </c>
      <c r="L7" s="39"/>
      <c r="M7" s="39" t="s">
        <v>2</v>
      </c>
    </row>
    <row r="8" spans="1:13" ht="16.5" customHeight="1" x14ac:dyDescent="0.25">
      <c r="E8" s="22"/>
      <c r="F8" s="23"/>
      <c r="G8" s="33" t="s">
        <v>38</v>
      </c>
      <c r="H8" s="4"/>
      <c r="I8" s="33" t="s">
        <v>37</v>
      </c>
      <c r="J8" s="5"/>
      <c r="K8" s="33" t="s">
        <v>38</v>
      </c>
      <c r="L8" s="4"/>
      <c r="M8" s="33" t="s">
        <v>37</v>
      </c>
    </row>
    <row r="9" spans="1:13" ht="16.5" customHeight="1" x14ac:dyDescent="0.25">
      <c r="E9" s="24" t="s">
        <v>5</v>
      </c>
      <c r="F9" s="23"/>
      <c r="G9" s="33" t="s">
        <v>63</v>
      </c>
      <c r="H9" s="4"/>
      <c r="I9" s="33" t="s">
        <v>63</v>
      </c>
      <c r="J9" s="5"/>
      <c r="K9" s="33" t="s">
        <v>63</v>
      </c>
      <c r="L9" s="4"/>
      <c r="M9" s="33" t="s">
        <v>63</v>
      </c>
    </row>
    <row r="10" spans="1:13" ht="16.5" customHeight="1" x14ac:dyDescent="0.25">
      <c r="E10" s="34"/>
      <c r="F10" s="23"/>
      <c r="G10" s="35"/>
      <c r="H10" s="4"/>
      <c r="I10" s="35"/>
      <c r="J10" s="5"/>
      <c r="K10" s="35"/>
      <c r="L10" s="4"/>
      <c r="M10" s="35"/>
    </row>
    <row r="11" spans="1:13" ht="16.5" customHeight="1" x14ac:dyDescent="0.25">
      <c r="A11" s="47" t="s">
        <v>45</v>
      </c>
      <c r="E11" s="119">
        <v>5</v>
      </c>
      <c r="F11" s="107"/>
      <c r="G11" s="102">
        <v>17296063</v>
      </c>
      <c r="H11" s="104"/>
      <c r="I11" s="102">
        <v>15453602</v>
      </c>
      <c r="J11" s="104"/>
      <c r="K11" s="102">
        <v>17295954</v>
      </c>
      <c r="L11" s="102"/>
      <c r="M11" s="102">
        <v>15453602</v>
      </c>
    </row>
    <row r="12" spans="1:13" ht="16.5" customHeight="1" x14ac:dyDescent="0.25">
      <c r="A12" s="47" t="s">
        <v>46</v>
      </c>
      <c r="E12" s="106">
        <v>5</v>
      </c>
      <c r="F12" s="107"/>
      <c r="G12" s="120">
        <v>394362</v>
      </c>
      <c r="H12" s="104"/>
      <c r="I12" s="120">
        <v>232097</v>
      </c>
      <c r="J12" s="104"/>
      <c r="K12" s="120">
        <v>394262</v>
      </c>
      <c r="L12" s="121"/>
      <c r="M12" s="120">
        <v>232086</v>
      </c>
    </row>
    <row r="13" spans="1:13" ht="16.5" customHeight="1" x14ac:dyDescent="0.25">
      <c r="A13" s="47"/>
      <c r="E13" s="122"/>
      <c r="F13" s="64"/>
      <c r="G13" s="123"/>
      <c r="H13" s="124"/>
      <c r="I13" s="123"/>
      <c r="J13" s="124"/>
      <c r="K13" s="123"/>
      <c r="L13" s="124"/>
      <c r="M13" s="123"/>
    </row>
    <row r="14" spans="1:13" ht="16.5" customHeight="1" x14ac:dyDescent="0.25">
      <c r="A14" s="61" t="s">
        <v>31</v>
      </c>
      <c r="E14" s="125"/>
      <c r="F14" s="64"/>
      <c r="G14" s="102">
        <f>SUM(G11:G12)</f>
        <v>17690425</v>
      </c>
      <c r="H14" s="104"/>
      <c r="I14" s="102">
        <f>SUM(I11:I12)</f>
        <v>15685699</v>
      </c>
      <c r="J14" s="104"/>
      <c r="K14" s="102">
        <f>SUM(K11:K12)</f>
        <v>17690216</v>
      </c>
      <c r="L14" s="102"/>
      <c r="M14" s="102">
        <f>SUM(M11:M12)</f>
        <v>15685688</v>
      </c>
    </row>
    <row r="15" spans="1:13" ht="16.5" customHeight="1" x14ac:dyDescent="0.25">
      <c r="A15" s="47" t="s">
        <v>47</v>
      </c>
      <c r="E15" s="119"/>
      <c r="F15" s="107"/>
      <c r="G15" s="110">
        <v>-15483698</v>
      </c>
      <c r="H15" s="104"/>
      <c r="I15" s="110">
        <v>-13812636</v>
      </c>
      <c r="J15" s="104"/>
      <c r="K15" s="110">
        <v>-15483616</v>
      </c>
      <c r="L15" s="102"/>
      <c r="M15" s="114">
        <v>-13812636</v>
      </c>
    </row>
    <row r="16" spans="1:13" ht="16.5" customHeight="1" x14ac:dyDescent="0.25">
      <c r="A16" s="47"/>
      <c r="E16" s="106"/>
      <c r="F16" s="107"/>
      <c r="G16" s="104"/>
      <c r="H16" s="104"/>
      <c r="I16" s="104"/>
      <c r="J16" s="104"/>
      <c r="K16" s="104"/>
      <c r="L16" s="104"/>
      <c r="M16" s="126"/>
    </row>
    <row r="17" spans="1:13" ht="16.5" customHeight="1" x14ac:dyDescent="0.25">
      <c r="A17" s="63" t="s">
        <v>28</v>
      </c>
      <c r="E17" s="127"/>
      <c r="F17" s="128"/>
      <c r="G17" s="105">
        <f>SUM(G14:G15)</f>
        <v>2206727</v>
      </c>
      <c r="H17" s="102"/>
      <c r="I17" s="105">
        <f>SUM(I14:I15)</f>
        <v>1873063</v>
      </c>
      <c r="J17" s="102"/>
      <c r="K17" s="105">
        <f>SUM(K14:K15)</f>
        <v>2206600</v>
      </c>
      <c r="L17" s="102"/>
      <c r="M17" s="105">
        <f>SUM(M14:M15)</f>
        <v>1873052</v>
      </c>
    </row>
    <row r="18" spans="1:13" ht="16.5" customHeight="1" x14ac:dyDescent="0.25">
      <c r="A18" s="47" t="s">
        <v>29</v>
      </c>
      <c r="E18" s="119"/>
      <c r="F18" s="107"/>
      <c r="G18" s="102">
        <v>37718</v>
      </c>
      <c r="H18" s="104"/>
      <c r="I18" s="102">
        <v>14466</v>
      </c>
      <c r="J18" s="104"/>
      <c r="K18" s="102">
        <v>37726</v>
      </c>
      <c r="L18" s="102"/>
      <c r="M18" s="112">
        <v>14487</v>
      </c>
    </row>
    <row r="19" spans="1:13" ht="16.5" customHeight="1" x14ac:dyDescent="0.25">
      <c r="A19" s="47" t="s">
        <v>124</v>
      </c>
      <c r="E19" s="119"/>
      <c r="F19" s="107"/>
      <c r="G19" s="102">
        <v>-814181</v>
      </c>
      <c r="H19" s="104"/>
      <c r="I19" s="102">
        <v>-779868</v>
      </c>
      <c r="J19" s="104"/>
      <c r="K19" s="102">
        <v>-813797</v>
      </c>
      <c r="L19" s="102"/>
      <c r="M19" s="112">
        <v>-779770</v>
      </c>
    </row>
    <row r="20" spans="1:13" ht="16.5" customHeight="1" x14ac:dyDescent="0.25">
      <c r="A20" s="47" t="s">
        <v>48</v>
      </c>
      <c r="E20" s="119"/>
      <c r="F20" s="107"/>
      <c r="G20" s="102">
        <v>-170674</v>
      </c>
      <c r="H20" s="104"/>
      <c r="I20" s="102">
        <v>-148823</v>
      </c>
      <c r="J20" s="104"/>
      <c r="K20" s="102">
        <v>-169692</v>
      </c>
      <c r="L20" s="102"/>
      <c r="M20" s="112">
        <v>-147453</v>
      </c>
    </row>
    <row r="21" spans="1:13" ht="16.5" customHeight="1" x14ac:dyDescent="0.25">
      <c r="A21" s="47" t="s">
        <v>125</v>
      </c>
      <c r="E21" s="119"/>
      <c r="F21" s="107"/>
      <c r="G21" s="110">
        <v>-34132</v>
      </c>
      <c r="H21" s="104"/>
      <c r="I21" s="110">
        <v>438</v>
      </c>
      <c r="J21" s="104"/>
      <c r="K21" s="110">
        <v>-34132</v>
      </c>
      <c r="L21" s="102"/>
      <c r="M21" s="114">
        <v>438</v>
      </c>
    </row>
    <row r="22" spans="1:13" ht="16.5" customHeight="1" x14ac:dyDescent="0.25">
      <c r="A22" s="47"/>
      <c r="E22" s="122"/>
      <c r="F22" s="64"/>
      <c r="G22" s="123"/>
      <c r="H22" s="124"/>
      <c r="I22" s="123"/>
      <c r="J22" s="124"/>
      <c r="K22" s="123"/>
      <c r="L22" s="124"/>
      <c r="M22" s="123"/>
    </row>
    <row r="23" spans="1:13" ht="16.5" customHeight="1" x14ac:dyDescent="0.25">
      <c r="A23" s="63" t="s">
        <v>93</v>
      </c>
      <c r="E23" s="106"/>
      <c r="F23" s="64"/>
      <c r="G23" s="117">
        <f>SUM(G17:G21)</f>
        <v>1225458</v>
      </c>
      <c r="H23" s="104"/>
      <c r="I23" s="117">
        <f>SUM(I17:I21)</f>
        <v>959276</v>
      </c>
      <c r="J23" s="104"/>
      <c r="K23" s="117">
        <f>SUM(K17:K21)</f>
        <v>1226705</v>
      </c>
      <c r="L23" s="102"/>
      <c r="M23" s="117">
        <f>SUM(M17:M21)</f>
        <v>960754</v>
      </c>
    </row>
    <row r="24" spans="1:13" ht="16.5" customHeight="1" x14ac:dyDescent="0.25">
      <c r="A24" s="47" t="s">
        <v>49</v>
      </c>
      <c r="E24" s="119"/>
      <c r="F24" s="107"/>
      <c r="G24" s="110">
        <v>-271460</v>
      </c>
      <c r="H24" s="104"/>
      <c r="I24" s="110">
        <v>-186436</v>
      </c>
      <c r="J24" s="104"/>
      <c r="K24" s="110">
        <v>-271542</v>
      </c>
      <c r="L24" s="102"/>
      <c r="M24" s="114">
        <v>-186418</v>
      </c>
    </row>
    <row r="25" spans="1:13" ht="16.5" customHeight="1" x14ac:dyDescent="0.25">
      <c r="A25" s="47"/>
      <c r="E25" s="122"/>
      <c r="F25" s="64"/>
      <c r="G25" s="123"/>
      <c r="H25" s="124"/>
      <c r="I25" s="123"/>
      <c r="J25" s="124"/>
      <c r="K25" s="123"/>
      <c r="L25" s="124"/>
      <c r="M25" s="123"/>
    </row>
    <row r="26" spans="1:13" ht="16.5" customHeight="1" x14ac:dyDescent="0.25">
      <c r="A26" s="61" t="s">
        <v>50</v>
      </c>
      <c r="E26" s="119"/>
      <c r="F26" s="64"/>
      <c r="G26" s="117">
        <f>SUM(G23:G24)</f>
        <v>953998</v>
      </c>
      <c r="H26" s="104"/>
      <c r="I26" s="117">
        <f>SUM(I23:I24)</f>
        <v>772840</v>
      </c>
      <c r="J26" s="104"/>
      <c r="K26" s="117">
        <f>SUM(K23:K24)</f>
        <v>955163</v>
      </c>
      <c r="L26" s="105"/>
      <c r="M26" s="117">
        <f>SUM(M23:M24)</f>
        <v>774336</v>
      </c>
    </row>
    <row r="27" spans="1:13" ht="16.5" customHeight="1" x14ac:dyDescent="0.25">
      <c r="A27" s="47" t="s">
        <v>76</v>
      </c>
      <c r="B27" s="25"/>
      <c r="E27" s="119">
        <v>15</v>
      </c>
      <c r="F27" s="107"/>
      <c r="G27" s="110">
        <v>-193076</v>
      </c>
      <c r="H27" s="104"/>
      <c r="I27" s="110">
        <v>-153474</v>
      </c>
      <c r="J27" s="104"/>
      <c r="K27" s="110">
        <v>-193076</v>
      </c>
      <c r="L27" s="102"/>
      <c r="M27" s="114">
        <v>-153474</v>
      </c>
    </row>
    <row r="28" spans="1:13" ht="16.5" customHeight="1" x14ac:dyDescent="0.25">
      <c r="A28" s="47"/>
      <c r="B28" s="25"/>
      <c r="E28" s="122"/>
      <c r="F28" s="64"/>
      <c r="G28" s="123"/>
      <c r="H28" s="124"/>
      <c r="I28" s="123"/>
      <c r="J28" s="124"/>
      <c r="K28" s="123"/>
      <c r="L28" s="124"/>
      <c r="M28" s="123"/>
    </row>
    <row r="29" spans="1:13" ht="16.5" customHeight="1" x14ac:dyDescent="0.25">
      <c r="A29" s="64" t="s">
        <v>30</v>
      </c>
      <c r="E29" s="122"/>
      <c r="F29" s="64"/>
      <c r="G29" s="105">
        <f>SUM(G26:G27)</f>
        <v>760922</v>
      </c>
      <c r="H29" s="104"/>
      <c r="I29" s="105">
        <f>SUM(I26:I27)</f>
        <v>619366</v>
      </c>
      <c r="J29" s="104"/>
      <c r="K29" s="105">
        <f>SUM(K26:K27)</f>
        <v>762087</v>
      </c>
      <c r="L29" s="102"/>
      <c r="M29" s="105">
        <f>SUM(M26:M27)</f>
        <v>620862</v>
      </c>
    </row>
    <row r="30" spans="1:13" ht="16.5" customHeight="1" x14ac:dyDescent="0.25">
      <c r="A30" s="61"/>
      <c r="E30" s="8"/>
      <c r="F30" s="62"/>
      <c r="G30" s="59"/>
      <c r="H30" s="59"/>
      <c r="I30" s="59"/>
      <c r="J30" s="60"/>
      <c r="K30" s="59"/>
      <c r="L30" s="59"/>
      <c r="M30" s="59"/>
    </row>
    <row r="31" spans="1:13" ht="16.5" customHeight="1" x14ac:dyDescent="0.25">
      <c r="A31" s="61" t="s">
        <v>51</v>
      </c>
      <c r="E31" s="106"/>
      <c r="F31" s="107"/>
      <c r="G31" s="110">
        <v>0</v>
      </c>
      <c r="H31" s="104"/>
      <c r="I31" s="110">
        <v>0</v>
      </c>
      <c r="J31" s="104"/>
      <c r="K31" s="110">
        <v>0</v>
      </c>
      <c r="L31" s="105"/>
      <c r="M31" s="110">
        <v>0</v>
      </c>
    </row>
    <row r="32" spans="1:13" ht="16.5" customHeight="1" x14ac:dyDescent="0.25">
      <c r="A32" s="61"/>
      <c r="E32" s="122"/>
      <c r="F32" s="64"/>
      <c r="G32" s="123"/>
      <c r="H32" s="124"/>
      <c r="I32" s="123"/>
      <c r="J32" s="124"/>
      <c r="K32" s="123"/>
      <c r="L32" s="124"/>
      <c r="M32" s="123"/>
    </row>
    <row r="33" spans="1:17" ht="16.5" customHeight="1" thickBot="1" x14ac:dyDescent="0.3">
      <c r="A33" s="67" t="s">
        <v>52</v>
      </c>
      <c r="E33" s="107"/>
      <c r="F33" s="107"/>
      <c r="G33" s="129">
        <f>SUM(G29:G31)</f>
        <v>760922</v>
      </c>
      <c r="H33" s="104"/>
      <c r="I33" s="129">
        <f>SUM(I29:I31)</f>
        <v>619366</v>
      </c>
      <c r="J33" s="104"/>
      <c r="K33" s="129">
        <f>SUM(K29:K31)</f>
        <v>762087</v>
      </c>
      <c r="L33" s="104"/>
      <c r="M33" s="129">
        <f>SUM(M29:M31)</f>
        <v>620862</v>
      </c>
    </row>
    <row r="34" spans="1:17" ht="16.5" customHeight="1" thickTop="1" x14ac:dyDescent="0.25">
      <c r="A34" s="61"/>
      <c r="E34" s="6"/>
      <c r="F34" s="44"/>
      <c r="G34" s="57"/>
      <c r="H34" s="57"/>
      <c r="I34" s="57"/>
      <c r="J34" s="65"/>
      <c r="K34" s="57"/>
      <c r="L34" s="66"/>
      <c r="M34" s="57"/>
    </row>
    <row r="35" spans="1:17" ht="16.5" customHeight="1" x14ac:dyDescent="0.25">
      <c r="A35" s="61"/>
      <c r="E35" s="6"/>
      <c r="F35" s="44"/>
      <c r="G35" s="57"/>
      <c r="H35" s="57"/>
      <c r="I35" s="57"/>
      <c r="J35" s="65"/>
      <c r="K35" s="57"/>
      <c r="L35" s="66"/>
      <c r="M35" s="57"/>
    </row>
    <row r="36" spans="1:17" ht="16.5" customHeight="1" x14ac:dyDescent="0.25">
      <c r="A36" s="68" t="s">
        <v>53</v>
      </c>
      <c r="E36" s="6"/>
      <c r="F36" s="44"/>
      <c r="G36" s="59"/>
      <c r="H36" s="59"/>
      <c r="I36" s="59"/>
      <c r="J36" s="60"/>
      <c r="K36" s="60"/>
      <c r="L36" s="60"/>
      <c r="M36" s="60"/>
    </row>
    <row r="37" spans="1:17" ht="16.5" customHeight="1" x14ac:dyDescent="0.25">
      <c r="A37" s="68"/>
      <c r="E37" s="6"/>
      <c r="F37" s="44"/>
      <c r="G37" s="59"/>
      <c r="H37" s="59"/>
      <c r="I37" s="59"/>
      <c r="J37" s="60"/>
      <c r="K37" s="60"/>
      <c r="L37" s="60"/>
      <c r="M37" s="60"/>
    </row>
    <row r="38" spans="1:17" ht="16.5" customHeight="1" thickBot="1" x14ac:dyDescent="0.3">
      <c r="A38" s="42" t="s">
        <v>54</v>
      </c>
      <c r="E38" s="53"/>
      <c r="F38" s="44"/>
      <c r="G38" s="130">
        <v>0.57040629685157418</v>
      </c>
      <c r="H38" s="131"/>
      <c r="I38" s="130">
        <v>0.4642</v>
      </c>
      <c r="J38" s="131"/>
      <c r="K38" s="130">
        <v>0.57127961019490259</v>
      </c>
      <c r="L38" s="131"/>
      <c r="M38" s="130">
        <v>0.46539999999999998</v>
      </c>
    </row>
    <row r="39" spans="1:17" ht="16.5" customHeight="1" thickTop="1" x14ac:dyDescent="0.25">
      <c r="A39" s="42"/>
      <c r="E39" s="53"/>
      <c r="F39" s="44"/>
      <c r="G39" s="60"/>
      <c r="H39" s="60"/>
      <c r="I39" s="60"/>
      <c r="J39" s="60"/>
      <c r="K39" s="60"/>
      <c r="L39" s="60"/>
      <c r="M39" s="60"/>
    </row>
    <row r="40" spans="1:17" ht="16.5" customHeight="1" x14ac:dyDescent="0.25">
      <c r="A40" s="42" t="s">
        <v>126</v>
      </c>
      <c r="E40" s="69"/>
      <c r="F40" s="44"/>
      <c r="G40" s="15"/>
      <c r="I40" s="15"/>
      <c r="J40" s="15"/>
      <c r="K40" s="15"/>
      <c r="M40" s="15"/>
    </row>
    <row r="41" spans="1:17" ht="16.5" customHeight="1" thickBot="1" x14ac:dyDescent="0.3">
      <c r="B41" s="15" t="s">
        <v>127</v>
      </c>
      <c r="G41" s="129">
        <v>1334000000</v>
      </c>
      <c r="H41" s="95"/>
      <c r="I41" s="129">
        <v>1334000000</v>
      </c>
      <c r="J41" s="223"/>
      <c r="K41" s="129">
        <v>1334000000</v>
      </c>
      <c r="L41" s="223"/>
      <c r="M41" s="129">
        <v>1334000000</v>
      </c>
      <c r="Q41" s="105"/>
    </row>
    <row r="42" spans="1:17" ht="16.5" customHeight="1" thickTop="1" x14ac:dyDescent="0.25"/>
    <row r="48" spans="1:17" ht="16.5" customHeight="1" x14ac:dyDescent="0.25">
      <c r="A48" s="11"/>
      <c r="B48" s="11"/>
      <c r="F48" s="14"/>
      <c r="G48" s="26"/>
      <c r="H48" s="14"/>
      <c r="I48" s="26"/>
      <c r="J48" s="14"/>
      <c r="K48" s="26"/>
      <c r="L48" s="14"/>
      <c r="M48" s="26"/>
    </row>
    <row r="49" spans="1:13" ht="16.5" customHeight="1" x14ac:dyDescent="0.25">
      <c r="A49" s="11"/>
      <c r="B49" s="11"/>
      <c r="F49" s="14"/>
      <c r="G49" s="26"/>
      <c r="H49" s="14"/>
      <c r="I49" s="26"/>
      <c r="J49" s="14"/>
      <c r="K49" s="26"/>
      <c r="L49" s="14"/>
      <c r="M49" s="26"/>
    </row>
    <row r="50" spans="1:13" ht="16.5" customHeight="1" x14ac:dyDescent="0.25">
      <c r="A50" s="11"/>
      <c r="B50" s="11"/>
      <c r="F50" s="14"/>
      <c r="G50" s="26"/>
      <c r="H50" s="14"/>
      <c r="I50" s="26"/>
      <c r="J50" s="14"/>
      <c r="K50" s="26"/>
      <c r="L50" s="14"/>
      <c r="M50" s="26"/>
    </row>
    <row r="51" spans="1:13" ht="16.5" customHeight="1" x14ac:dyDescent="0.25">
      <c r="A51" s="11"/>
      <c r="B51" s="11"/>
      <c r="F51" s="14"/>
      <c r="G51" s="26"/>
      <c r="H51" s="14"/>
      <c r="I51" s="26"/>
      <c r="J51" s="14"/>
      <c r="K51" s="26"/>
      <c r="L51" s="14"/>
      <c r="M51" s="26"/>
    </row>
    <row r="52" spans="1:13" ht="21.9" customHeight="1" x14ac:dyDescent="0.25">
      <c r="A52" s="10" t="str">
        <f>'BS 2-3'!A53</f>
        <v>The accompanying notes are integral part of these financial information.</v>
      </c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</row>
  </sheetData>
  <mergeCells count="2">
    <mergeCell ref="G6:I6"/>
    <mergeCell ref="K6:M6"/>
  </mergeCells>
  <pageMargins left="0.8" right="0.5" top="0.5" bottom="0.6" header="0.49" footer="0.4"/>
  <pageSetup paperSize="9" scale="90" firstPageNumber="5" orientation="portrait" useFirstPageNumber="1" horizontalDpi="1200" verticalDpi="1200" r:id="rId1"/>
  <headerFooter>
    <oddFooter>&amp;R&amp;"Arial,Regular"&amp;9&amp;P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6360FF-4049-42BE-8E53-CAD65FCE8A9C}">
  <dimension ref="A1:P32"/>
  <sheetViews>
    <sheetView zoomScaleNormal="100" zoomScaleSheetLayoutView="90" workbookViewId="0"/>
  </sheetViews>
  <sheetFormatPr defaultColWidth="9.109375" defaultRowHeight="16.5" customHeight="1" x14ac:dyDescent="0.25"/>
  <cols>
    <col min="1" max="1" width="3.109375" style="77" customWidth="1"/>
    <col min="2" max="2" width="31.109375" style="77" customWidth="1"/>
    <col min="3" max="3" width="4.6640625" style="77" customWidth="1"/>
    <col min="4" max="4" width="0.6640625" style="77" customWidth="1"/>
    <col min="5" max="5" width="17.33203125" style="193" customWidth="1"/>
    <col min="6" max="6" width="0.6640625" style="193" customWidth="1"/>
    <col min="7" max="7" width="14.109375" style="193" customWidth="1"/>
    <col min="8" max="8" width="0.6640625" style="193" customWidth="1"/>
    <col min="9" max="9" width="12.88671875" style="193" customWidth="1"/>
    <col min="10" max="10" width="0.6640625" style="193" customWidth="1"/>
    <col min="11" max="11" width="15" style="193" customWidth="1"/>
    <col min="12" max="12" width="0.6640625" style="193" customWidth="1"/>
    <col min="13" max="13" width="13" style="193" customWidth="1"/>
    <col min="14" max="14" width="0.6640625" style="193" customWidth="1"/>
    <col min="15" max="15" width="16.88671875" style="193" customWidth="1"/>
    <col min="16" max="17" width="15.5546875" style="41" customWidth="1"/>
    <col min="18" max="16384" width="9.109375" style="41"/>
  </cols>
  <sheetData>
    <row r="1" spans="1:16" ht="16.5" customHeight="1" x14ac:dyDescent="0.25">
      <c r="A1" s="70" t="str">
        <f>'BS 2-3'!A1</f>
        <v xml:space="preserve">Aurora Design Public Company Limited </v>
      </c>
      <c r="B1" s="71"/>
      <c r="C1" s="71"/>
      <c r="D1" s="71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</row>
    <row r="2" spans="1:16" ht="16.5" customHeight="1" x14ac:dyDescent="0.25">
      <c r="A2" s="72" t="s">
        <v>110</v>
      </c>
      <c r="B2" s="70"/>
      <c r="C2" s="70"/>
      <c r="D2" s="70"/>
      <c r="E2" s="192"/>
      <c r="F2" s="192"/>
      <c r="G2" s="192"/>
      <c r="H2" s="192"/>
      <c r="I2" s="192"/>
      <c r="J2" s="192"/>
      <c r="K2" s="192"/>
      <c r="L2" s="199"/>
      <c r="M2" s="199"/>
      <c r="N2" s="199"/>
      <c r="O2" s="189"/>
    </row>
    <row r="3" spans="1:16" ht="16.5" customHeight="1" x14ac:dyDescent="0.25">
      <c r="A3" s="17" t="s">
        <v>134</v>
      </c>
      <c r="B3" s="74"/>
      <c r="C3" s="74"/>
      <c r="D3" s="74"/>
      <c r="E3" s="200"/>
      <c r="F3" s="200"/>
      <c r="G3" s="200"/>
      <c r="H3" s="200"/>
      <c r="I3" s="200"/>
      <c r="J3" s="200"/>
      <c r="K3" s="200"/>
      <c r="L3" s="201"/>
      <c r="M3" s="202"/>
      <c r="N3" s="202"/>
      <c r="O3" s="31"/>
    </row>
    <row r="4" spans="1:16" ht="16.5" customHeight="1" x14ac:dyDescent="0.25">
      <c r="A4" s="64"/>
      <c r="B4" s="75"/>
      <c r="C4" s="75"/>
      <c r="D4" s="75"/>
      <c r="E4" s="203"/>
      <c r="F4" s="203"/>
      <c r="G4" s="203"/>
      <c r="H4" s="203"/>
      <c r="I4" s="203"/>
      <c r="J4" s="203"/>
      <c r="K4" s="203"/>
      <c r="L4" s="204"/>
      <c r="M4" s="205"/>
      <c r="N4" s="205"/>
      <c r="O4" s="190"/>
    </row>
    <row r="5" spans="1:16" ht="16.5" customHeight="1" x14ac:dyDescent="0.25">
      <c r="A5" s="64"/>
      <c r="B5" s="75"/>
      <c r="C5" s="75"/>
      <c r="D5" s="75"/>
      <c r="E5" s="203"/>
      <c r="F5" s="203"/>
      <c r="G5" s="203"/>
      <c r="H5" s="203"/>
      <c r="I5" s="203"/>
      <c r="J5" s="203"/>
      <c r="K5" s="203"/>
      <c r="L5" s="204"/>
      <c r="M5" s="205"/>
      <c r="N5" s="205"/>
      <c r="O5" s="190"/>
    </row>
    <row r="6" spans="1:16" ht="16.5" customHeight="1" x14ac:dyDescent="0.25">
      <c r="A6" s="76"/>
      <c r="E6" s="229" t="s">
        <v>80</v>
      </c>
      <c r="F6" s="229"/>
      <c r="G6" s="229"/>
      <c r="H6" s="229"/>
      <c r="I6" s="229"/>
      <c r="J6" s="229"/>
      <c r="K6" s="229"/>
      <c r="L6" s="229"/>
      <c r="M6" s="229"/>
      <c r="N6" s="229"/>
      <c r="O6" s="229"/>
    </row>
    <row r="7" spans="1:16" s="77" customFormat="1" ht="16.5" customHeight="1" x14ac:dyDescent="0.25">
      <c r="A7" s="76"/>
      <c r="E7" s="191"/>
      <c r="F7" s="191"/>
      <c r="G7" s="191"/>
      <c r="H7" s="191"/>
      <c r="I7" s="191"/>
      <c r="J7" s="191"/>
      <c r="K7" s="230" t="s">
        <v>24</v>
      </c>
      <c r="L7" s="230"/>
      <c r="M7" s="230"/>
      <c r="N7" s="191"/>
      <c r="O7" s="191"/>
    </row>
    <row r="8" spans="1:16" s="77" customFormat="1" ht="16.5" customHeight="1" x14ac:dyDescent="0.25">
      <c r="A8" s="76"/>
      <c r="B8" s="70"/>
      <c r="C8" s="70"/>
      <c r="D8" s="70"/>
      <c r="E8" s="192" t="s">
        <v>56</v>
      </c>
      <c r="F8" s="193"/>
      <c r="G8" s="192" t="s">
        <v>57</v>
      </c>
      <c r="H8" s="192"/>
      <c r="I8" s="192"/>
      <c r="J8" s="193"/>
      <c r="K8" s="194" t="s">
        <v>58</v>
      </c>
      <c r="L8" s="193"/>
      <c r="M8" s="194"/>
      <c r="N8" s="193"/>
      <c r="O8" s="192" t="s">
        <v>31</v>
      </c>
    </row>
    <row r="9" spans="1:16" s="77" customFormat="1" ht="16.5" customHeight="1" x14ac:dyDescent="0.25">
      <c r="A9" s="76"/>
      <c r="B9" s="70"/>
      <c r="C9" s="70"/>
      <c r="D9" s="70"/>
      <c r="E9" s="192" t="s">
        <v>59</v>
      </c>
      <c r="F9" s="193"/>
      <c r="G9" s="192" t="s">
        <v>60</v>
      </c>
      <c r="H9" s="192"/>
      <c r="I9" s="192" t="s">
        <v>140</v>
      </c>
      <c r="J9" s="193"/>
      <c r="K9" s="192" t="s">
        <v>61</v>
      </c>
      <c r="L9" s="193"/>
      <c r="M9" s="192" t="s">
        <v>25</v>
      </c>
      <c r="N9" s="193"/>
      <c r="O9" s="192" t="s">
        <v>62</v>
      </c>
    </row>
    <row r="10" spans="1:16" s="77" customFormat="1" ht="16.5" customHeight="1" x14ac:dyDescent="0.25">
      <c r="A10" s="76"/>
      <c r="C10" s="86" t="s">
        <v>157</v>
      </c>
      <c r="D10" s="88"/>
      <c r="E10" s="195" t="s">
        <v>63</v>
      </c>
      <c r="F10" s="193"/>
      <c r="G10" s="195" t="s">
        <v>63</v>
      </c>
      <c r="H10" s="192"/>
      <c r="I10" s="195" t="s">
        <v>63</v>
      </c>
      <c r="J10" s="193"/>
      <c r="K10" s="195" t="s">
        <v>63</v>
      </c>
      <c r="L10" s="193"/>
      <c r="M10" s="195" t="s">
        <v>63</v>
      </c>
      <c r="N10" s="193"/>
      <c r="O10" s="195" t="s">
        <v>63</v>
      </c>
    </row>
    <row r="11" spans="1:16" s="77" customFormat="1" ht="16.5" customHeight="1" x14ac:dyDescent="0.25">
      <c r="A11" s="76"/>
      <c r="E11" s="193"/>
      <c r="F11" s="193"/>
      <c r="G11" s="193"/>
      <c r="H11" s="193"/>
      <c r="I11" s="193"/>
      <c r="J11" s="193"/>
      <c r="K11" s="193"/>
      <c r="L11" s="193"/>
      <c r="M11" s="193"/>
      <c r="N11" s="193"/>
      <c r="O11" s="193"/>
    </row>
    <row r="12" spans="1:16" ht="16.5" customHeight="1" x14ac:dyDescent="0.25">
      <c r="A12" s="78" t="s">
        <v>55</v>
      </c>
      <c r="E12" s="197">
        <v>1334000</v>
      </c>
      <c r="F12" s="197"/>
      <c r="G12" s="197">
        <v>3228403</v>
      </c>
      <c r="H12" s="197"/>
      <c r="I12" s="197">
        <v>0</v>
      </c>
      <c r="J12" s="197"/>
      <c r="K12" s="197">
        <v>105154</v>
      </c>
      <c r="L12" s="197"/>
      <c r="M12" s="197">
        <v>1010204</v>
      </c>
      <c r="N12" s="197"/>
      <c r="O12" s="197">
        <f>SUM(E12:N12)</f>
        <v>5677761</v>
      </c>
      <c r="P12" s="79"/>
    </row>
    <row r="13" spans="1:16" ht="16.5" customHeight="1" x14ac:dyDescent="0.25">
      <c r="A13" s="76" t="s">
        <v>141</v>
      </c>
      <c r="E13" s="197">
        <v>0</v>
      </c>
      <c r="F13" s="197"/>
      <c r="G13" s="197">
        <v>0</v>
      </c>
      <c r="H13" s="197"/>
      <c r="I13" s="197">
        <v>0</v>
      </c>
      <c r="J13" s="197"/>
      <c r="K13" s="197">
        <v>0</v>
      </c>
      <c r="L13" s="197"/>
      <c r="M13" s="197">
        <v>-413540</v>
      </c>
      <c r="N13" s="197"/>
      <c r="O13" s="206">
        <f>SUM(E13:N13)</f>
        <v>-413540</v>
      </c>
      <c r="P13" s="79"/>
    </row>
    <row r="14" spans="1:16" ht="16.5" customHeight="1" x14ac:dyDescent="0.25">
      <c r="A14" s="77" t="s">
        <v>156</v>
      </c>
      <c r="E14" s="196">
        <v>0</v>
      </c>
      <c r="F14" s="197"/>
      <c r="G14" s="196">
        <v>0</v>
      </c>
      <c r="H14" s="197"/>
      <c r="I14" s="196">
        <v>0</v>
      </c>
      <c r="J14" s="197"/>
      <c r="K14" s="196">
        <v>0</v>
      </c>
      <c r="L14" s="197"/>
      <c r="M14" s="196">
        <v>619366</v>
      </c>
      <c r="N14" s="197"/>
      <c r="O14" s="207">
        <f>SUM(E14:N14)</f>
        <v>619366</v>
      </c>
    </row>
    <row r="15" spans="1:16" ht="16.5" customHeight="1" x14ac:dyDescent="0.25">
      <c r="E15" s="197"/>
      <c r="F15" s="197"/>
      <c r="G15" s="197"/>
      <c r="H15" s="197"/>
      <c r="I15" s="197"/>
      <c r="J15" s="197"/>
      <c r="K15" s="197"/>
      <c r="L15" s="197"/>
      <c r="M15" s="197"/>
      <c r="N15" s="197"/>
      <c r="O15" s="197"/>
    </row>
    <row r="16" spans="1:16" ht="16.5" customHeight="1" thickBot="1" x14ac:dyDescent="0.3">
      <c r="A16" s="80" t="s">
        <v>136</v>
      </c>
      <c r="B16" s="80"/>
      <c r="C16" s="80"/>
      <c r="D16" s="80"/>
      <c r="E16" s="208">
        <f>SUM(E12:E15)</f>
        <v>1334000</v>
      </c>
      <c r="F16" s="197"/>
      <c r="G16" s="208">
        <f>SUM(G12:G15)</f>
        <v>3228403</v>
      </c>
      <c r="H16" s="197"/>
      <c r="I16" s="208">
        <f>SUM(I12:I15)</f>
        <v>0</v>
      </c>
      <c r="J16" s="197"/>
      <c r="K16" s="208">
        <f>SUM(K12:K15)</f>
        <v>105154</v>
      </c>
      <c r="L16" s="197"/>
      <c r="M16" s="208">
        <f>SUM(M12:M15)</f>
        <v>1216030</v>
      </c>
      <c r="N16" s="197"/>
      <c r="O16" s="208">
        <f>SUM(O12:O15)</f>
        <v>5883587</v>
      </c>
    </row>
    <row r="17" spans="1:16" s="77" customFormat="1" ht="16.5" customHeight="1" thickTop="1" x14ac:dyDescent="0.25">
      <c r="A17" s="76"/>
      <c r="E17" s="193"/>
      <c r="F17" s="193"/>
      <c r="G17" s="193"/>
      <c r="H17" s="193"/>
      <c r="I17" s="193"/>
      <c r="J17" s="193"/>
      <c r="K17" s="193"/>
      <c r="L17" s="193"/>
      <c r="M17" s="193"/>
      <c r="N17" s="193"/>
      <c r="O17" s="193"/>
    </row>
    <row r="18" spans="1:16" s="77" customFormat="1" ht="16.5" customHeight="1" x14ac:dyDescent="0.25">
      <c r="A18" s="76"/>
      <c r="E18" s="193"/>
      <c r="F18" s="193"/>
      <c r="G18" s="193"/>
      <c r="H18" s="193"/>
      <c r="I18" s="193"/>
      <c r="J18" s="193"/>
      <c r="K18" s="193"/>
      <c r="L18" s="193"/>
      <c r="M18" s="193"/>
      <c r="N18" s="193"/>
      <c r="O18" s="193"/>
    </row>
    <row r="19" spans="1:16" ht="16.5" customHeight="1" x14ac:dyDescent="0.25">
      <c r="A19" s="78" t="s">
        <v>71</v>
      </c>
      <c r="E19" s="197">
        <v>1334000</v>
      </c>
      <c r="F19" s="197"/>
      <c r="G19" s="197">
        <v>3228403</v>
      </c>
      <c r="H19" s="197"/>
      <c r="I19" s="197">
        <v>0</v>
      </c>
      <c r="J19" s="197"/>
      <c r="K19" s="197">
        <v>133400</v>
      </c>
      <c r="L19" s="197"/>
      <c r="M19" s="197">
        <v>1703242</v>
      </c>
      <c r="N19" s="197"/>
      <c r="O19" s="197">
        <f>SUM(E19:N19)</f>
        <v>6399045</v>
      </c>
    </row>
    <row r="20" spans="1:16" ht="16.5" customHeight="1" x14ac:dyDescent="0.25">
      <c r="A20" s="76" t="s">
        <v>141</v>
      </c>
      <c r="C20" s="87">
        <v>17</v>
      </c>
      <c r="D20" s="87"/>
      <c r="E20" s="197">
        <v>0</v>
      </c>
      <c r="F20" s="197"/>
      <c r="G20" s="197">
        <v>0</v>
      </c>
      <c r="H20" s="197"/>
      <c r="I20" s="197">
        <v>0</v>
      </c>
      <c r="J20" s="197"/>
      <c r="K20" s="197">
        <v>0</v>
      </c>
      <c r="L20" s="197"/>
      <c r="M20" s="197">
        <v>-560280</v>
      </c>
      <c r="N20" s="197"/>
      <c r="O20" s="206">
        <f>SUM(E20:N20)</f>
        <v>-560280</v>
      </c>
    </row>
    <row r="21" spans="1:16" ht="16.5" customHeight="1" x14ac:dyDescent="0.25">
      <c r="A21" s="76" t="s">
        <v>140</v>
      </c>
      <c r="C21" s="87"/>
      <c r="D21" s="87"/>
      <c r="E21" s="197">
        <v>0</v>
      </c>
      <c r="F21" s="197"/>
      <c r="G21" s="197">
        <v>0</v>
      </c>
      <c r="H21" s="197"/>
      <c r="I21" s="197">
        <v>1001</v>
      </c>
      <c r="J21" s="197"/>
      <c r="K21" s="197">
        <v>0</v>
      </c>
      <c r="L21" s="197"/>
      <c r="M21" s="197">
        <v>0</v>
      </c>
      <c r="N21" s="197"/>
      <c r="O21" s="206">
        <f>SUM(E21:N21)</f>
        <v>1001</v>
      </c>
    </row>
    <row r="22" spans="1:16" ht="16.5" customHeight="1" x14ac:dyDescent="0.25">
      <c r="A22" s="77" t="s">
        <v>156</v>
      </c>
      <c r="E22" s="196">
        <v>0</v>
      </c>
      <c r="F22" s="197"/>
      <c r="G22" s="196">
        <v>0</v>
      </c>
      <c r="H22" s="197"/>
      <c r="I22" s="196">
        <v>0</v>
      </c>
      <c r="J22" s="197"/>
      <c r="K22" s="196">
        <v>0</v>
      </c>
      <c r="L22" s="197"/>
      <c r="M22" s="196">
        <v>760922</v>
      </c>
      <c r="N22" s="197"/>
      <c r="O22" s="207">
        <f>SUM(E22:N22)</f>
        <v>760922</v>
      </c>
    </row>
    <row r="23" spans="1:16" ht="16.5" customHeight="1" x14ac:dyDescent="0.25">
      <c r="E23" s="197"/>
      <c r="F23" s="197"/>
      <c r="G23" s="197"/>
      <c r="H23" s="197"/>
      <c r="I23" s="197"/>
      <c r="J23" s="197"/>
      <c r="K23" s="197"/>
      <c r="L23" s="197"/>
      <c r="M23" s="197"/>
      <c r="N23" s="197"/>
      <c r="O23" s="197"/>
    </row>
    <row r="24" spans="1:16" ht="16.5" customHeight="1" thickBot="1" x14ac:dyDescent="0.3">
      <c r="A24" s="80" t="s">
        <v>137</v>
      </c>
      <c r="E24" s="208">
        <f>SUM(E19:E22)</f>
        <v>1334000</v>
      </c>
      <c r="F24" s="197"/>
      <c r="G24" s="208">
        <f>SUM(G19:G22)</f>
        <v>3228403</v>
      </c>
      <c r="H24" s="197"/>
      <c r="I24" s="208">
        <f>SUM(I19:I22)</f>
        <v>1001</v>
      </c>
      <c r="J24" s="197"/>
      <c r="K24" s="208">
        <f>SUM(K19:K22)</f>
        <v>133400</v>
      </c>
      <c r="L24" s="197"/>
      <c r="M24" s="208">
        <f>SUM(M19:M22)</f>
        <v>1903884</v>
      </c>
      <c r="N24" s="197"/>
      <c r="O24" s="208">
        <f>SUM(O19:O22)</f>
        <v>6600688</v>
      </c>
      <c r="P24" s="79"/>
    </row>
    <row r="25" spans="1:16" ht="16.5" customHeight="1" thickTop="1" x14ac:dyDescent="0.25">
      <c r="A25" s="76"/>
      <c r="E25" s="197"/>
      <c r="F25" s="197"/>
      <c r="G25" s="197"/>
      <c r="H25" s="197"/>
      <c r="I25" s="197"/>
      <c r="J25" s="197"/>
      <c r="K25" s="117"/>
      <c r="L25" s="197"/>
      <c r="M25" s="197"/>
      <c r="N25" s="197"/>
      <c r="O25" s="197"/>
    </row>
    <row r="26" spans="1:16" ht="16.5" customHeight="1" x14ac:dyDescent="0.25">
      <c r="A26" s="80"/>
      <c r="B26" s="80"/>
      <c r="C26" s="80"/>
      <c r="D26" s="80"/>
      <c r="E26" s="203"/>
      <c r="F26" s="203"/>
      <c r="G26" s="203"/>
      <c r="H26" s="203"/>
      <c r="I26" s="203"/>
      <c r="J26" s="203"/>
      <c r="K26" s="203"/>
      <c r="L26" s="203"/>
      <c r="M26" s="203"/>
      <c r="N26" s="203"/>
      <c r="O26" s="203"/>
    </row>
    <row r="27" spans="1:16" ht="16.5" customHeight="1" x14ac:dyDescent="0.25">
      <c r="A27" s="76"/>
      <c r="E27" s="209"/>
      <c r="F27" s="209"/>
      <c r="G27" s="209"/>
      <c r="H27" s="209"/>
      <c r="I27" s="209"/>
      <c r="J27" s="209"/>
      <c r="K27" s="209"/>
      <c r="L27" s="209"/>
      <c r="M27" s="209"/>
      <c r="N27" s="209"/>
      <c r="O27" s="209"/>
    </row>
    <row r="28" spans="1:16" ht="16.5" customHeight="1" x14ac:dyDescent="0.25">
      <c r="A28" s="76"/>
      <c r="E28" s="209"/>
      <c r="F28" s="209"/>
      <c r="G28" s="209"/>
      <c r="H28" s="209"/>
      <c r="I28" s="209"/>
      <c r="J28" s="209"/>
      <c r="K28" s="210"/>
      <c r="L28" s="209"/>
      <c r="M28" s="209"/>
      <c r="N28" s="209"/>
      <c r="O28" s="209"/>
    </row>
    <row r="29" spans="1:16" ht="16.5" customHeight="1" x14ac:dyDescent="0.25">
      <c r="A29" s="76"/>
      <c r="E29" s="209"/>
      <c r="F29" s="209"/>
      <c r="G29" s="209"/>
      <c r="H29" s="209"/>
      <c r="I29" s="209"/>
      <c r="J29" s="209"/>
      <c r="K29" s="209"/>
      <c r="L29" s="209"/>
      <c r="M29" s="209"/>
      <c r="N29" s="209"/>
      <c r="O29" s="209"/>
    </row>
    <row r="30" spans="1:16" ht="16.5" customHeight="1" x14ac:dyDescent="0.25">
      <c r="K30" s="210"/>
    </row>
    <row r="31" spans="1:16" ht="9" customHeight="1" x14ac:dyDescent="0.25">
      <c r="K31" s="210"/>
    </row>
    <row r="32" spans="1:16" ht="21.9" customHeight="1" x14ac:dyDescent="0.25">
      <c r="A32" s="40" t="str">
        <f>'PL 4 (3 M)'!A52</f>
        <v>The accompanying notes are integral part of these financial information.</v>
      </c>
      <c r="B32" s="40"/>
      <c r="C32" s="40"/>
      <c r="D32" s="40"/>
      <c r="E32" s="211"/>
      <c r="F32" s="211"/>
      <c r="G32" s="211"/>
      <c r="H32" s="211"/>
      <c r="I32" s="211"/>
      <c r="J32" s="211"/>
      <c r="K32" s="211"/>
      <c r="L32" s="211"/>
      <c r="M32" s="211"/>
      <c r="N32" s="211"/>
      <c r="O32" s="211"/>
    </row>
  </sheetData>
  <mergeCells count="2">
    <mergeCell ref="E6:O6"/>
    <mergeCell ref="K7:M7"/>
  </mergeCells>
  <pageMargins left="0.7" right="0.7" top="0.5" bottom="0.6" header="0.49" footer="0.4"/>
  <pageSetup paperSize="9" firstPageNumber="6" fitToWidth="0" fitToHeight="0" orientation="landscape" useFirstPageNumber="1" horizontalDpi="1200" verticalDpi="1200" r:id="rId1"/>
  <headerFooter>
    <oddFooter>&amp;R&amp;"Arial,Regular"&amp;9&amp;P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0448C2-7DF6-4D24-B270-916019EAA96B}">
  <dimension ref="A1:O32"/>
  <sheetViews>
    <sheetView zoomScaleNormal="100" zoomScaleSheetLayoutView="90" workbookViewId="0"/>
  </sheetViews>
  <sheetFormatPr defaultColWidth="9.109375" defaultRowHeight="16.5" customHeight="1" x14ac:dyDescent="0.25"/>
  <cols>
    <col min="1" max="1" width="3.109375" style="77" customWidth="1"/>
    <col min="2" max="2" width="27.88671875" style="77" customWidth="1"/>
    <col min="3" max="3" width="6.6640625" style="77" customWidth="1"/>
    <col min="4" max="4" width="0.88671875" style="77" customWidth="1"/>
    <col min="5" max="5" width="16.33203125" style="193" customWidth="1"/>
    <col min="6" max="6" width="0.88671875" style="193" customWidth="1"/>
    <col min="7" max="7" width="13.6640625" style="193" customWidth="1"/>
    <col min="8" max="8" width="0.88671875" style="193" customWidth="1"/>
    <col min="9" max="9" width="13.5546875" style="193" customWidth="1"/>
    <col min="10" max="10" width="0.88671875" style="193" customWidth="1"/>
    <col min="11" max="11" width="14.5546875" style="193" customWidth="1"/>
    <col min="12" max="12" width="0.88671875" style="193" customWidth="1"/>
    <col min="13" max="13" width="14.33203125" style="193" customWidth="1"/>
    <col min="14" max="14" width="0.88671875" style="212" customWidth="1"/>
    <col min="15" max="15" width="17.33203125" style="212" customWidth="1"/>
    <col min="16" max="16" width="21.44140625" style="41" bestFit="1" customWidth="1"/>
    <col min="17" max="17" width="14.5546875" style="41" bestFit="1" customWidth="1"/>
    <col min="18" max="16384" width="9.109375" style="41"/>
  </cols>
  <sheetData>
    <row r="1" spans="1:15" ht="16.5" customHeight="1" x14ac:dyDescent="0.25">
      <c r="A1" s="70" t="str">
        <f>'BS 2-3'!A1</f>
        <v xml:space="preserve">Aurora Design Public Company Limited </v>
      </c>
      <c r="B1" s="71"/>
      <c r="C1" s="71"/>
      <c r="D1" s="71"/>
      <c r="E1" s="198"/>
      <c r="F1" s="198"/>
      <c r="G1" s="198"/>
      <c r="H1" s="198"/>
      <c r="I1" s="198"/>
      <c r="J1" s="198"/>
      <c r="K1" s="198"/>
      <c r="L1" s="198"/>
      <c r="M1" s="198"/>
      <c r="O1" s="212" t="s">
        <v>64</v>
      </c>
    </row>
    <row r="2" spans="1:15" ht="16.5" customHeight="1" x14ac:dyDescent="0.25">
      <c r="A2" s="80" t="s">
        <v>110</v>
      </c>
      <c r="B2" s="80"/>
      <c r="C2" s="80"/>
      <c r="D2" s="80"/>
      <c r="E2" s="192"/>
      <c r="F2" s="192"/>
      <c r="G2" s="192"/>
      <c r="H2" s="192"/>
      <c r="I2" s="192"/>
      <c r="J2" s="192"/>
      <c r="K2" s="199"/>
      <c r="L2" s="199"/>
      <c r="M2" s="199"/>
      <c r="O2" s="189"/>
    </row>
    <row r="3" spans="1:15" ht="16.5" customHeight="1" x14ac:dyDescent="0.25">
      <c r="A3" s="73" t="str">
        <f>'EQ 6'!A3</f>
        <v>For the six-month period ended 30 June 2025</v>
      </c>
      <c r="B3" s="74"/>
      <c r="C3" s="74"/>
      <c r="D3" s="74"/>
      <c r="E3" s="200"/>
      <c r="F3" s="200"/>
      <c r="G3" s="200"/>
      <c r="H3" s="200"/>
      <c r="I3" s="200"/>
      <c r="J3" s="200"/>
      <c r="K3" s="201"/>
      <c r="L3" s="201"/>
      <c r="M3" s="202"/>
      <c r="N3" s="213"/>
      <c r="O3" s="31"/>
    </row>
    <row r="4" spans="1:15" ht="16.5" customHeight="1" x14ac:dyDescent="0.25">
      <c r="A4" s="64"/>
      <c r="B4" s="75"/>
      <c r="C4" s="75"/>
      <c r="D4" s="75"/>
      <c r="E4" s="203"/>
      <c r="F4" s="203"/>
      <c r="G4" s="203"/>
      <c r="H4" s="203"/>
      <c r="I4" s="203"/>
      <c r="J4" s="203"/>
      <c r="K4" s="204"/>
      <c r="L4" s="204"/>
      <c r="M4" s="205"/>
      <c r="N4" s="214"/>
      <c r="O4" s="190"/>
    </row>
    <row r="5" spans="1:15" ht="16.5" customHeight="1" x14ac:dyDescent="0.25">
      <c r="A5" s="64"/>
      <c r="B5" s="75"/>
      <c r="C5" s="75"/>
      <c r="D5" s="75"/>
      <c r="E5" s="203"/>
      <c r="F5" s="203"/>
      <c r="G5" s="203"/>
      <c r="H5" s="203"/>
      <c r="I5" s="203"/>
      <c r="J5" s="203"/>
      <c r="K5" s="204"/>
      <c r="L5" s="204"/>
      <c r="M5" s="205"/>
      <c r="N5" s="214"/>
      <c r="O5" s="190"/>
    </row>
    <row r="6" spans="1:15" ht="16.5" customHeight="1" x14ac:dyDescent="0.25">
      <c r="A6" s="76"/>
      <c r="E6" s="230" t="s">
        <v>81</v>
      </c>
      <c r="F6" s="230"/>
      <c r="G6" s="230"/>
      <c r="H6" s="230"/>
      <c r="I6" s="230"/>
      <c r="J6" s="230"/>
      <c r="K6" s="230"/>
      <c r="L6" s="230"/>
      <c r="M6" s="230"/>
      <c r="N6" s="230"/>
      <c r="O6" s="230"/>
    </row>
    <row r="7" spans="1:15" s="77" customFormat="1" ht="16.5" customHeight="1" x14ac:dyDescent="0.25">
      <c r="E7" s="215"/>
      <c r="F7" s="191"/>
      <c r="G7" s="191"/>
      <c r="H7" s="191"/>
      <c r="I7" s="191"/>
      <c r="J7" s="191"/>
      <c r="K7" s="230" t="s">
        <v>24</v>
      </c>
      <c r="L7" s="230"/>
      <c r="M7" s="230"/>
      <c r="N7" s="191"/>
      <c r="O7" s="191"/>
    </row>
    <row r="8" spans="1:15" s="77" customFormat="1" ht="16.5" customHeight="1" x14ac:dyDescent="0.25">
      <c r="E8" s="192" t="s">
        <v>78</v>
      </c>
      <c r="F8" s="193"/>
      <c r="G8" s="192" t="s">
        <v>57</v>
      </c>
      <c r="H8" s="192"/>
      <c r="I8" s="192"/>
      <c r="J8" s="193"/>
      <c r="K8" s="194" t="s">
        <v>58</v>
      </c>
      <c r="L8" s="193"/>
      <c r="M8" s="194"/>
      <c r="N8" s="193"/>
      <c r="O8" s="192" t="s">
        <v>31</v>
      </c>
    </row>
    <row r="9" spans="1:15" s="77" customFormat="1" ht="16.5" customHeight="1" x14ac:dyDescent="0.25">
      <c r="E9" s="192" t="s">
        <v>32</v>
      </c>
      <c r="F9" s="193"/>
      <c r="G9" s="192" t="s">
        <v>60</v>
      </c>
      <c r="H9" s="192"/>
      <c r="I9" s="192" t="s">
        <v>140</v>
      </c>
      <c r="J9" s="193"/>
      <c r="K9" s="192" t="s">
        <v>61</v>
      </c>
      <c r="L9" s="193"/>
      <c r="M9" s="192" t="s">
        <v>25</v>
      </c>
      <c r="N9" s="193"/>
      <c r="O9" s="192" t="s">
        <v>62</v>
      </c>
    </row>
    <row r="10" spans="1:15" s="77" customFormat="1" ht="16.5" customHeight="1" x14ac:dyDescent="0.25">
      <c r="C10" s="86" t="s">
        <v>157</v>
      </c>
      <c r="D10" s="88"/>
      <c r="E10" s="195" t="s">
        <v>63</v>
      </c>
      <c r="F10" s="193"/>
      <c r="G10" s="195" t="s">
        <v>63</v>
      </c>
      <c r="H10" s="192"/>
      <c r="I10" s="195" t="s">
        <v>63</v>
      </c>
      <c r="J10" s="193"/>
      <c r="K10" s="195" t="s">
        <v>63</v>
      </c>
      <c r="L10" s="193"/>
      <c r="M10" s="195" t="s">
        <v>63</v>
      </c>
      <c r="N10" s="193"/>
      <c r="O10" s="195" t="s">
        <v>63</v>
      </c>
    </row>
    <row r="11" spans="1:15" ht="16.5" customHeight="1" x14ac:dyDescent="0.25">
      <c r="A11" s="76"/>
      <c r="N11" s="193"/>
      <c r="O11" s="193"/>
    </row>
    <row r="12" spans="1:15" ht="16.5" customHeight="1" x14ac:dyDescent="0.25">
      <c r="A12" s="78" t="s">
        <v>55</v>
      </c>
      <c r="B12" s="41"/>
      <c r="E12" s="193">
        <v>1334000</v>
      </c>
      <c r="G12" s="193">
        <v>3228403</v>
      </c>
      <c r="I12" s="214">
        <v>0</v>
      </c>
      <c r="K12" s="193">
        <v>105154</v>
      </c>
      <c r="M12" s="193">
        <v>914899</v>
      </c>
      <c r="N12" s="214"/>
      <c r="O12" s="214">
        <f>SUM(E12:N12)</f>
        <v>5582456</v>
      </c>
    </row>
    <row r="13" spans="1:15" ht="16.5" customHeight="1" x14ac:dyDescent="0.25">
      <c r="A13" s="76" t="s">
        <v>141</v>
      </c>
      <c r="B13" s="41"/>
      <c r="E13" s="193">
        <v>0</v>
      </c>
      <c r="G13" s="193">
        <v>0</v>
      </c>
      <c r="I13" s="214">
        <v>0</v>
      </c>
      <c r="K13" s="193">
        <v>0</v>
      </c>
      <c r="M13" s="193">
        <v>-413540</v>
      </c>
      <c r="N13" s="214"/>
      <c r="O13" s="212">
        <f>SUM(E13:N13)</f>
        <v>-413540</v>
      </c>
    </row>
    <row r="14" spans="1:15" ht="16.5" customHeight="1" x14ac:dyDescent="0.25">
      <c r="A14" s="77" t="s">
        <v>156</v>
      </c>
      <c r="B14" s="41"/>
      <c r="E14" s="211">
        <v>0</v>
      </c>
      <c r="F14" s="214"/>
      <c r="G14" s="211">
        <v>0</v>
      </c>
      <c r="I14" s="213">
        <v>0</v>
      </c>
      <c r="J14" s="214"/>
      <c r="K14" s="211">
        <v>0</v>
      </c>
      <c r="L14" s="214"/>
      <c r="M14" s="211">
        <v>620862</v>
      </c>
      <c r="N14" s="214"/>
      <c r="O14" s="216">
        <f>SUM(E14:N14)</f>
        <v>620862</v>
      </c>
    </row>
    <row r="15" spans="1:15" ht="16.5" customHeight="1" x14ac:dyDescent="0.25">
      <c r="B15" s="41"/>
      <c r="F15" s="214"/>
      <c r="I15" s="214"/>
      <c r="J15" s="214"/>
      <c r="L15" s="214"/>
      <c r="N15" s="214"/>
      <c r="O15" s="193"/>
    </row>
    <row r="16" spans="1:15" ht="16.5" customHeight="1" thickBot="1" x14ac:dyDescent="0.3">
      <c r="A16" s="80" t="s">
        <v>136</v>
      </c>
      <c r="C16" s="80"/>
      <c r="D16" s="80"/>
      <c r="E16" s="217">
        <f>SUM(E12:E15)</f>
        <v>1334000</v>
      </c>
      <c r="F16" s="214"/>
      <c r="G16" s="217">
        <f>SUM(G12:G15)</f>
        <v>3228403</v>
      </c>
      <c r="I16" s="218">
        <f>SUM(I11:I14)</f>
        <v>0</v>
      </c>
      <c r="J16" s="214"/>
      <c r="K16" s="217">
        <f>SUM(K12:K15)</f>
        <v>105154</v>
      </c>
      <c r="L16" s="214"/>
      <c r="M16" s="217">
        <f>SUM(M12:M15)</f>
        <v>1122221</v>
      </c>
      <c r="N16" s="214"/>
      <c r="O16" s="219">
        <f>SUM(O11:O14)</f>
        <v>5789778</v>
      </c>
    </row>
    <row r="17" spans="1:15" ht="16.5" customHeight="1" thickTop="1" x14ac:dyDescent="0.25">
      <c r="A17" s="76"/>
      <c r="N17" s="193"/>
      <c r="O17" s="193"/>
    </row>
    <row r="18" spans="1:15" ht="16.5" customHeight="1" x14ac:dyDescent="0.25">
      <c r="A18" s="78" t="s">
        <v>71</v>
      </c>
      <c r="B18" s="76"/>
      <c r="E18" s="193">
        <v>1334000</v>
      </c>
      <c r="G18" s="193">
        <v>3228403</v>
      </c>
      <c r="I18" s="214">
        <v>0</v>
      </c>
      <c r="K18" s="193">
        <v>133400</v>
      </c>
      <c r="M18" s="193">
        <v>1610944</v>
      </c>
      <c r="N18" s="214"/>
      <c r="O18" s="214">
        <f>SUM(E18:N18)</f>
        <v>6306747</v>
      </c>
    </row>
    <row r="19" spans="1:15" ht="16.5" customHeight="1" x14ac:dyDescent="0.25">
      <c r="A19" s="76" t="s">
        <v>141</v>
      </c>
      <c r="B19" s="76"/>
      <c r="C19" s="87">
        <v>17</v>
      </c>
      <c r="D19" s="87"/>
      <c r="E19" s="193">
        <v>0</v>
      </c>
      <c r="G19" s="193">
        <v>0</v>
      </c>
      <c r="I19" s="214">
        <v>0</v>
      </c>
      <c r="K19" s="193">
        <v>0</v>
      </c>
      <c r="M19" s="193">
        <v>-560280</v>
      </c>
      <c r="N19" s="214"/>
      <c r="O19" s="212">
        <f>SUM(E19:N19)</f>
        <v>-560280</v>
      </c>
    </row>
    <row r="20" spans="1:15" ht="16.5" customHeight="1" x14ac:dyDescent="0.25">
      <c r="A20" s="76" t="s">
        <v>140</v>
      </c>
      <c r="B20" s="76"/>
      <c r="C20" s="87"/>
      <c r="D20" s="87"/>
      <c r="E20" s="193">
        <v>0</v>
      </c>
      <c r="G20" s="193">
        <v>0</v>
      </c>
      <c r="I20" s="214">
        <v>1001</v>
      </c>
      <c r="K20" s="193">
        <v>0</v>
      </c>
      <c r="M20" s="193">
        <v>0</v>
      </c>
      <c r="N20" s="214"/>
      <c r="O20" s="212">
        <f>SUM(E20:N20)</f>
        <v>1001</v>
      </c>
    </row>
    <row r="21" spans="1:15" ht="16.5" customHeight="1" x14ac:dyDescent="0.25">
      <c r="A21" s="77" t="s">
        <v>156</v>
      </c>
      <c r="E21" s="211">
        <v>0</v>
      </c>
      <c r="F21" s="214"/>
      <c r="G21" s="211">
        <v>0</v>
      </c>
      <c r="I21" s="213">
        <v>0</v>
      </c>
      <c r="J21" s="214"/>
      <c r="K21" s="211">
        <v>0</v>
      </c>
      <c r="L21" s="214"/>
      <c r="M21" s="211">
        <v>762087</v>
      </c>
      <c r="N21" s="214"/>
      <c r="O21" s="216">
        <f>SUM(E21:N21)</f>
        <v>762087</v>
      </c>
    </row>
    <row r="22" spans="1:15" ht="16.5" customHeight="1" x14ac:dyDescent="0.25">
      <c r="F22" s="214"/>
      <c r="I22" s="214"/>
      <c r="J22" s="214"/>
      <c r="L22" s="214"/>
      <c r="N22" s="214"/>
      <c r="O22" s="193"/>
    </row>
    <row r="23" spans="1:15" ht="16.5" customHeight="1" thickBot="1" x14ac:dyDescent="0.3">
      <c r="A23" s="80" t="s">
        <v>137</v>
      </c>
      <c r="E23" s="217">
        <f>SUM(E18:E21)</f>
        <v>1334000</v>
      </c>
      <c r="F23" s="214"/>
      <c r="G23" s="217">
        <f>SUM(G18:G21)</f>
        <v>3228403</v>
      </c>
      <c r="I23" s="218">
        <f>SUM(I18:I21)</f>
        <v>1001</v>
      </c>
      <c r="J23" s="214"/>
      <c r="K23" s="217">
        <f>SUM(K18:K21)</f>
        <v>133400</v>
      </c>
      <c r="L23" s="214"/>
      <c r="M23" s="217">
        <f>SUM(M18:M21)</f>
        <v>1812751</v>
      </c>
      <c r="N23" s="214"/>
      <c r="O23" s="217">
        <f>SUM(O18:O21)</f>
        <v>6509555</v>
      </c>
    </row>
    <row r="24" spans="1:15" ht="16.5" customHeight="1" thickTop="1" x14ac:dyDescent="0.25">
      <c r="A24" s="76"/>
      <c r="E24" s="209"/>
      <c r="F24" s="209"/>
      <c r="J24" s="209"/>
      <c r="K24" s="209"/>
      <c r="L24" s="209"/>
      <c r="M24" s="209"/>
      <c r="N24" s="214"/>
      <c r="O24" s="209"/>
    </row>
    <row r="25" spans="1:15" ht="16.5" customHeight="1" x14ac:dyDescent="0.25">
      <c r="A25" s="76"/>
      <c r="L25" s="209"/>
    </row>
    <row r="27" spans="1:15" ht="16.5" customHeight="1" x14ac:dyDescent="0.25">
      <c r="B27" s="82"/>
      <c r="C27" s="82"/>
      <c r="D27" s="82"/>
      <c r="E27" s="212"/>
      <c r="F27" s="212"/>
      <c r="G27" s="212"/>
      <c r="H27" s="212"/>
      <c r="I27" s="212"/>
      <c r="J27" s="212"/>
      <c r="K27" s="212"/>
      <c r="L27" s="212"/>
      <c r="M27" s="212"/>
    </row>
    <row r="28" spans="1:15" s="83" customFormat="1" ht="16.5" customHeight="1" x14ac:dyDescent="0.25">
      <c r="A28" s="77"/>
      <c r="B28" s="77"/>
      <c r="C28" s="77"/>
      <c r="D28" s="77"/>
      <c r="E28" s="193"/>
      <c r="F28" s="193"/>
      <c r="G28" s="193"/>
      <c r="H28" s="193"/>
      <c r="I28" s="193"/>
      <c r="J28" s="193"/>
      <c r="K28" s="193"/>
      <c r="L28" s="193"/>
      <c r="M28" s="193"/>
      <c r="N28" s="193"/>
      <c r="O28" s="193"/>
    </row>
    <row r="29" spans="1:15" s="83" customFormat="1" ht="16.5" customHeight="1" x14ac:dyDescent="0.25">
      <c r="A29" s="84"/>
      <c r="B29" s="84"/>
      <c r="C29" s="84"/>
      <c r="D29" s="84"/>
      <c r="E29" s="212"/>
      <c r="F29" s="212"/>
      <c r="G29" s="212"/>
      <c r="H29" s="212"/>
      <c r="I29" s="212"/>
      <c r="J29" s="212"/>
      <c r="K29" s="212"/>
      <c r="L29" s="212"/>
      <c r="M29" s="212"/>
      <c r="N29" s="212"/>
      <c r="O29" s="212"/>
    </row>
    <row r="30" spans="1:15" s="83" customFormat="1" ht="16.5" customHeight="1" x14ac:dyDescent="0.25">
      <c r="A30" s="84"/>
      <c r="B30" s="84"/>
      <c r="C30" s="84"/>
      <c r="D30" s="84"/>
      <c r="E30" s="193"/>
      <c r="F30" s="193"/>
      <c r="G30" s="193"/>
      <c r="H30" s="193"/>
      <c r="I30" s="193"/>
      <c r="J30" s="193"/>
      <c r="K30" s="193"/>
      <c r="L30" s="193"/>
      <c r="M30" s="193"/>
      <c r="N30" s="212"/>
      <c r="O30" s="212"/>
    </row>
    <row r="31" spans="1:15" s="83" customFormat="1" ht="8.25" customHeight="1" x14ac:dyDescent="0.25">
      <c r="A31" s="84"/>
      <c r="B31" s="84"/>
      <c r="C31" s="84"/>
      <c r="D31" s="84"/>
      <c r="E31" s="193"/>
      <c r="F31" s="193"/>
      <c r="G31" s="193"/>
      <c r="H31" s="193"/>
      <c r="I31" s="193"/>
      <c r="J31" s="193"/>
      <c r="K31" s="193"/>
      <c r="L31" s="193"/>
      <c r="M31" s="193"/>
      <c r="N31" s="212"/>
      <c r="O31" s="212"/>
    </row>
    <row r="32" spans="1:15" ht="21.9" customHeight="1" x14ac:dyDescent="0.25">
      <c r="A32" s="40" t="str">
        <f>'EQ 6'!A32</f>
        <v>The accompanying notes are integral part of these financial information.</v>
      </c>
      <c r="B32" s="40"/>
      <c r="C32" s="40"/>
      <c r="D32" s="40"/>
      <c r="E32" s="211"/>
      <c r="F32" s="211"/>
      <c r="G32" s="211"/>
      <c r="H32" s="211"/>
      <c r="I32" s="211"/>
      <c r="J32" s="211"/>
      <c r="K32" s="211"/>
      <c r="L32" s="211"/>
      <c r="M32" s="211"/>
      <c r="N32" s="213"/>
      <c r="O32" s="213"/>
    </row>
  </sheetData>
  <mergeCells count="2">
    <mergeCell ref="E6:O6"/>
    <mergeCell ref="K7:M7"/>
  </mergeCells>
  <pageMargins left="0.7" right="0.7" top="0.5" bottom="0.6" header="0.49" footer="0.4"/>
  <pageSetup paperSize="9" firstPageNumber="7" fitToWidth="0" fitToHeight="0" orientation="landscape" useFirstPageNumber="1" horizontalDpi="1200" verticalDpi="1200" r:id="rId1"/>
  <headerFooter>
    <oddFooter xml:space="preserve">&amp;R&amp;"Arial,Regular"&amp;9   &amp;P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4169F9-EECF-4BF2-9F1B-92B01331A465}">
  <dimension ref="A1:M112"/>
  <sheetViews>
    <sheetView zoomScaleNormal="100" zoomScaleSheetLayoutView="90" workbookViewId="0"/>
  </sheetViews>
  <sheetFormatPr defaultColWidth="7.44140625" defaultRowHeight="16.5" customHeight="1" x14ac:dyDescent="0.25"/>
  <cols>
    <col min="1" max="2" width="1.5546875" style="15" customWidth="1"/>
    <col min="3" max="3" width="1.44140625" style="15" customWidth="1"/>
    <col min="4" max="4" width="40.5546875" style="15" customWidth="1"/>
    <col min="5" max="5" width="4.88671875" style="15" customWidth="1"/>
    <col min="6" max="6" width="0.5546875" style="13" customWidth="1"/>
    <col min="7" max="7" width="13.33203125" style="14" customWidth="1"/>
    <col min="8" max="8" width="0.5546875" style="15" customWidth="1"/>
    <col min="9" max="9" width="13.33203125" style="14" customWidth="1"/>
    <col min="10" max="10" width="0.5546875" style="13" customWidth="1"/>
    <col min="11" max="11" width="13.33203125" style="14" customWidth="1"/>
    <col min="12" max="12" width="0.5546875" style="15" customWidth="1"/>
    <col min="13" max="13" width="13.33203125" style="14" customWidth="1"/>
    <col min="14" max="16384" width="7.44140625" style="15"/>
  </cols>
  <sheetData>
    <row r="1" spans="1:13" ht="16.5" customHeight="1" x14ac:dyDescent="0.25">
      <c r="A1" s="11" t="str">
        <f>'BS 2-3'!A1</f>
        <v xml:space="preserve">Aurora Design Public Company Limited </v>
      </c>
      <c r="B1" s="11"/>
      <c r="C1" s="11"/>
      <c r="D1" s="11"/>
      <c r="E1" s="11"/>
    </row>
    <row r="2" spans="1:13" ht="16.5" customHeight="1" x14ac:dyDescent="0.25">
      <c r="A2" s="11" t="s">
        <v>111</v>
      </c>
      <c r="B2" s="11"/>
      <c r="C2" s="11"/>
      <c r="D2" s="11"/>
      <c r="E2" s="11"/>
      <c r="M2" s="89"/>
    </row>
    <row r="3" spans="1:13" ht="16.5" customHeight="1" x14ac:dyDescent="0.25">
      <c r="A3" s="17" t="s">
        <v>134</v>
      </c>
      <c r="B3" s="7"/>
      <c r="C3" s="7"/>
      <c r="D3" s="7"/>
      <c r="E3" s="7"/>
      <c r="F3" s="19"/>
      <c r="G3" s="20"/>
      <c r="H3" s="21"/>
      <c r="I3" s="20"/>
      <c r="J3" s="19"/>
      <c r="K3" s="20"/>
      <c r="L3" s="21"/>
      <c r="M3" s="31"/>
    </row>
    <row r="6" spans="1:13" ht="16.5" customHeight="1" x14ac:dyDescent="0.25">
      <c r="A6" s="15" t="s">
        <v>1</v>
      </c>
      <c r="F6" s="23"/>
      <c r="G6" s="232" t="s">
        <v>80</v>
      </c>
      <c r="H6" s="232"/>
      <c r="I6" s="232"/>
      <c r="J6" s="3"/>
      <c r="K6" s="232" t="s">
        <v>81</v>
      </c>
      <c r="L6" s="232"/>
      <c r="M6" s="232"/>
    </row>
    <row r="7" spans="1:13" ht="16.5" customHeight="1" x14ac:dyDescent="0.25">
      <c r="F7" s="23"/>
      <c r="G7" s="37">
        <v>2025</v>
      </c>
      <c r="H7" s="38"/>
      <c r="I7" s="37">
        <v>2024</v>
      </c>
      <c r="J7" s="38"/>
      <c r="K7" s="37">
        <v>2025</v>
      </c>
      <c r="L7" s="38"/>
      <c r="M7" s="37">
        <v>2024</v>
      </c>
    </row>
    <row r="8" spans="1:13" ht="16.5" customHeight="1" x14ac:dyDescent="0.25">
      <c r="E8" s="24" t="s">
        <v>157</v>
      </c>
      <c r="F8" s="23"/>
      <c r="G8" s="36" t="s">
        <v>63</v>
      </c>
      <c r="H8" s="27"/>
      <c r="I8" s="36" t="s">
        <v>63</v>
      </c>
      <c r="J8" s="28"/>
      <c r="K8" s="36" t="s">
        <v>63</v>
      </c>
      <c r="L8" s="27"/>
      <c r="M8" s="36" t="s">
        <v>63</v>
      </c>
    </row>
    <row r="9" spans="1:13" ht="16.5" customHeight="1" x14ac:dyDescent="0.25">
      <c r="F9" s="23"/>
      <c r="G9" s="29"/>
      <c r="H9" s="1"/>
      <c r="I9" s="29"/>
      <c r="J9" s="2"/>
      <c r="K9" s="29"/>
      <c r="L9" s="1"/>
      <c r="M9" s="29"/>
    </row>
    <row r="10" spans="1:13" ht="16.5" customHeight="1" x14ac:dyDescent="0.25">
      <c r="A10" s="90" t="s">
        <v>33</v>
      </c>
      <c r="B10" s="91"/>
      <c r="C10" s="91"/>
      <c r="G10" s="91"/>
      <c r="H10" s="91"/>
      <c r="I10" s="91"/>
      <c r="J10" s="92"/>
      <c r="K10" s="92"/>
      <c r="L10" s="91"/>
      <c r="M10" s="92"/>
    </row>
    <row r="11" spans="1:13" ht="16.5" customHeight="1" x14ac:dyDescent="0.25">
      <c r="A11" s="91" t="s">
        <v>92</v>
      </c>
      <c r="B11" s="68"/>
      <c r="C11" s="90"/>
      <c r="E11" s="64"/>
      <c r="F11" s="64"/>
      <c r="G11" s="102">
        <v>953998</v>
      </c>
      <c r="H11" s="102"/>
      <c r="I11" s="102">
        <v>772840</v>
      </c>
      <c r="J11" s="102"/>
      <c r="K11" s="102">
        <v>955163</v>
      </c>
      <c r="L11" s="102"/>
      <c r="M11" s="102">
        <v>774336</v>
      </c>
    </row>
    <row r="12" spans="1:13" ht="8.1" customHeight="1" x14ac:dyDescent="0.25">
      <c r="A12" s="91"/>
      <c r="B12" s="68"/>
      <c r="C12" s="90"/>
      <c r="E12" s="64"/>
      <c r="F12" s="64"/>
      <c r="G12" s="102"/>
      <c r="H12" s="102"/>
      <c r="I12" s="102"/>
      <c r="J12" s="102"/>
      <c r="K12" s="102"/>
      <c r="L12" s="102"/>
      <c r="M12" s="102"/>
    </row>
    <row r="13" spans="1:13" ht="16.5" customHeight="1" x14ac:dyDescent="0.25">
      <c r="A13" s="91"/>
      <c r="B13" s="68" t="s">
        <v>94</v>
      </c>
      <c r="C13" s="91"/>
      <c r="E13" s="64"/>
      <c r="F13" s="64"/>
      <c r="G13" s="102"/>
      <c r="H13" s="102"/>
      <c r="I13" s="102"/>
      <c r="J13" s="102"/>
      <c r="K13" s="102"/>
      <c r="L13" s="102"/>
      <c r="M13" s="102"/>
    </row>
    <row r="14" spans="1:13" ht="16.5" customHeight="1" x14ac:dyDescent="0.25">
      <c r="A14" s="42"/>
      <c r="B14" s="91" t="s">
        <v>95</v>
      </c>
      <c r="C14" s="91"/>
      <c r="E14" s="103"/>
      <c r="F14" s="103"/>
      <c r="G14" s="102">
        <v>259637</v>
      </c>
      <c r="H14" s="104"/>
      <c r="I14" s="102">
        <v>232699</v>
      </c>
      <c r="J14" s="105"/>
      <c r="K14" s="102">
        <v>259306</v>
      </c>
      <c r="L14" s="105"/>
      <c r="M14" s="102">
        <v>232099</v>
      </c>
    </row>
    <row r="15" spans="1:13" ht="16.5" customHeight="1" x14ac:dyDescent="0.25">
      <c r="A15" s="42"/>
      <c r="B15" s="91" t="s">
        <v>105</v>
      </c>
      <c r="C15" s="91"/>
      <c r="E15" s="106"/>
      <c r="F15" s="107"/>
      <c r="G15" s="102">
        <v>-2208</v>
      </c>
      <c r="H15" s="104"/>
      <c r="I15" s="102">
        <v>-892</v>
      </c>
      <c r="J15" s="105"/>
      <c r="K15" s="102">
        <v>-2208</v>
      </c>
      <c r="L15" s="105"/>
      <c r="M15" s="102">
        <v>-892</v>
      </c>
    </row>
    <row r="16" spans="1:13" ht="16.5" customHeight="1" x14ac:dyDescent="0.25">
      <c r="A16" s="47"/>
      <c r="B16" s="91" t="s">
        <v>99</v>
      </c>
      <c r="C16" s="91"/>
      <c r="E16" s="108">
        <v>9</v>
      </c>
      <c r="F16" s="64"/>
      <c r="G16" s="102">
        <v>3598</v>
      </c>
      <c r="H16" s="104"/>
      <c r="I16" s="102">
        <v>937</v>
      </c>
      <c r="J16" s="105"/>
      <c r="K16" s="102">
        <v>3598</v>
      </c>
      <c r="L16" s="105"/>
      <c r="M16" s="102">
        <v>937</v>
      </c>
    </row>
    <row r="17" spans="1:13" ht="16.5" customHeight="1" x14ac:dyDescent="0.25">
      <c r="A17" s="47"/>
      <c r="B17" s="91" t="s">
        <v>153</v>
      </c>
      <c r="C17" s="91"/>
      <c r="E17" s="108"/>
      <c r="F17" s="64"/>
      <c r="G17" s="102">
        <v>-7522</v>
      </c>
      <c r="H17" s="104"/>
      <c r="I17" s="102">
        <v>47339</v>
      </c>
      <c r="J17" s="105"/>
      <c r="K17" s="102">
        <v>-7522</v>
      </c>
      <c r="L17" s="105"/>
      <c r="M17" s="102">
        <v>47339</v>
      </c>
    </row>
    <row r="18" spans="1:13" ht="16.5" customHeight="1" x14ac:dyDescent="0.25">
      <c r="A18" s="47"/>
      <c r="B18" s="91" t="s">
        <v>114</v>
      </c>
      <c r="C18" s="91"/>
      <c r="E18" s="108"/>
      <c r="F18" s="64"/>
      <c r="G18" s="102">
        <v>38970</v>
      </c>
      <c r="H18" s="104"/>
      <c r="I18" s="102">
        <v>5176</v>
      </c>
      <c r="J18" s="105"/>
      <c r="K18" s="102">
        <v>38970</v>
      </c>
      <c r="L18" s="105"/>
      <c r="M18" s="102">
        <v>5176</v>
      </c>
    </row>
    <row r="19" spans="1:13" ht="16.5" customHeight="1" x14ac:dyDescent="0.25">
      <c r="A19" s="47"/>
      <c r="B19" s="91" t="s">
        <v>98</v>
      </c>
      <c r="C19" s="91"/>
      <c r="E19" s="109"/>
      <c r="F19" s="64"/>
      <c r="G19" s="102">
        <v>1226</v>
      </c>
      <c r="H19" s="104"/>
      <c r="I19" s="102">
        <v>-483</v>
      </c>
      <c r="J19" s="105"/>
      <c r="K19" s="102">
        <v>1226</v>
      </c>
      <c r="L19" s="105"/>
      <c r="M19" s="102">
        <v>-483</v>
      </c>
    </row>
    <row r="20" spans="1:13" ht="16.5" customHeight="1" x14ac:dyDescent="0.25">
      <c r="A20" s="47"/>
      <c r="B20" s="91" t="s">
        <v>154</v>
      </c>
      <c r="C20" s="91"/>
      <c r="E20" s="109"/>
      <c r="F20" s="64"/>
      <c r="G20" s="102">
        <v>28304</v>
      </c>
      <c r="H20" s="104"/>
      <c r="I20" s="102">
        <v>0</v>
      </c>
      <c r="J20" s="105"/>
      <c r="K20" s="102">
        <v>28304</v>
      </c>
      <c r="L20" s="105"/>
      <c r="M20" s="102">
        <v>0</v>
      </c>
    </row>
    <row r="21" spans="1:13" ht="16.5" customHeight="1" x14ac:dyDescent="0.25">
      <c r="A21" s="42"/>
      <c r="B21" s="91" t="s">
        <v>152</v>
      </c>
      <c r="C21" s="91"/>
      <c r="E21" s="109"/>
      <c r="F21" s="64"/>
      <c r="G21" s="102">
        <v>-1696</v>
      </c>
      <c r="H21" s="104"/>
      <c r="I21" s="102">
        <v>2039</v>
      </c>
      <c r="J21" s="105"/>
      <c r="K21" s="102">
        <v>-1696</v>
      </c>
      <c r="L21" s="105"/>
      <c r="M21" s="102">
        <v>2039</v>
      </c>
    </row>
    <row r="22" spans="1:13" ht="16.5" customHeight="1" x14ac:dyDescent="0.25">
      <c r="A22" s="42"/>
      <c r="B22" s="91" t="s">
        <v>96</v>
      </c>
      <c r="C22" s="91"/>
      <c r="E22" s="109"/>
      <c r="F22" s="64"/>
      <c r="G22" s="102">
        <v>2241</v>
      </c>
      <c r="H22" s="104"/>
      <c r="I22" s="102">
        <v>2378</v>
      </c>
      <c r="J22" s="105"/>
      <c r="K22" s="102">
        <v>2241</v>
      </c>
      <c r="L22" s="105"/>
      <c r="M22" s="102">
        <v>2378</v>
      </c>
    </row>
    <row r="23" spans="1:13" ht="16.5" customHeight="1" x14ac:dyDescent="0.25">
      <c r="A23" s="42"/>
      <c r="B23" s="91" t="s">
        <v>46</v>
      </c>
      <c r="C23" s="91"/>
      <c r="E23" s="109"/>
      <c r="F23" s="64"/>
      <c r="G23" s="102">
        <v>-397082</v>
      </c>
      <c r="H23" s="104"/>
      <c r="I23" s="102">
        <v>-233315</v>
      </c>
      <c r="J23" s="105"/>
      <c r="K23" s="102">
        <v>-397090</v>
      </c>
      <c r="L23" s="105"/>
      <c r="M23" s="102">
        <v>-233335</v>
      </c>
    </row>
    <row r="24" spans="1:13" ht="16.5" customHeight="1" x14ac:dyDescent="0.25">
      <c r="A24" s="42"/>
      <c r="B24" s="91" t="s">
        <v>97</v>
      </c>
      <c r="C24" s="91"/>
      <c r="E24" s="109"/>
      <c r="F24" s="64"/>
      <c r="G24" s="105">
        <v>271460</v>
      </c>
      <c r="H24" s="104"/>
      <c r="I24" s="105">
        <v>186436</v>
      </c>
      <c r="J24" s="105"/>
      <c r="K24" s="105">
        <v>271542</v>
      </c>
      <c r="L24" s="105"/>
      <c r="M24" s="105">
        <v>186418</v>
      </c>
    </row>
    <row r="25" spans="1:13" ht="16.5" customHeight="1" x14ac:dyDescent="0.25">
      <c r="A25" s="42"/>
      <c r="B25" s="91" t="s">
        <v>155</v>
      </c>
      <c r="C25" s="91"/>
      <c r="E25" s="109"/>
      <c r="F25" s="64"/>
      <c r="G25" s="110">
        <v>1001</v>
      </c>
      <c r="H25" s="104"/>
      <c r="I25" s="110">
        <v>0</v>
      </c>
      <c r="J25" s="105"/>
      <c r="K25" s="110">
        <v>1001</v>
      </c>
      <c r="L25" s="105"/>
      <c r="M25" s="110">
        <v>0</v>
      </c>
    </row>
    <row r="26" spans="1:13" ht="16.5" customHeight="1" x14ac:dyDescent="0.25">
      <c r="A26" s="42"/>
      <c r="B26" s="91"/>
      <c r="C26" s="91"/>
      <c r="G26" s="66"/>
      <c r="H26" s="66"/>
      <c r="I26" s="66"/>
      <c r="J26" s="66"/>
      <c r="K26" s="66"/>
      <c r="L26" s="66"/>
      <c r="M26" s="66"/>
    </row>
    <row r="27" spans="1:13" ht="16.5" customHeight="1" x14ac:dyDescent="0.25">
      <c r="A27" s="68"/>
      <c r="B27" s="90"/>
      <c r="C27" s="90"/>
      <c r="G27" s="66">
        <f>SUM(G11:G25)</f>
        <v>1151927</v>
      </c>
      <c r="H27" s="66"/>
      <c r="I27" s="66">
        <f>SUM(I11:I25)</f>
        <v>1015154</v>
      </c>
      <c r="J27" s="66"/>
      <c r="K27" s="66">
        <f>SUM(K11:K25)</f>
        <v>1152835</v>
      </c>
      <c r="L27" s="66"/>
      <c r="M27" s="66">
        <f>SUM(M11:M25)</f>
        <v>1016012</v>
      </c>
    </row>
    <row r="28" spans="1:13" ht="16.5" customHeight="1" x14ac:dyDescent="0.25">
      <c r="A28" s="68"/>
      <c r="B28" s="90"/>
      <c r="C28" s="90"/>
      <c r="G28" s="66"/>
      <c r="H28" s="66"/>
      <c r="I28" s="66"/>
      <c r="J28" s="66"/>
      <c r="K28" s="66"/>
      <c r="L28" s="66"/>
      <c r="M28" s="66"/>
    </row>
    <row r="29" spans="1:13" ht="16.5" customHeight="1" x14ac:dyDescent="0.25">
      <c r="A29" s="90"/>
      <c r="B29" s="93" t="s">
        <v>100</v>
      </c>
      <c r="C29" s="91"/>
      <c r="G29" s="66"/>
      <c r="H29" s="66"/>
      <c r="I29" s="66"/>
      <c r="J29" s="66"/>
      <c r="K29" s="66"/>
      <c r="L29" s="66"/>
      <c r="M29" s="66"/>
    </row>
    <row r="30" spans="1:13" ht="16.5" customHeight="1" x14ac:dyDescent="0.25">
      <c r="B30" s="91" t="s">
        <v>41</v>
      </c>
      <c r="C30" s="91"/>
      <c r="E30" s="107"/>
      <c r="F30" s="107"/>
      <c r="G30" s="102">
        <v>-322886</v>
      </c>
      <c r="H30" s="104"/>
      <c r="I30" s="102">
        <v>-1000</v>
      </c>
      <c r="J30" s="105"/>
      <c r="K30" s="102">
        <v>-322886</v>
      </c>
      <c r="L30" s="105"/>
      <c r="M30" s="102">
        <v>-21000</v>
      </c>
    </row>
    <row r="31" spans="1:13" ht="16.5" customHeight="1" x14ac:dyDescent="0.25">
      <c r="B31" s="42" t="s">
        <v>72</v>
      </c>
      <c r="C31" s="91"/>
      <c r="E31" s="107"/>
      <c r="F31" s="107"/>
      <c r="G31" s="102">
        <v>-1717701</v>
      </c>
      <c r="H31" s="104"/>
      <c r="I31" s="102">
        <v>-1326216</v>
      </c>
      <c r="J31" s="105"/>
      <c r="K31" s="102">
        <v>-1717320</v>
      </c>
      <c r="L31" s="105"/>
      <c r="M31" s="102">
        <v>-1325782</v>
      </c>
    </row>
    <row r="32" spans="1:13" ht="16.5" customHeight="1" x14ac:dyDescent="0.25">
      <c r="B32" s="42" t="s">
        <v>40</v>
      </c>
      <c r="C32" s="91"/>
      <c r="E32" s="107"/>
      <c r="F32" s="107"/>
      <c r="G32" s="102">
        <v>-1876303</v>
      </c>
      <c r="H32" s="104"/>
      <c r="I32" s="102">
        <v>-540481</v>
      </c>
      <c r="J32" s="105"/>
      <c r="K32" s="102">
        <v>-1876057</v>
      </c>
      <c r="L32" s="105"/>
      <c r="M32" s="102">
        <v>-540481</v>
      </c>
    </row>
    <row r="33" spans="1:13" ht="16.5" customHeight="1" x14ac:dyDescent="0.25">
      <c r="B33" s="42" t="s">
        <v>9</v>
      </c>
      <c r="C33" s="91"/>
      <c r="E33" s="107"/>
      <c r="F33" s="107"/>
      <c r="G33" s="102">
        <v>2611</v>
      </c>
      <c r="H33" s="104"/>
      <c r="I33" s="102">
        <v>-6822</v>
      </c>
      <c r="J33" s="105"/>
      <c r="K33" s="102">
        <v>2628</v>
      </c>
      <c r="L33" s="105"/>
      <c r="M33" s="102">
        <v>-6808</v>
      </c>
    </row>
    <row r="34" spans="1:13" ht="16.5" customHeight="1" x14ac:dyDescent="0.25">
      <c r="B34" s="42" t="s">
        <v>43</v>
      </c>
      <c r="C34" s="91"/>
      <c r="E34" s="107"/>
      <c r="F34" s="107"/>
      <c r="G34" s="102">
        <v>-6939</v>
      </c>
      <c r="H34" s="104"/>
      <c r="I34" s="102">
        <v>-12174</v>
      </c>
      <c r="J34" s="105"/>
      <c r="K34" s="102">
        <v>-6939</v>
      </c>
      <c r="L34" s="105"/>
      <c r="M34" s="102">
        <v>-12174</v>
      </c>
    </row>
    <row r="35" spans="1:13" ht="16.5" customHeight="1" x14ac:dyDescent="0.25">
      <c r="B35" s="42" t="s">
        <v>73</v>
      </c>
      <c r="C35" s="91"/>
      <c r="D35" s="91"/>
      <c r="E35" s="107"/>
      <c r="F35" s="107"/>
      <c r="G35" s="102">
        <v>134090</v>
      </c>
      <c r="H35" s="104"/>
      <c r="I35" s="102">
        <v>-605193</v>
      </c>
      <c r="J35" s="105"/>
      <c r="K35" s="102">
        <v>134030</v>
      </c>
      <c r="L35" s="105"/>
      <c r="M35" s="102">
        <v>-605179</v>
      </c>
    </row>
    <row r="36" spans="1:13" ht="16.5" customHeight="1" x14ac:dyDescent="0.25">
      <c r="B36" s="42" t="s">
        <v>16</v>
      </c>
      <c r="C36" s="91"/>
      <c r="D36" s="91"/>
      <c r="E36" s="107"/>
      <c r="F36" s="107"/>
      <c r="G36" s="102">
        <v>11055</v>
      </c>
      <c r="H36" s="104"/>
      <c r="I36" s="102">
        <v>-51001</v>
      </c>
      <c r="J36" s="105"/>
      <c r="K36" s="102">
        <v>11057</v>
      </c>
      <c r="L36" s="105"/>
      <c r="M36" s="102">
        <v>-51002</v>
      </c>
    </row>
    <row r="37" spans="1:13" ht="16.5" customHeight="1" x14ac:dyDescent="0.25">
      <c r="B37" s="42" t="s">
        <v>101</v>
      </c>
      <c r="C37" s="91"/>
      <c r="D37" s="91"/>
      <c r="E37" s="107"/>
      <c r="F37" s="107"/>
      <c r="G37" s="110">
        <v>-2750</v>
      </c>
      <c r="H37" s="104"/>
      <c r="I37" s="110">
        <v>-2315</v>
      </c>
      <c r="J37" s="105"/>
      <c r="K37" s="110">
        <v>-2750</v>
      </c>
      <c r="L37" s="105"/>
      <c r="M37" s="110">
        <v>-2315</v>
      </c>
    </row>
    <row r="38" spans="1:13" ht="16.5" customHeight="1" x14ac:dyDescent="0.25">
      <c r="A38" s="42"/>
      <c r="B38" s="91"/>
      <c r="C38" s="91"/>
      <c r="G38" s="66"/>
      <c r="H38" s="66"/>
      <c r="I38" s="66"/>
      <c r="J38" s="66"/>
      <c r="K38" s="66"/>
      <c r="L38" s="66"/>
      <c r="M38" s="66"/>
    </row>
    <row r="39" spans="1:13" ht="16.5" customHeight="1" x14ac:dyDescent="0.25">
      <c r="B39" s="90" t="s">
        <v>77</v>
      </c>
      <c r="C39" s="68"/>
      <c r="G39" s="52">
        <f>SUM(G27:G37)</f>
        <v>-2626896</v>
      </c>
      <c r="H39" s="52"/>
      <c r="I39" s="52">
        <f>SUM(I27:I37)</f>
        <v>-1530048</v>
      </c>
      <c r="J39" s="52"/>
      <c r="K39" s="52">
        <f>SUM(K27:K37)</f>
        <v>-2625402</v>
      </c>
      <c r="L39" s="52"/>
      <c r="M39" s="52">
        <f>SUM(M27:M37)</f>
        <v>-1548729</v>
      </c>
    </row>
    <row r="40" spans="1:13" ht="16.5" customHeight="1" x14ac:dyDescent="0.25">
      <c r="B40" s="91" t="s">
        <v>35</v>
      </c>
      <c r="C40" s="91"/>
      <c r="G40" s="102">
        <v>397176</v>
      </c>
      <c r="H40" s="104"/>
      <c r="I40" s="102">
        <v>209904</v>
      </c>
      <c r="J40" s="105"/>
      <c r="K40" s="102">
        <v>397184</v>
      </c>
      <c r="L40" s="105"/>
      <c r="M40" s="102">
        <v>209924</v>
      </c>
    </row>
    <row r="41" spans="1:13" ht="16.5" customHeight="1" x14ac:dyDescent="0.25">
      <c r="B41" s="91" t="s">
        <v>65</v>
      </c>
      <c r="C41" s="90"/>
      <c r="G41" s="94">
        <v>-134384</v>
      </c>
      <c r="H41" s="66"/>
      <c r="I41" s="94">
        <v>-93881</v>
      </c>
      <c r="J41" s="66"/>
      <c r="K41" s="94">
        <v>-134384</v>
      </c>
      <c r="L41" s="66"/>
      <c r="M41" s="94">
        <v>-93876</v>
      </c>
    </row>
    <row r="42" spans="1:13" ht="16.5" customHeight="1" x14ac:dyDescent="0.25">
      <c r="A42" s="91"/>
      <c r="B42" s="91"/>
      <c r="C42" s="90"/>
      <c r="G42" s="66"/>
      <c r="H42" s="66"/>
      <c r="I42" s="66"/>
      <c r="J42" s="66"/>
      <c r="K42" s="66"/>
      <c r="L42" s="66"/>
      <c r="M42" s="66"/>
    </row>
    <row r="43" spans="1:13" ht="16.5" customHeight="1" x14ac:dyDescent="0.25">
      <c r="A43" s="68" t="s">
        <v>66</v>
      </c>
      <c r="B43" s="90"/>
      <c r="C43" s="90"/>
      <c r="G43" s="94">
        <f>SUM(G39:G41)</f>
        <v>-2364104</v>
      </c>
      <c r="H43" s="66"/>
      <c r="I43" s="94">
        <f>SUM(I39:I41)</f>
        <v>-1414025</v>
      </c>
      <c r="J43" s="66"/>
      <c r="K43" s="94">
        <f>SUM(K39:K41)</f>
        <v>-2362602</v>
      </c>
      <c r="L43" s="66"/>
      <c r="M43" s="94">
        <f>SUM(M39:M41)</f>
        <v>-1432681</v>
      </c>
    </row>
    <row r="44" spans="1:13" ht="16.5" customHeight="1" x14ac:dyDescent="0.25">
      <c r="C44" s="25"/>
      <c r="H44" s="14"/>
      <c r="J44" s="14"/>
      <c r="L44" s="14"/>
    </row>
    <row r="45" spans="1:13" ht="16.5" customHeight="1" x14ac:dyDescent="0.25">
      <c r="A45" s="90" t="s">
        <v>34</v>
      </c>
      <c r="B45" s="91"/>
      <c r="C45" s="91"/>
      <c r="G45" s="66"/>
      <c r="H45" s="66"/>
      <c r="I45" s="66"/>
      <c r="J45" s="66"/>
      <c r="K45" s="66"/>
      <c r="L45" s="66"/>
      <c r="M45" s="66"/>
    </row>
    <row r="46" spans="1:13" ht="16.5" customHeight="1" x14ac:dyDescent="0.25">
      <c r="A46" s="90"/>
      <c r="B46" s="91" t="s">
        <v>145</v>
      </c>
      <c r="C46" s="91"/>
      <c r="G46" s="117">
        <v>0</v>
      </c>
      <c r="H46" s="104"/>
      <c r="I46" s="117">
        <v>0</v>
      </c>
      <c r="J46" s="104"/>
      <c r="K46" s="117">
        <v>0</v>
      </c>
      <c r="L46" s="104"/>
      <c r="M46" s="117">
        <v>-2500</v>
      </c>
    </row>
    <row r="47" spans="1:13" ht="16.5" customHeight="1" x14ac:dyDescent="0.25">
      <c r="A47" s="90"/>
      <c r="B47" s="91" t="s">
        <v>146</v>
      </c>
      <c r="C47" s="91"/>
      <c r="G47" s="117">
        <v>0</v>
      </c>
      <c r="H47" s="104"/>
      <c r="I47" s="117">
        <v>0</v>
      </c>
      <c r="J47" s="104"/>
      <c r="K47" s="117">
        <v>0</v>
      </c>
      <c r="L47" s="104"/>
      <c r="M47" s="117">
        <v>2500</v>
      </c>
    </row>
    <row r="48" spans="1:13" ht="16.5" customHeight="1" x14ac:dyDescent="0.25">
      <c r="A48" s="42"/>
      <c r="B48" s="91" t="s">
        <v>102</v>
      </c>
      <c r="C48" s="91"/>
      <c r="E48" s="13">
        <v>9</v>
      </c>
      <c r="G48" s="102">
        <v>-58258</v>
      </c>
      <c r="H48" s="104"/>
      <c r="I48" s="102">
        <v>-71886</v>
      </c>
      <c r="J48" s="105"/>
      <c r="K48" s="102">
        <v>-58258</v>
      </c>
      <c r="L48" s="105"/>
      <c r="M48" s="102">
        <v>-69666</v>
      </c>
    </row>
    <row r="49" spans="1:13" ht="16.5" customHeight="1" x14ac:dyDescent="0.25">
      <c r="A49" s="42"/>
      <c r="B49" s="91" t="s">
        <v>103</v>
      </c>
      <c r="C49" s="91"/>
      <c r="G49" s="110">
        <v>-16872</v>
      </c>
      <c r="H49" s="104"/>
      <c r="I49" s="110">
        <v>-1198</v>
      </c>
      <c r="J49" s="105"/>
      <c r="K49" s="110">
        <v>-16872</v>
      </c>
      <c r="L49" s="105"/>
      <c r="M49" s="110">
        <v>-204</v>
      </c>
    </row>
    <row r="50" spans="1:13" ht="16.5" customHeight="1" x14ac:dyDescent="0.25">
      <c r="A50" s="42"/>
      <c r="B50" s="91"/>
      <c r="C50" s="91"/>
      <c r="G50" s="66"/>
      <c r="H50" s="66"/>
      <c r="I50" s="66"/>
      <c r="J50" s="66"/>
      <c r="K50" s="66"/>
      <c r="L50" s="66"/>
      <c r="M50" s="66"/>
    </row>
    <row r="51" spans="1:13" ht="16.5" customHeight="1" x14ac:dyDescent="0.25">
      <c r="A51" s="90" t="s">
        <v>67</v>
      </c>
      <c r="B51" s="90"/>
      <c r="C51" s="91"/>
      <c r="G51" s="94">
        <f>SUM(G48:G50)</f>
        <v>-75130</v>
      </c>
      <c r="H51" s="66"/>
      <c r="I51" s="94">
        <f>SUM(I48:I50)</f>
        <v>-73084</v>
      </c>
      <c r="J51" s="66"/>
      <c r="K51" s="94">
        <f>SUM(K48:K50)</f>
        <v>-75130</v>
      </c>
      <c r="L51" s="66"/>
      <c r="M51" s="94">
        <f>SUM(M48:M50)</f>
        <v>-69870</v>
      </c>
    </row>
    <row r="52" spans="1:13" ht="16.5" customHeight="1" x14ac:dyDescent="0.25">
      <c r="A52" s="90"/>
      <c r="B52" s="90"/>
      <c r="C52" s="91"/>
      <c r="G52" s="66"/>
      <c r="H52" s="66"/>
      <c r="I52" s="66"/>
      <c r="J52" s="66"/>
      <c r="K52" s="66"/>
      <c r="L52" s="66"/>
      <c r="M52" s="66"/>
    </row>
    <row r="53" spans="1:13" ht="16.5" customHeight="1" x14ac:dyDescent="0.25">
      <c r="A53" s="90"/>
      <c r="B53" s="90"/>
      <c r="C53" s="91"/>
      <c r="G53" s="66"/>
      <c r="H53" s="66"/>
      <c r="I53" s="66"/>
      <c r="J53" s="66"/>
      <c r="K53" s="66"/>
      <c r="L53" s="66"/>
      <c r="M53" s="66"/>
    </row>
    <row r="54" spans="1:13" ht="16.5" customHeight="1" x14ac:dyDescent="0.25">
      <c r="A54" s="90"/>
      <c r="B54" s="90"/>
      <c r="C54" s="91"/>
      <c r="G54" s="66"/>
      <c r="H54" s="66"/>
      <c r="I54" s="66"/>
      <c r="J54" s="66"/>
      <c r="K54" s="66"/>
      <c r="L54" s="66"/>
      <c r="M54" s="66"/>
    </row>
    <row r="55" spans="1:13" ht="9.75" customHeight="1" x14ac:dyDescent="0.25">
      <c r="C55" s="25"/>
      <c r="H55" s="14"/>
      <c r="J55" s="14"/>
      <c r="L55" s="14"/>
    </row>
    <row r="56" spans="1:13" ht="21.9" customHeight="1" x14ac:dyDescent="0.25">
      <c r="A56" s="231" t="str">
        <f>'PL 4 (3 M)'!A52</f>
        <v>The accompanying notes are integral part of these financial information.</v>
      </c>
      <c r="B56" s="231"/>
      <c r="C56" s="231"/>
      <c r="D56" s="231"/>
      <c r="E56" s="231"/>
      <c r="F56" s="231"/>
      <c r="G56" s="231"/>
      <c r="H56" s="231"/>
      <c r="I56" s="231"/>
      <c r="J56" s="231"/>
      <c r="K56" s="231"/>
      <c r="L56" s="231"/>
      <c r="M56" s="231"/>
    </row>
    <row r="57" spans="1:13" ht="16.5" customHeight="1" x14ac:dyDescent="0.25">
      <c r="A57" s="11" t="str">
        <f>A1</f>
        <v xml:space="preserve">Aurora Design Public Company Limited </v>
      </c>
      <c r="B57" s="11"/>
      <c r="C57" s="11"/>
      <c r="D57" s="11"/>
      <c r="E57" s="11"/>
    </row>
    <row r="58" spans="1:13" ht="16.5" customHeight="1" x14ac:dyDescent="0.25">
      <c r="A58" s="11" t="s">
        <v>111</v>
      </c>
      <c r="B58" s="11"/>
      <c r="C58" s="11"/>
      <c r="D58" s="11"/>
      <c r="E58" s="11"/>
      <c r="M58" s="89"/>
    </row>
    <row r="59" spans="1:13" ht="16.5" customHeight="1" x14ac:dyDescent="0.25">
      <c r="A59" s="7" t="str">
        <f>A3</f>
        <v>For the six-month period ended 30 June 2025</v>
      </c>
      <c r="B59" s="7"/>
      <c r="C59" s="7"/>
      <c r="D59" s="7"/>
      <c r="E59" s="7"/>
      <c r="F59" s="19"/>
      <c r="G59" s="20"/>
      <c r="H59" s="21"/>
      <c r="I59" s="20"/>
      <c r="J59" s="19"/>
      <c r="K59" s="20"/>
      <c r="L59" s="21"/>
      <c r="M59" s="31"/>
    </row>
    <row r="62" spans="1:13" ht="16.5" customHeight="1" x14ac:dyDescent="0.25">
      <c r="A62" s="15" t="s">
        <v>1</v>
      </c>
      <c r="F62" s="23"/>
      <c r="G62" s="232" t="s">
        <v>80</v>
      </c>
      <c r="H62" s="232"/>
      <c r="I62" s="232"/>
      <c r="J62" s="3"/>
      <c r="K62" s="232" t="s">
        <v>81</v>
      </c>
      <c r="L62" s="232"/>
      <c r="M62" s="232"/>
    </row>
    <row r="63" spans="1:13" ht="16.5" customHeight="1" x14ac:dyDescent="0.25">
      <c r="F63" s="23"/>
      <c r="G63" s="37">
        <v>2025</v>
      </c>
      <c r="H63" s="38"/>
      <c r="I63" s="37">
        <v>2024</v>
      </c>
      <c r="J63" s="38"/>
      <c r="K63" s="37">
        <v>2025</v>
      </c>
      <c r="L63" s="38"/>
      <c r="M63" s="37">
        <v>2024</v>
      </c>
    </row>
    <row r="64" spans="1:13" ht="16.5" customHeight="1" x14ac:dyDescent="0.25">
      <c r="E64" s="36" t="s">
        <v>5</v>
      </c>
      <c r="F64" s="23"/>
      <c r="G64" s="36" t="s">
        <v>63</v>
      </c>
      <c r="H64" s="27"/>
      <c r="I64" s="36" t="s">
        <v>63</v>
      </c>
      <c r="J64" s="28"/>
      <c r="K64" s="36" t="s">
        <v>63</v>
      </c>
      <c r="L64" s="27"/>
      <c r="M64" s="36" t="s">
        <v>63</v>
      </c>
    </row>
    <row r="65" spans="1:13" ht="16.5" customHeight="1" x14ac:dyDescent="0.25">
      <c r="F65" s="23"/>
      <c r="G65" s="29"/>
      <c r="H65" s="1"/>
      <c r="I65" s="29"/>
      <c r="J65" s="2"/>
      <c r="K65" s="29"/>
      <c r="L65" s="1"/>
      <c r="M65" s="29"/>
    </row>
    <row r="66" spans="1:13" ht="16.5" customHeight="1" x14ac:dyDescent="0.25">
      <c r="A66" s="90" t="s">
        <v>36</v>
      </c>
      <c r="B66" s="91"/>
      <c r="C66" s="91"/>
      <c r="G66" s="66"/>
      <c r="H66" s="66"/>
      <c r="I66" s="66"/>
      <c r="J66" s="66"/>
      <c r="K66" s="66"/>
      <c r="L66" s="66"/>
      <c r="M66" s="66"/>
    </row>
    <row r="67" spans="1:13" ht="16.5" customHeight="1" x14ac:dyDescent="0.25">
      <c r="B67" s="42" t="s">
        <v>128</v>
      </c>
      <c r="C67" s="91"/>
      <c r="G67" s="66"/>
      <c r="H67" s="66"/>
      <c r="I67" s="66"/>
      <c r="J67" s="66"/>
      <c r="K67" s="66"/>
      <c r="L67" s="66"/>
      <c r="M67" s="66"/>
    </row>
    <row r="68" spans="1:13" ht="16.5" customHeight="1" x14ac:dyDescent="0.25">
      <c r="B68" s="42"/>
      <c r="C68" s="91" t="s">
        <v>90</v>
      </c>
      <c r="G68" s="66">
        <v>8491363</v>
      </c>
      <c r="H68" s="66"/>
      <c r="I68" s="66">
        <v>4935000</v>
      </c>
      <c r="J68" s="66"/>
      <c r="K68" s="66">
        <v>8491363</v>
      </c>
      <c r="L68" s="66"/>
      <c r="M68" s="66">
        <v>4935000</v>
      </c>
    </row>
    <row r="69" spans="1:13" ht="16.5" customHeight="1" x14ac:dyDescent="0.25">
      <c r="B69" s="42" t="s">
        <v>129</v>
      </c>
      <c r="C69" s="91"/>
      <c r="G69" s="66"/>
      <c r="H69" s="66"/>
      <c r="I69" s="66"/>
      <c r="J69" s="66"/>
      <c r="K69" s="66"/>
      <c r="L69" s="66"/>
      <c r="M69" s="66"/>
    </row>
    <row r="70" spans="1:13" ht="16.5" customHeight="1" x14ac:dyDescent="0.25">
      <c r="B70" s="42"/>
      <c r="C70" s="91" t="s">
        <v>90</v>
      </c>
      <c r="G70" s="66">
        <v>-6933881</v>
      </c>
      <c r="H70" s="66"/>
      <c r="I70" s="66">
        <v>-3530000</v>
      </c>
      <c r="J70" s="66"/>
      <c r="K70" s="66">
        <v>-6933881</v>
      </c>
      <c r="L70" s="66"/>
      <c r="M70" s="66">
        <v>-3530000</v>
      </c>
    </row>
    <row r="71" spans="1:13" ht="16.5" customHeight="1" x14ac:dyDescent="0.25">
      <c r="B71" s="42" t="s">
        <v>128</v>
      </c>
      <c r="C71" s="91"/>
      <c r="G71" s="66"/>
      <c r="H71" s="66"/>
      <c r="I71" s="66"/>
      <c r="J71" s="66"/>
      <c r="K71" s="66"/>
      <c r="L71" s="66"/>
      <c r="M71" s="66"/>
    </row>
    <row r="72" spans="1:13" ht="16.5" customHeight="1" x14ac:dyDescent="0.25">
      <c r="B72" s="42"/>
      <c r="C72" s="91" t="s">
        <v>130</v>
      </c>
      <c r="E72" s="13"/>
      <c r="G72" s="66">
        <v>1825085</v>
      </c>
      <c r="H72" s="66"/>
      <c r="I72" s="95">
        <v>485000</v>
      </c>
      <c r="J72" s="66"/>
      <c r="K72" s="66">
        <v>1865385</v>
      </c>
      <c r="L72" s="66"/>
      <c r="M72" s="95">
        <v>485000</v>
      </c>
    </row>
    <row r="73" spans="1:13" ht="16.5" customHeight="1" x14ac:dyDescent="0.25">
      <c r="B73" s="42" t="s">
        <v>149</v>
      </c>
      <c r="C73" s="91"/>
      <c r="E73" s="13"/>
      <c r="G73" s="15"/>
      <c r="I73" s="15"/>
      <c r="J73" s="15"/>
      <c r="K73" s="15"/>
      <c r="M73" s="15"/>
    </row>
    <row r="74" spans="1:13" ht="16.5" customHeight="1" x14ac:dyDescent="0.25">
      <c r="B74" s="42"/>
      <c r="C74" s="91" t="s">
        <v>130</v>
      </c>
      <c r="E74" s="13"/>
      <c r="G74" s="66">
        <v>-1152285</v>
      </c>
      <c r="H74" s="66"/>
      <c r="I74" s="95">
        <v>-485000</v>
      </c>
      <c r="J74" s="66"/>
      <c r="K74" s="66">
        <v>-1179285</v>
      </c>
      <c r="L74" s="66"/>
      <c r="M74" s="95">
        <v>-485000</v>
      </c>
    </row>
    <row r="75" spans="1:13" ht="16.5" customHeight="1" x14ac:dyDescent="0.25">
      <c r="B75" s="42" t="s">
        <v>128</v>
      </c>
      <c r="C75" s="91"/>
      <c r="E75" s="13"/>
    </row>
    <row r="76" spans="1:13" ht="16.5" customHeight="1" x14ac:dyDescent="0.25">
      <c r="B76" s="42"/>
      <c r="C76" s="91" t="s">
        <v>150</v>
      </c>
      <c r="E76" s="13"/>
      <c r="G76" s="66">
        <v>250000</v>
      </c>
      <c r="H76" s="66"/>
      <c r="I76" s="134">
        <v>0</v>
      </c>
      <c r="J76" s="66"/>
      <c r="K76" s="66">
        <v>250000</v>
      </c>
      <c r="L76" s="66"/>
      <c r="M76" s="134">
        <v>0</v>
      </c>
    </row>
    <row r="77" spans="1:13" ht="16.5" customHeight="1" x14ac:dyDescent="0.25">
      <c r="B77" s="42" t="s">
        <v>151</v>
      </c>
      <c r="C77" s="91"/>
      <c r="E77" s="13"/>
      <c r="G77" s="66">
        <v>-600000</v>
      </c>
      <c r="H77" s="66"/>
      <c r="I77" s="134">
        <v>0</v>
      </c>
      <c r="J77" s="66"/>
      <c r="K77" s="66">
        <v>-600000</v>
      </c>
      <c r="L77" s="66"/>
      <c r="M77" s="134">
        <v>0</v>
      </c>
    </row>
    <row r="78" spans="1:13" ht="16.5" customHeight="1" x14ac:dyDescent="0.25">
      <c r="B78" s="42" t="s">
        <v>147</v>
      </c>
      <c r="C78" s="91"/>
      <c r="E78" s="13"/>
    </row>
    <row r="79" spans="1:13" ht="16.5" customHeight="1" x14ac:dyDescent="0.25">
      <c r="B79" s="42"/>
      <c r="C79" s="15" t="s">
        <v>90</v>
      </c>
      <c r="E79" s="13">
        <v>13</v>
      </c>
      <c r="G79" s="66">
        <v>1650000</v>
      </c>
      <c r="H79" s="66"/>
      <c r="I79" s="95">
        <v>900000</v>
      </c>
      <c r="J79" s="66"/>
      <c r="K79" s="66">
        <v>1650000</v>
      </c>
      <c r="L79" s="66"/>
      <c r="M79" s="95">
        <v>900000</v>
      </c>
    </row>
    <row r="80" spans="1:13" ht="16.5" customHeight="1" x14ac:dyDescent="0.25">
      <c r="B80" s="42" t="s">
        <v>131</v>
      </c>
      <c r="C80" s="91"/>
      <c r="E80" s="13"/>
      <c r="G80" s="66"/>
      <c r="H80" s="66"/>
      <c r="I80" s="95"/>
      <c r="J80" s="66"/>
      <c r="K80" s="66"/>
      <c r="L80" s="66"/>
      <c r="M80" s="95"/>
    </row>
    <row r="81" spans="1:13" ht="16.5" customHeight="1" x14ac:dyDescent="0.25">
      <c r="B81" s="42"/>
      <c r="C81" s="15" t="s">
        <v>90</v>
      </c>
      <c r="E81" s="13">
        <v>13</v>
      </c>
      <c r="G81" s="66">
        <v>-448083</v>
      </c>
      <c r="H81" s="66"/>
      <c r="I81" s="66">
        <v>-284921</v>
      </c>
      <c r="J81" s="66"/>
      <c r="K81" s="66">
        <v>-448083</v>
      </c>
      <c r="L81" s="66"/>
      <c r="M81" s="66">
        <v>-284921</v>
      </c>
    </row>
    <row r="82" spans="1:13" ht="16.5" customHeight="1" x14ac:dyDescent="0.25">
      <c r="B82" s="42" t="s">
        <v>109</v>
      </c>
      <c r="C82" s="91"/>
      <c r="E82" s="96">
        <v>10.199999999999999</v>
      </c>
      <c r="G82" s="66">
        <v>-232903</v>
      </c>
      <c r="H82" s="66"/>
      <c r="I82" s="66">
        <v>-199272</v>
      </c>
      <c r="J82" s="66"/>
      <c r="K82" s="66">
        <v>-232903</v>
      </c>
      <c r="L82" s="66"/>
      <c r="M82" s="66">
        <v>-199272</v>
      </c>
    </row>
    <row r="83" spans="1:13" ht="16.5" customHeight="1" x14ac:dyDescent="0.25">
      <c r="B83" s="42" t="s">
        <v>148</v>
      </c>
      <c r="C83" s="91"/>
      <c r="E83" s="13">
        <v>17</v>
      </c>
      <c r="G83" s="66">
        <v>-560280</v>
      </c>
      <c r="H83" s="66"/>
      <c r="I83" s="66">
        <v>-413540</v>
      </c>
      <c r="J83" s="66"/>
      <c r="K83" s="66">
        <v>-560280</v>
      </c>
      <c r="L83" s="66"/>
      <c r="M83" s="66">
        <v>-413540</v>
      </c>
    </row>
    <row r="84" spans="1:13" ht="16.5" customHeight="1" x14ac:dyDescent="0.25">
      <c r="B84" s="42" t="s">
        <v>49</v>
      </c>
      <c r="C84" s="91"/>
      <c r="E84" s="96"/>
      <c r="G84" s="94">
        <v>-267438</v>
      </c>
      <c r="H84" s="66"/>
      <c r="I84" s="94">
        <v>-185967</v>
      </c>
      <c r="J84" s="66"/>
      <c r="K84" s="94">
        <v>-267519</v>
      </c>
      <c r="L84" s="66"/>
      <c r="M84" s="94">
        <v>-185947</v>
      </c>
    </row>
    <row r="85" spans="1:13" ht="16.5" customHeight="1" x14ac:dyDescent="0.25">
      <c r="A85" s="91"/>
      <c r="B85" s="91"/>
      <c r="C85" s="91"/>
      <c r="G85" s="66"/>
      <c r="H85" s="66"/>
      <c r="I85" s="66"/>
      <c r="J85" s="66"/>
      <c r="K85" s="66"/>
      <c r="L85" s="66"/>
      <c r="M85" s="66"/>
    </row>
    <row r="86" spans="1:13" ht="16.5" customHeight="1" x14ac:dyDescent="0.25">
      <c r="A86" s="90" t="s">
        <v>107</v>
      </c>
      <c r="B86" s="90"/>
      <c r="C86" s="90"/>
      <c r="G86" s="94">
        <f>SUM(G68:G84)</f>
        <v>2021578</v>
      </c>
      <c r="H86" s="66"/>
      <c r="I86" s="94">
        <f>SUM(I68:I84)</f>
        <v>1221300</v>
      </c>
      <c r="J86" s="66"/>
      <c r="K86" s="94">
        <f>SUM(K68:K84)</f>
        <v>2034797</v>
      </c>
      <c r="L86" s="66"/>
      <c r="M86" s="94">
        <f>SUM(M68:M84)</f>
        <v>1221320</v>
      </c>
    </row>
    <row r="87" spans="1:13" ht="16.5" customHeight="1" x14ac:dyDescent="0.25">
      <c r="A87" s="90"/>
      <c r="B87" s="90"/>
      <c r="C87" s="90"/>
      <c r="G87" s="66"/>
      <c r="H87" s="66"/>
      <c r="I87" s="66"/>
      <c r="J87" s="66"/>
      <c r="K87" s="66"/>
      <c r="L87" s="66"/>
      <c r="M87" s="66"/>
    </row>
    <row r="88" spans="1:13" ht="16.5" customHeight="1" x14ac:dyDescent="0.25">
      <c r="A88" s="90" t="s">
        <v>106</v>
      </c>
      <c r="B88" s="90"/>
      <c r="C88" s="90"/>
      <c r="G88" s="66">
        <f>SUM(G86,G51,G43)</f>
        <v>-417656</v>
      </c>
      <c r="H88" s="66"/>
      <c r="I88" s="66">
        <f>SUM(I86,I51,I43)</f>
        <v>-265809</v>
      </c>
      <c r="J88" s="66"/>
      <c r="K88" s="66">
        <f>SUM(K86,K51,K43)</f>
        <v>-402935</v>
      </c>
      <c r="L88" s="66"/>
      <c r="M88" s="66">
        <f>SUM(M86,M51,M43)</f>
        <v>-281231</v>
      </c>
    </row>
    <row r="89" spans="1:13" ht="16.5" customHeight="1" x14ac:dyDescent="0.25">
      <c r="B89" s="91" t="s">
        <v>143</v>
      </c>
      <c r="C89" s="91"/>
      <c r="G89" s="15"/>
      <c r="I89" s="15"/>
      <c r="J89" s="15"/>
      <c r="K89" s="15"/>
      <c r="M89" s="15"/>
    </row>
    <row r="90" spans="1:13" ht="16.5" customHeight="1" x14ac:dyDescent="0.25">
      <c r="B90" s="91"/>
      <c r="C90" s="91" t="s">
        <v>144</v>
      </c>
      <c r="G90" s="85">
        <v>574762</v>
      </c>
      <c r="H90" s="66"/>
      <c r="I90" s="85">
        <v>460333</v>
      </c>
      <c r="J90" s="66"/>
      <c r="K90" s="85">
        <v>545009</v>
      </c>
      <c r="L90" s="66"/>
      <c r="M90" s="85">
        <v>457733</v>
      </c>
    </row>
    <row r="91" spans="1:13" ht="16.5" customHeight="1" x14ac:dyDescent="0.25">
      <c r="A91" s="91"/>
      <c r="B91" s="91"/>
      <c r="C91" s="91"/>
      <c r="G91" s="81"/>
      <c r="H91" s="66"/>
      <c r="I91" s="81"/>
      <c r="J91" s="66"/>
      <c r="K91" s="81"/>
      <c r="L91" s="66"/>
      <c r="M91" s="81"/>
    </row>
    <row r="92" spans="1:13" ht="16.5" customHeight="1" thickBot="1" x14ac:dyDescent="0.3">
      <c r="A92" s="90" t="s">
        <v>68</v>
      </c>
      <c r="B92" s="90"/>
      <c r="C92" s="90"/>
      <c r="G92" s="97">
        <f>SUM(G88:G91)</f>
        <v>157106</v>
      </c>
      <c r="H92" s="66"/>
      <c r="I92" s="97">
        <f>SUM(I88:I91)</f>
        <v>194524</v>
      </c>
      <c r="J92" s="66"/>
      <c r="K92" s="97">
        <f>SUM(K88:K91)</f>
        <v>142074</v>
      </c>
      <c r="L92" s="66"/>
      <c r="M92" s="97">
        <f>SUM(M88:M91)</f>
        <v>176502</v>
      </c>
    </row>
    <row r="93" spans="1:13" ht="16.5" customHeight="1" thickTop="1" x14ac:dyDescent="0.25">
      <c r="J93" s="98"/>
      <c r="L93" s="98"/>
    </row>
    <row r="94" spans="1:13" ht="16.5" customHeight="1" x14ac:dyDescent="0.25">
      <c r="A94" s="11"/>
    </row>
    <row r="95" spans="1:13" ht="16.5" customHeight="1" x14ac:dyDescent="0.25">
      <c r="A95" s="15" t="s">
        <v>108</v>
      </c>
      <c r="J95" s="98"/>
      <c r="L95" s="98"/>
    </row>
    <row r="96" spans="1:13" ht="16.5" customHeight="1" x14ac:dyDescent="0.25">
      <c r="J96" s="98"/>
      <c r="L96" s="99"/>
    </row>
    <row r="97" spans="1:13" ht="16.5" customHeight="1" x14ac:dyDescent="0.25">
      <c r="A97" s="11"/>
      <c r="G97" s="232" t="s">
        <v>80</v>
      </c>
      <c r="H97" s="232"/>
      <c r="I97" s="232"/>
      <c r="J97" s="3"/>
      <c r="K97" s="232" t="s">
        <v>81</v>
      </c>
      <c r="L97" s="232"/>
      <c r="M97" s="232"/>
    </row>
    <row r="98" spans="1:13" ht="16.5" customHeight="1" x14ac:dyDescent="0.25">
      <c r="B98" s="11"/>
      <c r="G98" s="37">
        <v>2025</v>
      </c>
      <c r="H98" s="38"/>
      <c r="I98" s="37">
        <v>2024</v>
      </c>
      <c r="J98" s="38"/>
      <c r="K98" s="37">
        <v>2025</v>
      </c>
      <c r="L98" s="38"/>
      <c r="M98" s="37">
        <v>2024</v>
      </c>
    </row>
    <row r="99" spans="1:13" ht="16.5" customHeight="1" x14ac:dyDescent="0.25">
      <c r="B99" s="11"/>
      <c r="G99" s="36" t="s">
        <v>63</v>
      </c>
      <c r="H99" s="27"/>
      <c r="I99" s="36" t="s">
        <v>63</v>
      </c>
      <c r="J99" s="28"/>
      <c r="K99" s="36" t="s">
        <v>63</v>
      </c>
      <c r="L99" s="27"/>
      <c r="M99" s="36" t="s">
        <v>63</v>
      </c>
    </row>
    <row r="100" spans="1:13" ht="16.5" customHeight="1" x14ac:dyDescent="0.25">
      <c r="B100" s="11"/>
      <c r="G100" s="66"/>
      <c r="H100" s="66"/>
      <c r="I100" s="66"/>
      <c r="J100" s="66"/>
      <c r="K100" s="66"/>
      <c r="L100" s="66"/>
      <c r="M100" s="66"/>
    </row>
    <row r="101" spans="1:13" ht="16.5" customHeight="1" x14ac:dyDescent="0.25">
      <c r="B101" s="15" t="s">
        <v>8</v>
      </c>
      <c r="G101" s="66">
        <v>166287</v>
      </c>
      <c r="H101" s="66"/>
      <c r="I101" s="66">
        <v>194524</v>
      </c>
      <c r="J101" s="66"/>
      <c r="K101" s="66">
        <v>151255</v>
      </c>
      <c r="L101" s="66"/>
      <c r="M101" s="66">
        <v>176502</v>
      </c>
    </row>
    <row r="102" spans="1:13" ht="16.5" customHeight="1" x14ac:dyDescent="0.25">
      <c r="B102" s="15" t="s">
        <v>79</v>
      </c>
      <c r="G102" s="85">
        <v>-9181</v>
      </c>
      <c r="H102" s="66"/>
      <c r="I102" s="227">
        <v>0</v>
      </c>
      <c r="J102" s="66"/>
      <c r="K102" s="85">
        <v>-9181</v>
      </c>
      <c r="L102" s="66"/>
      <c r="M102" s="227">
        <v>0</v>
      </c>
    </row>
    <row r="103" spans="1:13" ht="16.5" customHeight="1" x14ac:dyDescent="0.25">
      <c r="G103" s="81"/>
      <c r="H103" s="66"/>
      <c r="I103" s="81"/>
      <c r="J103" s="66"/>
      <c r="K103" s="81"/>
      <c r="L103" s="66"/>
      <c r="M103" s="81"/>
    </row>
    <row r="104" spans="1:13" ht="16.5" customHeight="1" thickBot="1" x14ac:dyDescent="0.3">
      <c r="B104" s="15" t="s">
        <v>31</v>
      </c>
      <c r="G104" s="97">
        <f>SUM(G101:G103)</f>
        <v>157106</v>
      </c>
      <c r="H104" s="66"/>
      <c r="I104" s="97">
        <f>SUM(I101:I103)</f>
        <v>194524</v>
      </c>
      <c r="J104" s="66"/>
      <c r="K104" s="97">
        <f>SUM(K101:K103)</f>
        <v>142074</v>
      </c>
      <c r="L104" s="66"/>
      <c r="M104" s="97">
        <f>SUM(M101:M103)</f>
        <v>176502</v>
      </c>
    </row>
    <row r="105" spans="1:13" ht="16.5" customHeight="1" thickTop="1" x14ac:dyDescent="0.25">
      <c r="B105" s="11"/>
      <c r="G105" s="30"/>
      <c r="H105" s="100"/>
      <c r="I105" s="30"/>
      <c r="J105" s="100"/>
      <c r="K105" s="30"/>
      <c r="L105" s="100"/>
      <c r="M105" s="30"/>
    </row>
    <row r="106" spans="1:13" ht="16.5" customHeight="1" x14ac:dyDescent="0.25">
      <c r="A106" s="11" t="s">
        <v>139</v>
      </c>
      <c r="B106" s="11"/>
      <c r="G106" s="30"/>
      <c r="H106" s="100"/>
      <c r="I106" s="30"/>
      <c r="J106" s="100"/>
      <c r="K106" s="30"/>
      <c r="L106" s="100"/>
      <c r="M106" s="30"/>
    </row>
    <row r="107" spans="1:13" ht="16.5" customHeight="1" x14ac:dyDescent="0.25">
      <c r="B107" s="15" t="s">
        <v>104</v>
      </c>
      <c r="E107" s="96"/>
      <c r="G107" s="30">
        <v>143936</v>
      </c>
      <c r="H107" s="100"/>
      <c r="I107" s="30">
        <v>68310</v>
      </c>
      <c r="J107" s="100"/>
      <c r="K107" s="30">
        <v>143936</v>
      </c>
      <c r="L107" s="100"/>
      <c r="M107" s="30">
        <v>68310</v>
      </c>
    </row>
    <row r="108" spans="1:13" ht="16.5" customHeight="1" x14ac:dyDescent="0.25">
      <c r="B108" s="11"/>
      <c r="G108" s="30"/>
      <c r="H108" s="100"/>
      <c r="I108" s="30"/>
      <c r="J108" s="100"/>
      <c r="K108" s="30"/>
      <c r="L108" s="100"/>
      <c r="M108" s="30"/>
    </row>
    <row r="109" spans="1:13" ht="15.75" customHeight="1" x14ac:dyDescent="0.25">
      <c r="B109" s="11"/>
      <c r="G109" s="30"/>
      <c r="H109" s="100"/>
      <c r="I109" s="30"/>
      <c r="J109" s="100"/>
      <c r="K109" s="30"/>
      <c r="L109" s="100"/>
      <c r="M109" s="30"/>
    </row>
    <row r="110" spans="1:13" ht="15.75" customHeight="1" x14ac:dyDescent="0.25">
      <c r="B110" s="11"/>
      <c r="G110" s="30"/>
      <c r="H110" s="100"/>
      <c r="I110" s="30"/>
      <c r="J110" s="100"/>
      <c r="K110" s="30"/>
      <c r="L110" s="100"/>
      <c r="M110" s="30"/>
    </row>
    <row r="111" spans="1:13" ht="2.1" customHeight="1" x14ac:dyDescent="0.25">
      <c r="B111" s="11"/>
      <c r="G111" s="30"/>
      <c r="H111" s="100"/>
      <c r="I111" s="30"/>
      <c r="J111" s="100"/>
      <c r="K111" s="30"/>
      <c r="L111" s="100"/>
      <c r="M111" s="30"/>
    </row>
    <row r="112" spans="1:13" ht="21.9" customHeight="1" x14ac:dyDescent="0.25">
      <c r="A112" s="231" t="str">
        <f>+A56</f>
        <v>The accompanying notes are integral part of these financial information.</v>
      </c>
      <c r="B112" s="231"/>
      <c r="C112" s="231"/>
      <c r="D112" s="231"/>
      <c r="E112" s="231"/>
      <c r="F112" s="231"/>
      <c r="G112" s="231"/>
      <c r="H112" s="231"/>
      <c r="I112" s="231"/>
      <c r="J112" s="231"/>
      <c r="K112" s="231"/>
      <c r="L112" s="231"/>
      <c r="M112" s="231"/>
    </row>
  </sheetData>
  <mergeCells count="8">
    <mergeCell ref="A112:M112"/>
    <mergeCell ref="G62:I62"/>
    <mergeCell ref="K62:M62"/>
    <mergeCell ref="G6:I6"/>
    <mergeCell ref="K6:M6"/>
    <mergeCell ref="A56:M56"/>
    <mergeCell ref="G97:I97"/>
    <mergeCell ref="K97:M97"/>
  </mergeCells>
  <pageMargins left="0.8" right="0.5" top="0.5" bottom="0.6" header="0.49" footer="0.4"/>
  <pageSetup paperSize="9" scale="85" firstPageNumber="8" fitToHeight="0" orientation="portrait" useFirstPageNumber="1" horizontalDpi="1200" verticalDpi="1200" r:id="rId1"/>
  <headerFooter>
    <oddFooter>&amp;R&amp;"Arial,Regular"&amp;9&amp;P</oddFooter>
  </headerFooter>
  <rowBreaks count="1" manualBreakCount="1">
    <brk id="56" max="16383" man="1"/>
  </rowBreaks>
  <ignoredErrors>
    <ignoredError sqref="G51 I51 K51 M51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0D1D478AB0B7045A6241C50A1DAF173" ma:contentTypeVersion="10" ma:contentTypeDescription="Create a new document." ma:contentTypeScope="" ma:versionID="036b609b495b6913eee74b03486c78a3">
  <xsd:schema xmlns:xsd="http://www.w3.org/2001/XMLSchema" xmlns:xs="http://www.w3.org/2001/XMLSchema" xmlns:p="http://schemas.microsoft.com/office/2006/metadata/properties" xmlns:ns2="dc7db67a-e52d-4eec-9932-55859d50c4f8" xmlns:ns3="3ca593e5-d4b9-4db7-b030-b3d84c232854" targetNamespace="http://schemas.microsoft.com/office/2006/metadata/properties" ma:root="true" ma:fieldsID="80cdaac45e4383da1f2dacb334975e8c" ns2:_="" ns3:_="">
    <xsd:import namespace="dc7db67a-e52d-4eec-9932-55859d50c4f8"/>
    <xsd:import namespace="3ca593e5-d4b9-4db7-b030-b3d84c23285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7db67a-e52d-4eec-9932-55859d50c4f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47bde53e-b0a2-4e98-8550-8a152603f3a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a593e5-d4b9-4db7-b030-b3d84c23285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2950b5a4-c4dd-4e01-9e67-4f6aba0e0c47}" ma:internalName="TaxCatchAll" ma:showField="CatchAllData" ma:web="3ca593e5-d4b9-4db7-b030-b3d84c2328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c7db67a-e52d-4eec-9932-55859d50c4f8">
      <Terms xmlns="http://schemas.microsoft.com/office/infopath/2007/PartnerControls"/>
    </lcf76f155ced4ddcb4097134ff3c332f>
    <TaxCatchAll xmlns="3ca593e5-d4b9-4db7-b030-b3d84c232854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B4D9F19-2D96-46AA-AD21-4FB0B198E8B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c7db67a-e52d-4eec-9932-55859d50c4f8"/>
    <ds:schemaRef ds:uri="3ca593e5-d4b9-4db7-b030-b3d84c2328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A11DD37-E7FA-4A3D-BEB3-B18164526486}">
  <ds:schemaRefs>
    <ds:schemaRef ds:uri="http://www.w3.org/XML/1998/namespace"/>
    <ds:schemaRef ds:uri="http://purl.org/dc/elements/1.1/"/>
    <ds:schemaRef ds:uri="http://schemas.microsoft.com/office/2006/metadata/properties"/>
    <ds:schemaRef ds:uri="http://schemas.microsoft.com/office/2006/documentManagement/types"/>
    <ds:schemaRef ds:uri="dc7db67a-e52d-4eec-9932-55859d50c4f8"/>
    <ds:schemaRef ds:uri="3ca593e5-d4b9-4db7-b030-b3d84c232854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668BC879-3398-4CB7-9BB7-4B3C2919E80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BS 2-3</vt:lpstr>
      <vt:lpstr>PL 4 (3 M)</vt:lpstr>
      <vt:lpstr>PL 5 (6 M)</vt:lpstr>
      <vt:lpstr>EQ 6</vt:lpstr>
      <vt:lpstr>EQ 7</vt:lpstr>
      <vt:lpstr>CF 8-9</vt:lpstr>
      <vt:lpstr>'BS 2-3'!Print_Area</vt:lpstr>
      <vt:lpstr>'CF 8-9'!Print_Area</vt:lpstr>
      <vt:lpstr>'PL 4 (3 M)'!Print_Area</vt:lpstr>
      <vt:lpstr>'PL 5 (6 M)'!Print_Area</vt:lpstr>
    </vt:vector>
  </TitlesOfParts>
  <Manager/>
  <Company>PricewaterhouseCoopers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smsinstall</dc:creator>
  <cp:keywords/>
  <dc:description/>
  <cp:lastModifiedBy>aurora FIN</cp:lastModifiedBy>
  <cp:revision/>
  <cp:lastPrinted>2025-08-13T09:02:12Z</cp:lastPrinted>
  <dcterms:created xsi:type="dcterms:W3CDTF">2009-01-23T10:19:39Z</dcterms:created>
  <dcterms:modified xsi:type="dcterms:W3CDTF">2025-08-13T09:34:23Z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ContentTypeId">
    <vt:lpwstr>0x01010020D1D478AB0B7045A6241C50A1DAF173</vt:lpwstr>
  </property>
  <property fmtid="{D5CDD505-2E9C-101B-9397-08002B2CF9AE}" pid="5" name="MediaServiceImageTags">
    <vt:lpwstr/>
  </property>
</Properties>
</file>