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chatchawat.maneenut\OneDrive - Mazars (Thailand) Co., Ltd\Desktop\EFS\"/>
    </mc:Choice>
  </mc:AlternateContent>
  <xr:revisionPtr revIDLastSave="0" documentId="13_ncr:1_{96A3322E-5787-4AA8-A565-348E45637E33}" xr6:coauthVersionLast="47" xr6:coauthVersionMax="47" xr10:uidLastSave="{00000000-0000-0000-0000-000000000000}"/>
  <bookViews>
    <workbookView xWindow="-110" yWindow="-110" windowWidth="19420" windowHeight="10420" tabRatio="805" activeTab="4" xr2:uid="{00000000-000D-0000-FFFF-FFFF00000000}"/>
  </bookViews>
  <sheets>
    <sheet name="BS 3-5" sheetId="47" r:id="rId1"/>
    <sheet name="PL 6-7_3M" sheetId="46" r:id="rId2"/>
    <sheet name="EQ 8 (Conso)" sheetId="40" r:id="rId3"/>
    <sheet name="EQ 9 (Company)" sheetId="41" r:id="rId4"/>
    <sheet name="CF 10-11" sheetId="50" r:id="rId5"/>
  </sheets>
  <definedNames>
    <definedName name="\p" localSheetId="1">#REF!</definedName>
    <definedName name="\p">#REF!</definedName>
    <definedName name="_103wrn.Aging._.and._.Trend._.Analysis._2" localSheetId="0">{#N/A,#N/A,FALSE,"Aging Summary";#N/A,#N/A,FALSE,"Ratio Analysis";#N/A,#N/A,FALSE,"Test 120 Day Accts";#N/A,#N/A,FALSE,"Tickmarks"}</definedName>
    <definedName name="_103wrn.Aging._.and._.Trend._.Analysis._2" localSheetId="4">{#N/A,#N/A,FALSE,"Aging Summary";#N/A,#N/A,FALSE,"Ratio Analysis";#N/A,#N/A,FALSE,"Test 120 Day Accts";#N/A,#N/A,FALSE,"Tickmarks"}</definedName>
    <definedName name="_103wrn.Aging._.and._.Trend._.Analysis._2">{#N/A,#N/A,FALSE,"Aging Summary";#N/A,#N/A,FALSE,"Ratio Analysis";#N/A,#N/A,FALSE,"Test 120 Day Accts";#N/A,#N/A,FALSE,"Tickmarks"}</definedName>
    <definedName name="_107wrn.Aging._.and._.Trend._.Analysis._3" localSheetId="0">{#N/A,#N/A,FALSE,"Aging Summary";#N/A,#N/A,FALSE,"Ratio Analysis";#N/A,#N/A,FALSE,"Test 120 Day Accts";#N/A,#N/A,FALSE,"Tickmarks"}</definedName>
    <definedName name="_107wrn.Aging._.and._.Trend._.Analysis._3" localSheetId="4">{#N/A,#N/A,FALSE,"Aging Summary";#N/A,#N/A,FALSE,"Ratio Analysis";#N/A,#N/A,FALSE,"Test 120 Day Accts";#N/A,#N/A,FALSE,"Tickmarks"}</definedName>
    <definedName name="_107wrn.Aging._.and._.Trend._.Analysis._3">{#N/A,#N/A,FALSE,"Aging Summary";#N/A,#N/A,FALSE,"Ratio Analysis";#N/A,#N/A,FALSE,"Test 120 Day Accts";#N/A,#N/A,FALSE,"Tickmarks"}</definedName>
    <definedName name="_111wrn.Aging._.and._.Trend._.Analysis._4" localSheetId="0">{#N/A,#N/A,FALSE,"Aging Summary";#N/A,#N/A,FALSE,"Ratio Analysis";#N/A,#N/A,FALSE,"Test 120 Day Accts";#N/A,#N/A,FALSE,"Tickmarks"}</definedName>
    <definedName name="_111wrn.Aging._.and._.Trend._.Analysis._4" localSheetId="4">{#N/A,#N/A,FALSE,"Aging Summary";#N/A,#N/A,FALSE,"Ratio Analysis";#N/A,#N/A,FALSE,"Test 120 Day Accts";#N/A,#N/A,FALSE,"Tickmarks"}</definedName>
    <definedName name="_111wrn.Aging._.and._.Trend._.Analysis._4">{#N/A,#N/A,FALSE,"Aging Summary";#N/A,#N/A,FALSE,"Ratio Analysis";#N/A,#N/A,FALSE,"Test 120 Day Accts";#N/A,#N/A,FALSE,"Tickmarks"}</definedName>
    <definedName name="_115wrn.Aging._.and._.Trend._.Analysis._5" localSheetId="0">{#N/A,#N/A,FALSE,"Aging Summary";#N/A,#N/A,FALSE,"Ratio Analysis";#N/A,#N/A,FALSE,"Test 120 Day Accts";#N/A,#N/A,FALSE,"Tickmarks"}</definedName>
    <definedName name="_115wrn.Aging._.and._.Trend._.Analysis._5" localSheetId="4">{#N/A,#N/A,FALSE,"Aging Summary";#N/A,#N/A,FALSE,"Ratio Analysis";#N/A,#N/A,FALSE,"Test 120 Day Accts";#N/A,#N/A,FALSE,"Tickmarks"}</definedName>
    <definedName name="_115wrn.Aging._.and._.Trend._.Analysis._5">{#N/A,#N/A,FALSE,"Aging Summary";#N/A,#N/A,FALSE,"Ratio Analysis";#N/A,#N/A,FALSE,"Test 120 Day Accts";#N/A,#N/A,FALSE,"Tickmarks"}</definedName>
    <definedName name="_119wrn.Aging._.and._.Trend._.Analysis._6" localSheetId="0">{#N/A,#N/A,FALSE,"Aging Summary";#N/A,#N/A,FALSE,"Ratio Analysis";#N/A,#N/A,FALSE,"Test 120 Day Accts";#N/A,#N/A,FALSE,"Tickmarks"}</definedName>
    <definedName name="_119wrn.Aging._.and._.Trend._.Analysis._6" localSheetId="4">{#N/A,#N/A,FALSE,"Aging Summary";#N/A,#N/A,FALSE,"Ratio Analysis";#N/A,#N/A,FALSE,"Test 120 Day Accts";#N/A,#N/A,FALSE,"Tickmarks"}</definedName>
    <definedName name="_119wrn.Aging._.and._.Trend._.Analysis._6">{#N/A,#N/A,FALSE,"Aging Summary";#N/A,#N/A,FALSE,"Ratio Analysis";#N/A,#N/A,FALSE,"Test 120 Day Accts";#N/A,#N/A,FALSE,"Tickmarks"}</definedName>
    <definedName name="_12hire_2" localSheetId="0">{#N/A,#N/A,FALSE,"Aging Summary";#N/A,#N/A,FALSE,"Ratio Analysis";#N/A,#N/A,FALSE,"Test 120 Day Accts";#N/A,#N/A,FALSE,"Tickmarks"}</definedName>
    <definedName name="_12hire_2" localSheetId="4">{#N/A,#N/A,FALSE,"Aging Summary";#N/A,#N/A,FALSE,"Ratio Analysis";#N/A,#N/A,FALSE,"Test 120 Day Accts";#N/A,#N/A,FALSE,"Tickmarks"}</definedName>
    <definedName name="_12hire_2">{#N/A,#N/A,FALSE,"Aging Summary";#N/A,#N/A,FALSE,"Ratio Analysis";#N/A,#N/A,FALSE,"Test 120 Day Accts";#N/A,#N/A,FALSE,"Tickmarks"}</definedName>
    <definedName name="_16hire_3" localSheetId="0">{#N/A,#N/A,FALSE,"Aging Summary";#N/A,#N/A,FALSE,"Ratio Analysis";#N/A,#N/A,FALSE,"Test 120 Day Accts";#N/A,#N/A,FALSE,"Tickmarks"}</definedName>
    <definedName name="_16hire_3" localSheetId="4">{#N/A,#N/A,FALSE,"Aging Summary";#N/A,#N/A,FALSE,"Ratio Analysis";#N/A,#N/A,FALSE,"Test 120 Day Accts";#N/A,#N/A,FALSE,"Tickmarks"}</definedName>
    <definedName name="_16hire_3">{#N/A,#N/A,FALSE,"Aging Summary";#N/A,#N/A,FALSE,"Ratio Analysis";#N/A,#N/A,FALSE,"Test 120 Day Accts";#N/A,#N/A,FALSE,"Tickmarks"}</definedName>
    <definedName name="_1bswip_1">#REF!</definedName>
    <definedName name="_20hire_4" localSheetId="0">{#N/A,#N/A,FALSE,"Aging Summary";#N/A,#N/A,FALSE,"Ratio Analysis";#N/A,#N/A,FALSE,"Test 120 Day Accts";#N/A,#N/A,FALSE,"Tickmarks"}</definedName>
    <definedName name="_20hire_4" localSheetId="4">{#N/A,#N/A,FALSE,"Aging Summary";#N/A,#N/A,FALSE,"Ratio Analysis";#N/A,#N/A,FALSE,"Test 120 Day Accts";#N/A,#N/A,FALSE,"Tickmarks"}</definedName>
    <definedName name="_20hire_4">{#N/A,#N/A,FALSE,"Aging Summary";#N/A,#N/A,FALSE,"Ratio Analysis";#N/A,#N/A,FALSE,"Test 120 Day Accts";#N/A,#N/A,FALSE,"Tickmarks"}</definedName>
    <definedName name="_24hire_5" localSheetId="0">{#N/A,#N/A,FALSE,"Aging Summary";#N/A,#N/A,FALSE,"Ratio Analysis";#N/A,#N/A,FALSE,"Test 120 Day Accts";#N/A,#N/A,FALSE,"Tickmarks"}</definedName>
    <definedName name="_24hire_5" localSheetId="4">{#N/A,#N/A,FALSE,"Aging Summary";#N/A,#N/A,FALSE,"Ratio Analysis";#N/A,#N/A,FALSE,"Test 120 Day Accts";#N/A,#N/A,FALSE,"Tickmarks"}</definedName>
    <definedName name="_24hire_5">{#N/A,#N/A,FALSE,"Aging Summary";#N/A,#N/A,FALSE,"Ratio Analysis";#N/A,#N/A,FALSE,"Test 120 Day Accts";#N/A,#N/A,FALSE,"Tickmarks"}</definedName>
    <definedName name="_28hire_6" localSheetId="0">{#N/A,#N/A,FALSE,"Aging Summary";#N/A,#N/A,FALSE,"Ratio Analysis";#N/A,#N/A,FALSE,"Test 120 Day Accts";#N/A,#N/A,FALSE,"Tickmarks"}</definedName>
    <definedName name="_28hire_6" localSheetId="4">{#N/A,#N/A,FALSE,"Aging Summary";#N/A,#N/A,FALSE,"Ratio Analysis";#N/A,#N/A,FALSE,"Test 120 Day Accts";#N/A,#N/A,FALSE,"Tickmarks"}</definedName>
    <definedName name="_28hire_6">{#N/A,#N/A,FALSE,"Aging Summary";#N/A,#N/A,FALSE,"Ratio Analysis";#N/A,#N/A,FALSE,"Test 120 Day Accts";#N/A,#N/A,FALSE,"Tickmarks"}</definedName>
    <definedName name="_2bswip_2">#REF!</definedName>
    <definedName name="_32HP_1" localSheetId="0">{#N/A,#N/A,FALSE,"Aging Summary";#N/A,#N/A,FALSE,"Ratio Analysis";#N/A,#N/A,FALSE,"Test 120 Day Accts";#N/A,#N/A,FALSE,"Tickmarks"}</definedName>
    <definedName name="_32HP_1" localSheetId="4">{#N/A,#N/A,FALSE,"Aging Summary";#N/A,#N/A,FALSE,"Ratio Analysis";#N/A,#N/A,FALSE,"Test 120 Day Accts";#N/A,#N/A,FALSE,"Tickmarks"}</definedName>
    <definedName name="_32HP_1">{#N/A,#N/A,FALSE,"Aging Summary";#N/A,#N/A,FALSE,"Ratio Analysis";#N/A,#N/A,FALSE,"Test 120 Day Accts";#N/A,#N/A,FALSE,"Tickmarks"}</definedName>
    <definedName name="_36HP_2" localSheetId="0">{#N/A,#N/A,FALSE,"Aging Summary";#N/A,#N/A,FALSE,"Ratio Analysis";#N/A,#N/A,FALSE,"Test 120 Day Accts";#N/A,#N/A,FALSE,"Tickmarks"}</definedName>
    <definedName name="_36HP_2" localSheetId="4">{#N/A,#N/A,FALSE,"Aging Summary";#N/A,#N/A,FALSE,"Ratio Analysis";#N/A,#N/A,FALSE,"Test 120 Day Accts";#N/A,#N/A,FALSE,"Tickmarks"}</definedName>
    <definedName name="_36HP_2">{#N/A,#N/A,FALSE,"Aging Summary";#N/A,#N/A,FALSE,"Ratio Analysis";#N/A,#N/A,FALSE,"Test 120 Day Accts";#N/A,#N/A,FALSE,"Tickmarks"}</definedName>
    <definedName name="_3ColorArea_1">#REF!</definedName>
    <definedName name="_40HP_3" localSheetId="0">{#N/A,#N/A,FALSE,"Aging Summary";#N/A,#N/A,FALSE,"Ratio Analysis";#N/A,#N/A,FALSE,"Test 120 Day Accts";#N/A,#N/A,FALSE,"Tickmarks"}</definedName>
    <definedName name="_40HP_3" localSheetId="4">{#N/A,#N/A,FALSE,"Aging Summary";#N/A,#N/A,FALSE,"Ratio Analysis";#N/A,#N/A,FALSE,"Test 120 Day Accts";#N/A,#N/A,FALSE,"Tickmarks"}</definedName>
    <definedName name="_40HP_3">{#N/A,#N/A,FALSE,"Aging Summary";#N/A,#N/A,FALSE,"Ratio Analysis";#N/A,#N/A,FALSE,"Test 120 Day Accts";#N/A,#N/A,FALSE,"Tickmarks"}</definedName>
    <definedName name="_44HP_4" localSheetId="0">{#N/A,#N/A,FALSE,"Aging Summary";#N/A,#N/A,FALSE,"Ratio Analysis";#N/A,#N/A,FALSE,"Test 120 Day Accts";#N/A,#N/A,FALSE,"Tickmarks"}</definedName>
    <definedName name="_44HP_4" localSheetId="4">{#N/A,#N/A,FALSE,"Aging Summary";#N/A,#N/A,FALSE,"Ratio Analysis";#N/A,#N/A,FALSE,"Test 120 Day Accts";#N/A,#N/A,FALSE,"Tickmarks"}</definedName>
    <definedName name="_44HP_4">{#N/A,#N/A,FALSE,"Aging Summary";#N/A,#N/A,FALSE,"Ratio Analysis";#N/A,#N/A,FALSE,"Test 120 Day Accts";#N/A,#N/A,FALSE,"Tickmarks"}</definedName>
    <definedName name="_48HP_5" localSheetId="0">{#N/A,#N/A,FALSE,"Aging Summary";#N/A,#N/A,FALSE,"Ratio Analysis";#N/A,#N/A,FALSE,"Test 120 Day Accts";#N/A,#N/A,FALSE,"Tickmarks"}</definedName>
    <definedName name="_48HP_5" localSheetId="4">{#N/A,#N/A,FALSE,"Aging Summary";#N/A,#N/A,FALSE,"Ratio Analysis";#N/A,#N/A,FALSE,"Test 120 Day Accts";#N/A,#N/A,FALSE,"Tickmarks"}</definedName>
    <definedName name="_48HP_5">{#N/A,#N/A,FALSE,"Aging Summary";#N/A,#N/A,FALSE,"Ratio Analysis";#N/A,#N/A,FALSE,"Test 120 Day Accts";#N/A,#N/A,FALSE,"Tickmarks"}</definedName>
    <definedName name="_4ColorArea_2">#REF!</definedName>
    <definedName name="_52HP_6" localSheetId="0">{#N/A,#N/A,FALSE,"Aging Summary";#N/A,#N/A,FALSE,"Ratio Analysis";#N/A,#N/A,FALSE,"Test 120 Day Accts";#N/A,#N/A,FALSE,"Tickmarks"}</definedName>
    <definedName name="_52HP_6" localSheetId="4">{#N/A,#N/A,FALSE,"Aging Summary";#N/A,#N/A,FALSE,"Ratio Analysis";#N/A,#N/A,FALSE,"Test 120 Day Accts";#N/A,#N/A,FALSE,"Tickmarks"}</definedName>
    <definedName name="_52HP_6">{#N/A,#N/A,FALSE,"Aging Summary";#N/A,#N/A,FALSE,"Ratio Analysis";#N/A,#N/A,FALSE,"Test 120 Day Accts";#N/A,#N/A,FALSE,"Tickmarks"}</definedName>
    <definedName name="_56o_1" localSheetId="0">{#N/A,#N/A,FALSE,"Aging Summary";#N/A,#N/A,FALSE,"Ratio Analysis";#N/A,#N/A,FALSE,"Test 120 Day Accts";#N/A,#N/A,FALSE,"Tickmarks"}</definedName>
    <definedName name="_56o_1" localSheetId="4">{#N/A,#N/A,FALSE,"Aging Summary";#N/A,#N/A,FALSE,"Ratio Analysis";#N/A,#N/A,FALSE,"Test 120 Day Accts";#N/A,#N/A,FALSE,"Tickmarks"}</definedName>
    <definedName name="_56o_1">{#N/A,#N/A,FALSE,"Aging Summary";#N/A,#N/A,FALSE,"Ratio Analysis";#N/A,#N/A,FALSE,"Test 120 Day Accts";#N/A,#N/A,FALSE,"Tickmarks"}</definedName>
    <definedName name="_60o_2" localSheetId="0">{#N/A,#N/A,FALSE,"Aging Summary";#N/A,#N/A,FALSE,"Ratio Analysis";#N/A,#N/A,FALSE,"Test 120 Day Accts";#N/A,#N/A,FALSE,"Tickmarks"}</definedName>
    <definedName name="_60o_2" localSheetId="4">{#N/A,#N/A,FALSE,"Aging Summary";#N/A,#N/A,FALSE,"Ratio Analysis";#N/A,#N/A,FALSE,"Test 120 Day Accts";#N/A,#N/A,FALSE,"Tickmarks"}</definedName>
    <definedName name="_60o_2">{#N/A,#N/A,FALSE,"Aging Summary";#N/A,#N/A,FALSE,"Ratio Analysis";#N/A,#N/A,FALSE,"Test 120 Day Accts";#N/A,#N/A,FALSE,"Tickmarks"}</definedName>
    <definedName name="_64o_3" localSheetId="0">{#N/A,#N/A,FALSE,"Aging Summary";#N/A,#N/A,FALSE,"Ratio Analysis";#N/A,#N/A,FALSE,"Test 120 Day Accts";#N/A,#N/A,FALSE,"Tickmarks"}</definedName>
    <definedName name="_64o_3" localSheetId="4">{#N/A,#N/A,FALSE,"Aging Summary";#N/A,#N/A,FALSE,"Ratio Analysis";#N/A,#N/A,FALSE,"Test 120 Day Accts";#N/A,#N/A,FALSE,"Tickmarks"}</definedName>
    <definedName name="_64o_3">{#N/A,#N/A,FALSE,"Aging Summary";#N/A,#N/A,FALSE,"Ratio Analysis";#N/A,#N/A,FALSE,"Test 120 Day Accts";#N/A,#N/A,FALSE,"Tickmarks"}</definedName>
    <definedName name="_68o_4" localSheetId="0">{#N/A,#N/A,FALSE,"Aging Summary";#N/A,#N/A,FALSE,"Ratio Analysis";#N/A,#N/A,FALSE,"Test 120 Day Accts";#N/A,#N/A,FALSE,"Tickmarks"}</definedName>
    <definedName name="_68o_4" localSheetId="4">{#N/A,#N/A,FALSE,"Aging Summary";#N/A,#N/A,FALSE,"Ratio Analysis";#N/A,#N/A,FALSE,"Test 120 Day Accts";#N/A,#N/A,FALSE,"Tickmarks"}</definedName>
    <definedName name="_68o_4">{#N/A,#N/A,FALSE,"Aging Summary";#N/A,#N/A,FALSE,"Ratio Analysis";#N/A,#N/A,FALSE,"Test 120 Day Accts";#N/A,#N/A,FALSE,"Tickmarks"}</definedName>
    <definedName name="_72o_5" localSheetId="0">{#N/A,#N/A,FALSE,"Aging Summary";#N/A,#N/A,FALSE,"Ratio Analysis";#N/A,#N/A,FALSE,"Test 120 Day Accts";#N/A,#N/A,FALSE,"Tickmarks"}</definedName>
    <definedName name="_72o_5" localSheetId="4">{#N/A,#N/A,FALSE,"Aging Summary";#N/A,#N/A,FALSE,"Ratio Analysis";#N/A,#N/A,FALSE,"Test 120 Day Accts";#N/A,#N/A,FALSE,"Tickmarks"}</definedName>
    <definedName name="_72o_5">{#N/A,#N/A,FALSE,"Aging Summary";#N/A,#N/A,FALSE,"Ratio Analysis";#N/A,#N/A,FALSE,"Test 120 Day Accts";#N/A,#N/A,FALSE,"Tickmarks"}</definedName>
    <definedName name="_76o_6" localSheetId="0">{#N/A,#N/A,FALSE,"Aging Summary";#N/A,#N/A,FALSE,"Ratio Analysis";#N/A,#N/A,FALSE,"Test 120 Day Accts";#N/A,#N/A,FALSE,"Tickmarks"}</definedName>
    <definedName name="_76o_6" localSheetId="4">{#N/A,#N/A,FALSE,"Aging Summary";#N/A,#N/A,FALSE,"Ratio Analysis";#N/A,#N/A,FALSE,"Test 120 Day Accts";#N/A,#N/A,FALSE,"Tickmarks"}</definedName>
    <definedName name="_76o_6">{#N/A,#N/A,FALSE,"Aging Summary";#N/A,#N/A,FALSE,"Ratio Analysis";#N/A,#N/A,FALSE,"Test 120 Day Accts";#N/A,#N/A,FALSE,"Tickmarks"}</definedName>
    <definedName name="_77p_1_1">#REF!</definedName>
    <definedName name="_78p_1_2">#REF!</definedName>
    <definedName name="_79p_1_3">#REF!</definedName>
    <definedName name="_80p_1_4">#REF!</definedName>
    <definedName name="_81p_1_5">#REF!</definedName>
    <definedName name="_82p_2_1">#REF!</definedName>
    <definedName name="_83p_2_2">#REF!</definedName>
    <definedName name="_84p_2_3">#REF!</definedName>
    <definedName name="_85p_2_4">#REF!</definedName>
    <definedName name="_86p_2_5">#REF!</definedName>
    <definedName name="_87p_3_1">#REF!</definedName>
    <definedName name="_88p_3_2">#REF!</definedName>
    <definedName name="_89p_3_3">#REF!</definedName>
    <definedName name="_8hire_1" localSheetId="0">{#N/A,#N/A,FALSE,"Aging Summary";#N/A,#N/A,FALSE,"Ratio Analysis";#N/A,#N/A,FALSE,"Test 120 Day Accts";#N/A,#N/A,FALSE,"Tickmarks"}</definedName>
    <definedName name="_8hire_1" localSheetId="4">{#N/A,#N/A,FALSE,"Aging Summary";#N/A,#N/A,FALSE,"Ratio Analysis";#N/A,#N/A,FALSE,"Test 120 Day Accts";#N/A,#N/A,FALSE,"Tickmarks"}</definedName>
    <definedName name="_8hire_1">{#N/A,#N/A,FALSE,"Aging Summary";#N/A,#N/A,FALSE,"Ratio Analysis";#N/A,#N/A,FALSE,"Test 120 Day Accts";#N/A,#N/A,FALSE,"Tickmarks"}</definedName>
    <definedName name="_90p_3_4">#REF!</definedName>
    <definedName name="_91p_3_5">#REF!</definedName>
    <definedName name="_92print_1">#REF!</definedName>
    <definedName name="_93print_2">#REF!</definedName>
    <definedName name="_94Print_Area_MI_1">#REF!</definedName>
    <definedName name="_95Print_Area_MI_2">#REF!</definedName>
    <definedName name="_99wrn.Aging._.and._.Trend._.Analysis._1" localSheetId="0">{#N/A,#N/A,FALSE,"Aging Summary";#N/A,#N/A,FALSE,"Ratio Analysis";#N/A,#N/A,FALSE,"Test 120 Day Accts";#N/A,#N/A,FALSE,"Tickmarks"}</definedName>
    <definedName name="_99wrn.Aging._.and._.Trend._.Analysis._1" localSheetId="4">{#N/A,#N/A,FALSE,"Aging Summary";#N/A,#N/A,FALSE,"Ratio Analysis";#N/A,#N/A,FALSE,"Test 120 Day Accts";#N/A,#N/A,FALSE,"Tickmarks"}</definedName>
    <definedName name="_99wrn.Aging._.and._.Trend._.Analysis._1">{#N/A,#N/A,FALSE,"Aging Summary";#N/A,#N/A,FALSE,"Ratio Analysis";#N/A,#N/A,FALSE,"Test 120 Day Accts";#N/A,#N/A,FALSE,"Tickmarks"}</definedName>
    <definedName name="aa" localSheetId="1">#REF!</definedName>
    <definedName name="aa">#REF!</definedName>
    <definedName name="AS2DocOpenMode" hidden="1">"AS2DocumentEdit"</definedName>
    <definedName name="bswip" localSheetId="4">#REF!</definedName>
    <definedName name="bswip" localSheetId="1">#REF!</definedName>
    <definedName name="bswip">#REF!</definedName>
    <definedName name="CF" localSheetId="4">#REF!</definedName>
    <definedName name="CF">#REF!</definedName>
    <definedName name="ColorArea" localSheetId="4">#REF!</definedName>
    <definedName name="ColorArea" localSheetId="1">#REF!</definedName>
    <definedName name="ColorArea">#REF!</definedName>
    <definedName name="_xlnm.Database" localSheetId="1">#REF!</definedName>
    <definedName name="_xlnm.Database">#REF!</definedName>
    <definedName name="Excel_BuiltIn_Print_Area_1" localSheetId="4">#REF!</definedName>
    <definedName name="Excel_BuiltIn_Print_Area_1">#REF!</definedName>
    <definedName name="Excel_BuiltIn_Print_Area_2" localSheetId="4">#REF!</definedName>
    <definedName name="Excel_BuiltIn_Print_Area_2">#REF!</definedName>
    <definedName name="Excel_BuiltIn_Print_Area_4" localSheetId="4">#REF!</definedName>
    <definedName name="Excel_BuiltIn_Print_Area_4">#REF!</definedName>
    <definedName name="Excel_BuiltIn_Print_Area_4_1">#REF!</definedName>
    <definedName name="Excel_BuiltIn_Print_Area_7" localSheetId="4">#REF!</definedName>
    <definedName name="Excel_BuiltIn_Print_Area_7">#REF!</definedName>
    <definedName name="Excel_BuiltIn_Print_Area_8_1">#REF!</definedName>
    <definedName name="hire" localSheetId="0" hidden="1">{#N/A,#N/A,FALSE,"Aging Summary";#N/A,#N/A,FALSE,"Ratio Analysis";#N/A,#N/A,FALSE,"Test 120 Day Accts";#N/A,#N/A,FALSE,"Tickmarks"}</definedName>
    <definedName name="hire" localSheetId="4" hidden="1">{#N/A,#N/A,FALSE,"Aging Summary";#N/A,#N/A,FALSE,"Ratio Analysis";#N/A,#N/A,FALSE,"Test 120 Day Accts";#N/A,#N/A,FALSE,"Tickmarks"}</definedName>
    <definedName name="hire" localSheetId="1" hidden="1">{#N/A,#N/A,FALSE,"Aging Summary";#N/A,#N/A,FALSE,"Ratio Analysis";#N/A,#N/A,FALSE,"Test 120 Day Accts";#N/A,#N/A,FALSE,"Tickmarks"}</definedName>
    <definedName name="hire" hidden="1">{#N/A,#N/A,FALSE,"Aging Summary";#N/A,#N/A,FALSE,"Ratio Analysis";#N/A,#N/A,FALSE,"Test 120 Day Accts";#N/A,#N/A,FALSE,"Tickmarks"}</definedName>
    <definedName name="HP" localSheetId="0" hidden="1">{#N/A,#N/A,FALSE,"Aging Summary";#N/A,#N/A,FALSE,"Ratio Analysis";#N/A,#N/A,FALSE,"Test 120 Day Accts";#N/A,#N/A,FALSE,"Tickmarks"}</definedName>
    <definedName name="HP" localSheetId="4" hidden="1">{#N/A,#N/A,FALSE,"Aging Summary";#N/A,#N/A,FALSE,"Ratio Analysis";#N/A,#N/A,FALSE,"Test 120 Day Accts";#N/A,#N/A,FALSE,"Tickmarks"}</definedName>
    <definedName name="HP" localSheetId="1" hidden="1">{#N/A,#N/A,FALSE,"Aging Summary";#N/A,#N/A,FALSE,"Ratio Analysis";#N/A,#N/A,FALSE,"Test 120 Day Accts";#N/A,#N/A,FALSE,"Tickmarks"}</definedName>
    <definedName name="HP" hidden="1">{#N/A,#N/A,FALSE,"Aging Summary";#N/A,#N/A,FALSE,"Ratio Analysis";#N/A,#N/A,FALSE,"Test 120 Day Accts";#N/A,#N/A,FALSE,"Tickmarks"}</definedName>
    <definedName name="LEASE" localSheetId="1">#REF!</definedName>
    <definedName name="LEASE">#REF!</definedName>
    <definedName name="o" localSheetId="0" hidden="1">{#N/A,#N/A,FALSE,"Aging Summary";#N/A,#N/A,FALSE,"Ratio Analysis";#N/A,#N/A,FALSE,"Test 120 Day Accts";#N/A,#N/A,FALSE,"Tickmarks"}</definedName>
    <definedName name="o" localSheetId="4" hidden="1">{#N/A,#N/A,FALSE,"Aging Summary";#N/A,#N/A,FALSE,"Ratio Analysis";#N/A,#N/A,FALSE,"Test 120 Day Accts";#N/A,#N/A,FALSE,"Tickmarks"}</definedName>
    <definedName name="o" localSheetId="1" hidden="1">{#N/A,#N/A,FALSE,"Aging Summary";#N/A,#N/A,FALSE,"Ratio Analysis";#N/A,#N/A,FALSE,"Test 120 Day Accts";#N/A,#N/A,FALSE,"Tickmarks"}</definedName>
    <definedName name="o" hidden="1">{#N/A,#N/A,FALSE,"Aging Summary";#N/A,#N/A,FALSE,"Ratio Analysis";#N/A,#N/A,FALSE,"Test 120 Day Accts";#N/A,#N/A,FALSE,"Tickmarks"}</definedName>
    <definedName name="p_1" localSheetId="4">#REF!</definedName>
    <definedName name="p_1" localSheetId="1">#REF!</definedName>
    <definedName name="p_1">#REF!</definedName>
    <definedName name="p_2" localSheetId="4">#REF!</definedName>
    <definedName name="p_2" localSheetId="1">#REF!</definedName>
    <definedName name="p_2">#REF!</definedName>
    <definedName name="p_3" localSheetId="4">#REF!</definedName>
    <definedName name="p_3" localSheetId="1">#REF!</definedName>
    <definedName name="p_3">#REF!</definedName>
    <definedName name="print" localSheetId="4">#REF!</definedName>
    <definedName name="print">#REF!</definedName>
    <definedName name="_xlnm.Print_Area" localSheetId="0">'BS 3-5'!$A$1:$K$141</definedName>
    <definedName name="_xlnm.Print_Area" localSheetId="4">'CF 10-11'!$A$1:$L$94</definedName>
    <definedName name="_xlnm.Print_Area">#REF!</definedName>
    <definedName name="Print_Area_MI" localSheetId="4">#REF!</definedName>
    <definedName name="PRINT_AREA_MI" localSheetId="1">#REF!</definedName>
    <definedName name="Print_Area_MI">#REF!</definedName>
    <definedName name="Print_Titles_MI" localSheetId="1">#REF!</definedName>
    <definedName name="Print_Titles_MI">#REF!</definedName>
    <definedName name="ssss" localSheetId="4">#REF!</definedName>
    <definedName name="ssss">#REF!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Z_1F7F6C19_8911_4A38_A245_5C51B403FB13_.wvu.PrintArea" localSheetId="0" hidden="1">'BS 3-5'!$A$1:$K$141</definedName>
    <definedName name="Z_2CA7CCB4_9B56_4682_9662_97CF2752E215_.wvu.PrintArea" localSheetId="0" hidden="1">'BS 3-5'!$A$1:$K$141</definedName>
    <definedName name="Z_32FE8EAA_35DA_4C7A_92A0_9B5CAB08BE3F_.wvu.PrintArea" localSheetId="0" hidden="1">'BS 3-5'!$A$1:$K$141</definedName>
    <definedName name="Z_7A9397F6_E1FC_4386_A077_FC272B949F82_.wvu.PrintArea" localSheetId="0" hidden="1">'BS 3-5'!$A$1:$K$141</definedName>
    <definedName name="Z_E7B771DF_1040_4644_BE91_91BA1826BFF6_.wvu.PrintArea" localSheetId="0" hidden="1">'BS 3-5'!$A$1:$K$141</definedName>
    <definedName name="ฟ53" localSheetId="0">#REF!</definedName>
    <definedName name="ฟ53" localSheetId="4">#REF!</definedName>
    <definedName name="ฟ53">#REF!</definedName>
    <definedName name="ฤ63" localSheetId="0">#REF!</definedName>
    <definedName name="ฤ63" localSheetId="4">#REF!</definedName>
    <definedName name="ฤ63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6" i="50" l="1"/>
  <c r="F68" i="50"/>
  <c r="M29" i="40" l="1"/>
  <c r="K119" i="47" l="1"/>
  <c r="W29" i="40" l="1"/>
  <c r="W28" i="40"/>
  <c r="AA28" i="40" s="1"/>
  <c r="AC28" i="40" s="1"/>
  <c r="AG28" i="40" s="1"/>
  <c r="D33" i="46"/>
  <c r="F79" i="50" l="1"/>
  <c r="J79" i="50" l="1"/>
  <c r="L68" i="50"/>
  <c r="J68" i="50"/>
  <c r="L79" i="50"/>
  <c r="H79" i="50"/>
  <c r="H68" i="50"/>
  <c r="AC30" i="40" l="1"/>
  <c r="G119" i="47"/>
  <c r="G121" i="47" s="1"/>
  <c r="K68" i="47" l="1"/>
  <c r="I68" i="47"/>
  <c r="G68" i="47"/>
  <c r="E68" i="47"/>
  <c r="K21" i="47"/>
  <c r="I21" i="47"/>
  <c r="G21" i="47"/>
  <c r="E21" i="47"/>
  <c r="F14" i="46"/>
  <c r="F23" i="46" s="1"/>
  <c r="D14" i="46"/>
  <c r="D23" i="46" s="1"/>
  <c r="H14" i="46"/>
  <c r="H23" i="46" s="1"/>
  <c r="E34" i="47"/>
  <c r="K76" i="47"/>
  <c r="I76" i="47"/>
  <c r="G76" i="47"/>
  <c r="E76" i="47"/>
  <c r="K34" i="47"/>
  <c r="I34" i="47"/>
  <c r="G34" i="47"/>
  <c r="J42" i="46"/>
  <c r="H42" i="46"/>
  <c r="F42" i="46"/>
  <c r="D42" i="46"/>
  <c r="D44" i="46" s="1"/>
  <c r="J33" i="46"/>
  <c r="H33" i="46"/>
  <c r="F33" i="46"/>
  <c r="J23" i="46"/>
  <c r="H25" i="46" l="1"/>
  <c r="J13" i="50"/>
  <c r="J31" i="50" s="1"/>
  <c r="J41" i="50" s="1"/>
  <c r="J44" i="50" s="1"/>
  <c r="J83" i="50" s="1"/>
  <c r="F25" i="46"/>
  <c r="H13" i="50"/>
  <c r="J25" i="46"/>
  <c r="L13" i="50"/>
  <c r="D25" i="46"/>
  <c r="D61" i="46" s="1"/>
  <c r="F13" i="50"/>
  <c r="M27" i="41"/>
  <c r="H44" i="46"/>
  <c r="H45" i="46" s="1"/>
  <c r="H66" i="46" s="1"/>
  <c r="J44" i="46"/>
  <c r="J45" i="46" s="1"/>
  <c r="J66" i="46" s="1"/>
  <c r="F44" i="46"/>
  <c r="K121" i="47"/>
  <c r="E35" i="47"/>
  <c r="E77" i="47"/>
  <c r="J61" i="46"/>
  <c r="I77" i="47"/>
  <c r="G77" i="47"/>
  <c r="G35" i="47"/>
  <c r="I35" i="47"/>
  <c r="K77" i="47"/>
  <c r="K35" i="47"/>
  <c r="H61" i="46"/>
  <c r="F31" i="50" l="1"/>
  <c r="F41" i="50" s="1"/>
  <c r="F44" i="50" s="1"/>
  <c r="J86" i="50"/>
  <c r="L31" i="50"/>
  <c r="L41" i="50" s="1"/>
  <c r="L44" i="50" s="1"/>
  <c r="H31" i="50"/>
  <c r="H41" i="50" s="1"/>
  <c r="H44" i="50" s="1"/>
  <c r="H83" i="50" s="1"/>
  <c r="H86" i="50" s="1"/>
  <c r="D45" i="46"/>
  <c r="D66" i="46" s="1"/>
  <c r="F45" i="46"/>
  <c r="F66" i="46" s="1"/>
  <c r="K122" i="47"/>
  <c r="G122" i="47"/>
  <c r="F61" i="46"/>
  <c r="F83" i="50" l="1"/>
  <c r="F86" i="50" s="1"/>
  <c r="U27" i="41"/>
  <c r="W27" i="41" s="1"/>
  <c r="AA29" i="40"/>
  <c r="U14" i="41" l="1"/>
  <c r="Y14" i="41"/>
  <c r="E22" i="40"/>
  <c r="Y24" i="41"/>
  <c r="Y19" i="41"/>
  <c r="Y18" i="41"/>
  <c r="Y17" i="41"/>
  <c r="W21" i="41"/>
  <c r="S21" i="41"/>
  <c r="Q21" i="41"/>
  <c r="O21" i="41"/>
  <c r="M21" i="41"/>
  <c r="K21" i="41"/>
  <c r="I21" i="41"/>
  <c r="G21" i="41"/>
  <c r="E21" i="41"/>
  <c r="U17" i="41"/>
  <c r="Q29" i="41"/>
  <c r="O29" i="41"/>
  <c r="U24" i="41"/>
  <c r="U19" i="41"/>
  <c r="U18" i="41"/>
  <c r="U21" i="41" l="1"/>
  <c r="Y21" i="41"/>
  <c r="W18" i="40" l="1"/>
  <c r="AA18" i="40" s="1"/>
  <c r="AC18" i="40" s="1"/>
  <c r="AG18" i="40" s="1"/>
  <c r="G22" i="40"/>
  <c r="Q15" i="40" l="1"/>
  <c r="U25" i="40"/>
  <c r="W15" i="40" l="1"/>
  <c r="AA15" i="40" s="1"/>
  <c r="AC15" i="40" s="1"/>
  <c r="W25" i="40"/>
  <c r="W20" i="40"/>
  <c r="AA20" i="40" s="1"/>
  <c r="AC20" i="40" s="1"/>
  <c r="AG20" i="40" s="1"/>
  <c r="W19" i="40"/>
  <c r="AA19" i="40" s="1"/>
  <c r="AC19" i="40" s="1"/>
  <c r="AG19" i="40" s="1"/>
  <c r="AA22" i="40" l="1"/>
  <c r="AA25" i="40"/>
  <c r="AC25" i="40" s="1"/>
  <c r="AA31" i="40" l="1"/>
  <c r="AG15" i="40"/>
  <c r="AC22" i="40"/>
  <c r="AG25" i="40"/>
  <c r="W29" i="41"/>
  <c r="S29" i="41"/>
  <c r="K29" i="41"/>
  <c r="I29" i="41"/>
  <c r="G29" i="41"/>
  <c r="E29" i="41"/>
  <c r="AE31" i="40"/>
  <c r="Y31" i="40"/>
  <c r="U31" i="40"/>
  <c r="S31" i="40"/>
  <c r="Q31" i="40"/>
  <c r="O31" i="40"/>
  <c r="K31" i="40"/>
  <c r="E116" i="47" s="1"/>
  <c r="I31" i="40"/>
  <c r="G31" i="40"/>
  <c r="E31" i="40"/>
  <c r="AE22" i="40"/>
  <c r="Y22" i="40"/>
  <c r="U22" i="40"/>
  <c r="S22" i="40"/>
  <c r="Q22" i="40"/>
  <c r="O22" i="40"/>
  <c r="M22" i="40"/>
  <c r="K22" i="40"/>
  <c r="I22" i="40"/>
  <c r="U29" i="41" l="1"/>
  <c r="AG22" i="40"/>
  <c r="W31" i="40"/>
  <c r="W22" i="40"/>
  <c r="AC29" i="40" l="1"/>
  <c r="Y27" i="41" l="1"/>
  <c r="Y29" i="41" s="1"/>
  <c r="M29" i="41"/>
  <c r="I117" i="47" s="1"/>
  <c r="I119" i="47" s="1"/>
  <c r="I121" i="47" s="1"/>
  <c r="I122" i="47" s="1"/>
  <c r="M31" i="40"/>
  <c r="AC31" i="40" l="1"/>
  <c r="E117" i="47"/>
  <c r="E119" i="47" s="1"/>
  <c r="E121" i="47" s="1"/>
  <c r="E122" i="47" s="1"/>
  <c r="AG29" i="40"/>
  <c r="AG31" i="40" s="1"/>
</calcChain>
</file>

<file path=xl/sharedStrings.xml><?xml version="1.0" encoding="utf-8"?>
<sst xmlns="http://schemas.openxmlformats.org/spreadsheetml/2006/main" count="430" uniqueCount="225">
  <si>
    <t>Asphere Innovations Public Company Limited</t>
  </si>
  <si>
    <t>Statement of financial position (Unaudited)</t>
  </si>
  <si>
    <t>As at 31 March 2025</t>
  </si>
  <si>
    <t>Consolidated</t>
  </si>
  <si>
    <t>Separate</t>
  </si>
  <si>
    <t>Unaudited</t>
  </si>
  <si>
    <t>Audited</t>
  </si>
  <si>
    <t>31 March</t>
  </si>
  <si>
    <t>31 December</t>
  </si>
  <si>
    <t>2025</t>
  </si>
  <si>
    <t>2024</t>
  </si>
  <si>
    <t>Note</t>
  </si>
  <si>
    <t>Assets</t>
  </si>
  <si>
    <t>Current assets</t>
  </si>
  <si>
    <t>Cash and cash equivalents</t>
  </si>
  <si>
    <t>Trade and other current receivables</t>
  </si>
  <si>
    <t>Current tax assets</t>
  </si>
  <si>
    <t>Other current financial assets</t>
  </si>
  <si>
    <t>Prepaid royalty fees</t>
  </si>
  <si>
    <t>Other current assets</t>
  </si>
  <si>
    <t>Total current assets</t>
  </si>
  <si>
    <t>Non-current assets</t>
  </si>
  <si>
    <t>Financial assets measured at fair value through</t>
  </si>
  <si>
    <t>other comprehensive income</t>
  </si>
  <si>
    <t>Investments in subsidiaries</t>
  </si>
  <si>
    <t>Investments in joint venture</t>
  </si>
  <si>
    <t>Equipment</t>
  </si>
  <si>
    <t>Right-of-use assets</t>
  </si>
  <si>
    <t>Intangible assets</t>
  </si>
  <si>
    <t>Other non-current assets</t>
  </si>
  <si>
    <t>Total non-current assets</t>
  </si>
  <si>
    <t>Total assets</t>
  </si>
  <si>
    <t>Director _____________________________                      Director _____________________________</t>
  </si>
  <si>
    <t>Liabilities and Shareholders' equity</t>
  </si>
  <si>
    <t>Current liabilities</t>
  </si>
  <si>
    <t>Trade and other current payables</t>
  </si>
  <si>
    <t>Deferred revenue</t>
  </si>
  <si>
    <t>Accrued corporate income tax</t>
  </si>
  <si>
    <t>Current provisions for employee benefits</t>
  </si>
  <si>
    <t>Total current liabilities</t>
  </si>
  <si>
    <t>Non-current liabilities</t>
  </si>
  <si>
    <t>Long-term loan from financial institution</t>
  </si>
  <si>
    <t>Lease liabilities</t>
  </si>
  <si>
    <t>Deferred tax liabilities</t>
  </si>
  <si>
    <t>Other non-current provision</t>
  </si>
  <si>
    <t>Total non-current liabilities</t>
  </si>
  <si>
    <t>Total liabilities</t>
  </si>
  <si>
    <t>Shareholders' equity</t>
  </si>
  <si>
    <t>Share capital</t>
  </si>
  <si>
    <t>Authorised share capital</t>
  </si>
  <si>
    <t>Issued and paid-up share capital</t>
  </si>
  <si>
    <t>Capital reserve for share-based payment</t>
  </si>
  <si>
    <t>Retained earnings</t>
  </si>
  <si>
    <t>Unappropriated</t>
  </si>
  <si>
    <t>Other components of shareholders' equity</t>
  </si>
  <si>
    <t>Equity attributable to owners of the parent</t>
  </si>
  <si>
    <t>Non-controlling interests</t>
  </si>
  <si>
    <t>Total shareholders' equity</t>
  </si>
  <si>
    <t>Total liabilities and shareholders' equity</t>
  </si>
  <si>
    <t>Statement of comprehensive income (Unaudited)</t>
  </si>
  <si>
    <t>For the three-month period ended 31 March 2025</t>
  </si>
  <si>
    <t>Revenues from services</t>
  </si>
  <si>
    <t>Cost of services</t>
  </si>
  <si>
    <t xml:space="preserve">Gross profit </t>
  </si>
  <si>
    <t>Dividend income</t>
  </si>
  <si>
    <t>Other income</t>
  </si>
  <si>
    <t>Selling expenses</t>
  </si>
  <si>
    <t>Administrative expenses</t>
  </si>
  <si>
    <t>Share of loss from investment in joint venture</t>
  </si>
  <si>
    <t>Profit before income tax expense</t>
  </si>
  <si>
    <t>Profit for the period</t>
  </si>
  <si>
    <t>Other comprehensive income (expense):</t>
  </si>
  <si>
    <t>Items that will be reclassified subsequently</t>
  </si>
  <si>
    <t>to profit or loss</t>
  </si>
  <si>
    <t xml:space="preserve">Exchange differences on translation of </t>
  </si>
  <si>
    <t xml:space="preserve">   financial statements in foreign currencies</t>
  </si>
  <si>
    <t>Total items that will be reclassified</t>
  </si>
  <si>
    <t xml:space="preserve">   subsequently to profit or loss</t>
  </si>
  <si>
    <t>Loss on equity investments designated at fair value</t>
  </si>
  <si>
    <t xml:space="preserve">    through other comprehensive income </t>
  </si>
  <si>
    <t>Income tax on items that will not be</t>
  </si>
  <si>
    <t xml:space="preserve">   reclassified subsequently to profit or loss</t>
  </si>
  <si>
    <t>Total items that will not be reclassified</t>
  </si>
  <si>
    <t xml:space="preserve">   for the period, net of tax</t>
  </si>
  <si>
    <t>Total comprehensive income (expense) for the period</t>
  </si>
  <si>
    <t>Profit attributable to:</t>
  </si>
  <si>
    <t>Owners of the parent</t>
  </si>
  <si>
    <t>Total comprehensive income (expenses) attributable to:</t>
  </si>
  <si>
    <t>Earnings per share</t>
  </si>
  <si>
    <t xml:space="preserve"> Baht</t>
  </si>
  <si>
    <t>Basic earnings per share</t>
  </si>
  <si>
    <t>Diluted earnings per share</t>
  </si>
  <si>
    <t>Statement of changes in shareholders' equity (Unaudited)</t>
  </si>
  <si>
    <t>Attributable to owners of the parent</t>
  </si>
  <si>
    <t xml:space="preserve"> </t>
  </si>
  <si>
    <t>Other comprehensive income (expenses)</t>
  </si>
  <si>
    <t xml:space="preserve">Gains on </t>
  </si>
  <si>
    <t xml:space="preserve">Gain (loss) on equity </t>
  </si>
  <si>
    <t>Total other</t>
  </si>
  <si>
    <t xml:space="preserve">Issued and </t>
  </si>
  <si>
    <t>Capital reserve</t>
  </si>
  <si>
    <t>Exchange differences</t>
  </si>
  <si>
    <t xml:space="preserve">remeasurements of </t>
  </si>
  <si>
    <t xml:space="preserve">investments measured </t>
  </si>
  <si>
    <t>components of</t>
  </si>
  <si>
    <t>Total</t>
  </si>
  <si>
    <t>paid-up</t>
  </si>
  <si>
    <t>Premium</t>
  </si>
  <si>
    <t>for share-based</t>
  </si>
  <si>
    <t>Appropriated -</t>
  </si>
  <si>
    <t>on translation of</t>
  </si>
  <si>
    <t>defined employment</t>
  </si>
  <si>
    <t xml:space="preserve">at fair value through </t>
  </si>
  <si>
    <t xml:space="preserve">Total other </t>
  </si>
  <si>
    <t>Other change from</t>
  </si>
  <si>
    <t>shareholders'</t>
  </si>
  <si>
    <t>Total owners</t>
  </si>
  <si>
    <t>Non-controlling</t>
  </si>
  <si>
    <t>share capital</t>
  </si>
  <si>
    <t>payments</t>
  </si>
  <si>
    <t>legal reserve</t>
  </si>
  <si>
    <t>Treasury shares</t>
  </si>
  <si>
    <t>financial statements</t>
  </si>
  <si>
    <t>benefit plans</t>
  </si>
  <si>
    <t>comprehensive income</t>
  </si>
  <si>
    <t>shareholders's equity</t>
  </si>
  <si>
    <t xml:space="preserve"> equity</t>
  </si>
  <si>
    <t xml:space="preserve"> of the parent</t>
  </si>
  <si>
    <t>interests</t>
  </si>
  <si>
    <t>Opening balance at 1 January 2024</t>
  </si>
  <si>
    <t xml:space="preserve">Change in shareholders' equity for the period </t>
  </si>
  <si>
    <t>Share-based payments</t>
  </si>
  <si>
    <t>Treasury shares purchased</t>
  </si>
  <si>
    <t>Closing balance at 31 March 2024</t>
  </si>
  <si>
    <t>Opening balance at 1 January 2025</t>
  </si>
  <si>
    <t>of warrants exercised</t>
  </si>
  <si>
    <t>Closing balance at 31 March 2025</t>
  </si>
  <si>
    <t>Issued and paid-up</t>
  </si>
  <si>
    <t>shareholders'  equity</t>
  </si>
  <si>
    <t>shareholders' equity</t>
  </si>
  <si>
    <t>Issuance of ordinary shares as a result of warrants exercised</t>
  </si>
  <si>
    <t>Statement of cash flows (Unaudited)</t>
  </si>
  <si>
    <t>Cash flows from operating activities</t>
  </si>
  <si>
    <t>Adjustments for:</t>
  </si>
  <si>
    <t>Depreciation and amortisation</t>
  </si>
  <si>
    <t>Gain on sold financial assets</t>
  </si>
  <si>
    <t>Reversal of impairment on prepaid royalty fee</t>
  </si>
  <si>
    <t>Gain from disposals of equipment</t>
  </si>
  <si>
    <t>Unrealised gain on exchange rates</t>
  </si>
  <si>
    <t>Employee benefit expenses</t>
  </si>
  <si>
    <t>Dividend received</t>
  </si>
  <si>
    <t>Interest income</t>
  </si>
  <si>
    <t>Share of (gain) loss from investments in associates</t>
  </si>
  <si>
    <t>Share of loss from investments in joint venture</t>
  </si>
  <si>
    <t>Finance costs</t>
  </si>
  <si>
    <t>Cash flows before changes in operating assets and liabilities</t>
  </si>
  <si>
    <t>Changes in operating assets and liabilities</t>
  </si>
  <si>
    <t>Other current liabilities</t>
  </si>
  <si>
    <t>Cash generated from operations</t>
  </si>
  <si>
    <t>Income tax paid</t>
  </si>
  <si>
    <t>Net cash generated from operating activities</t>
  </si>
  <si>
    <t>Cash flows from investing activities</t>
  </si>
  <si>
    <t>Cash received from sold of other current financial assets</t>
  </si>
  <si>
    <t>Cash paid for purchase of equipment</t>
  </si>
  <si>
    <t>Cash paid for purchase of intangible assets</t>
  </si>
  <si>
    <t>Cash received from interest received</t>
  </si>
  <si>
    <t>Cash flows from financing activities</t>
  </si>
  <si>
    <t xml:space="preserve">Cash received from share subscriptions as a result </t>
  </si>
  <si>
    <t>Cash received from short-term loans from financial institution</t>
  </si>
  <si>
    <t>Cash paid from short-term loans from related parties</t>
  </si>
  <si>
    <t>Cash paid for treasury share</t>
  </si>
  <si>
    <t>Cash paid for interest expense</t>
  </si>
  <si>
    <t>Cash paid from liabilities under lease agreements</t>
  </si>
  <si>
    <t>Net cash used in financing activities</t>
  </si>
  <si>
    <t>Translation adjustments</t>
  </si>
  <si>
    <t>Net increase (decrease) in cash and cash equivalents</t>
  </si>
  <si>
    <t>Cash and cash equivalents at the beginning of the period</t>
  </si>
  <si>
    <t>Unrealised exchange gain on cash and cash equivalents</t>
  </si>
  <si>
    <t>Cash and cash equivalents at the end of the period</t>
  </si>
  <si>
    <t>Non-cash transactions</t>
  </si>
  <si>
    <t>Acquisition of right-of-use assets under lease agreements</t>
  </si>
  <si>
    <t>Acquisition of intangible assets by other payables</t>
  </si>
  <si>
    <t>Acquisition of minimum gaurantee by other payables</t>
  </si>
  <si>
    <t>Gain on disposal of investment in subsidairy</t>
  </si>
  <si>
    <t>-</t>
  </si>
  <si>
    <r>
      <t xml:space="preserve">Statement of financial position (Unaudited) </t>
    </r>
    <r>
      <rPr>
        <sz val="14"/>
        <rFont val="Angsana New"/>
        <family val="1"/>
      </rPr>
      <t xml:space="preserve">(Cont’d) </t>
    </r>
  </si>
  <si>
    <r>
      <t>Liabilities and Shareholders' equity</t>
    </r>
    <r>
      <rPr>
        <sz val="14"/>
        <rFont val="Angsana New"/>
        <family val="1"/>
      </rPr>
      <t xml:space="preserve"> (Cont’d) </t>
    </r>
  </si>
  <si>
    <t xml:space="preserve">   499,246,766 ordinary shares of  Baht 0.5 each</t>
  </si>
  <si>
    <r>
      <t xml:space="preserve">Statement of cash flows (Unaudited) </t>
    </r>
    <r>
      <rPr>
        <sz val="14"/>
        <rFont val="Angsana New"/>
        <family val="1"/>
      </rPr>
      <t>(Cont'd)</t>
    </r>
  </si>
  <si>
    <t xml:space="preserve">Items that will not be reclassified subsequently </t>
  </si>
  <si>
    <t>Disposal of investment in subsidiary</t>
  </si>
  <si>
    <t>Current portion of long-term loan from financial institution</t>
  </si>
  <si>
    <t>Short-term loans to related party</t>
  </si>
  <si>
    <t>Notes</t>
  </si>
  <si>
    <t>Consolidated financial statements (Unaudited)</t>
  </si>
  <si>
    <t>Separate financial statements (Unaudited)</t>
  </si>
  <si>
    <t>Unrealised (gain) / loss on revaluation of financial assets</t>
  </si>
  <si>
    <t>Net cash generated from investing activities</t>
  </si>
  <si>
    <t>Non-current provisions for employee benefits</t>
  </si>
  <si>
    <t>Short-term loans from related party</t>
  </si>
  <si>
    <t xml:space="preserve">Other comprehensive expense </t>
  </si>
  <si>
    <r>
      <t xml:space="preserve">Statement of comprehensive income (Unaudited) </t>
    </r>
    <r>
      <rPr>
        <sz val="14"/>
        <color theme="1"/>
        <rFont val="Angsana New"/>
        <family val="1"/>
      </rPr>
      <t>(Cont’d)</t>
    </r>
  </si>
  <si>
    <r>
      <t xml:space="preserve">Statement of changes in shareholders' equity  (Unaudited) </t>
    </r>
    <r>
      <rPr>
        <sz val="14"/>
        <rFont val="Angsana New"/>
        <family val="1"/>
      </rPr>
      <t>(Cont’d)</t>
    </r>
  </si>
  <si>
    <t>(Unit : Thousand Baht)</t>
  </si>
  <si>
    <t>Appropriated - legal reserve</t>
  </si>
  <si>
    <t>Premium on share capital</t>
  </si>
  <si>
    <t>13 (a)</t>
  </si>
  <si>
    <t>13 (b)</t>
  </si>
  <si>
    <t>13 (c)</t>
  </si>
  <si>
    <t>Investments in associate</t>
  </si>
  <si>
    <t>Share of profit from investment in associates</t>
  </si>
  <si>
    <t>13 (d)</t>
  </si>
  <si>
    <t>Increase in mutual fund</t>
  </si>
  <si>
    <t>Acquisition of equipments by other payables</t>
  </si>
  <si>
    <t>Write-off of intangible assets</t>
  </si>
  <si>
    <t>9, 26</t>
  </si>
  <si>
    <t>Pledged bank deposit</t>
  </si>
  <si>
    <t>Current portion of lease liabilities</t>
  </si>
  <si>
    <t>Cash paid for providing short-term loans to related party</t>
  </si>
  <si>
    <t>Cash received from disposal of investment in subsidiary</t>
  </si>
  <si>
    <t>Cash received from disposal of equipment and intangible assets</t>
  </si>
  <si>
    <t>Tax expense</t>
  </si>
  <si>
    <t>Reverse of impairment on intangible assets</t>
  </si>
  <si>
    <t>Cash paid from long-term loans from fianancial institutions</t>
  </si>
  <si>
    <t>Cash received from dividend received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</si>
</sst>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7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;\(#,##0\)"/>
    <numFmt numFmtId="167" formatCode="_(* #,##0_);_(* \(#,##0\);_(* &quot;-&quot;??_);_(@_)"/>
    <numFmt numFmtId="168" formatCode="#,##0;\(#,##0\);&quot;-&quot;;@"/>
    <numFmt numFmtId="169" formatCode="#,##0.00;\(#,##0.00\);&quot;-&quot;;@"/>
    <numFmt numFmtId="170" formatCode="_ * #,##0.00_ ;_ * \-#,##0.00_ ;_ * &quot;-&quot;??_ ;_ @_ "/>
    <numFmt numFmtId="171" formatCode="#,##0.00_);[Red]\(#,##0.00\);&quot;-     &quot;"/>
    <numFmt numFmtId="172" formatCode="&quot;$&quot;#,##0;\-&quot;$&quot;#,##0"/>
    <numFmt numFmtId="173" formatCode="\$#,##0.00;\(\$#,##0.00\)"/>
    <numFmt numFmtId="174" formatCode="\$#,##0;\(\$#,##0\)"/>
    <numFmt numFmtId="175" formatCode="_(* #,##0.0_);_(* \(#,##0.0\);_(* &quot;-&quot;?_);@_)"/>
    <numFmt numFmtId="176" formatCode="0.0%"/>
    <numFmt numFmtId="177" formatCode="&quot;$&quot;#,##0.00"/>
    <numFmt numFmtId="178" formatCode="0.00_)"/>
    <numFmt numFmtId="179" formatCode="#,##0\ &quot;F&quot;;[Red]\-#,##0\ &quot;F&quot;"/>
    <numFmt numFmtId="180" formatCode="_-[$€]* #,##0.00_-;\-[$€]* #,##0.00_-;_-[$€]* &quot;-&quot;??_-;_-@_-"/>
    <numFmt numFmtId="181" formatCode="_-* #,##0.00\ _€_-;\-* #,##0.00\ _€_-;_-* &quot;-&quot;??\ _€_-;_-@_-"/>
    <numFmt numFmtId="182" formatCode="ddd\ m/d/yy"/>
    <numFmt numFmtId="183" formatCode="_(* #,##0.00_);_(* \(#,##0.00\);_(* &quot;-&quot;_);_(@_)"/>
    <numFmt numFmtId="184" formatCode="#,##0.0"/>
    <numFmt numFmtId="185" formatCode="_ * #,##0_ ;_ * \-#,##0_ ;_ * &quot;-&quot;_ ;_ @_ "/>
    <numFmt numFmtId="186" formatCode="_ &quot;\&quot;* #,##0_ ;_ &quot;\&quot;* \-#,##0_ ;_ &quot;\&quot;* &quot;-&quot;_ ;_ @_ "/>
    <numFmt numFmtId="187" formatCode="_ &quot;\&quot;* #,##0.00_ ;_ &quot;\&quot;* \-#,##0.00_ ;_ &quot;\&quot;* &quot;-&quot;??_ ;_ @_ "/>
    <numFmt numFmtId="188" formatCode="#,##0\ &quot;FB&quot;;\-#,##0\ &quot;FB&quot;"/>
    <numFmt numFmtId="189" formatCode="_-* #,##0.00_-;\-* #,##0.00_-;_-* \-??_-;_-@_-"/>
    <numFmt numFmtId="190" formatCode="#,##0.00;\(#,##0.00\)"/>
    <numFmt numFmtId="191" formatCode="#,##0;\(#,##0\);&quot;- &quot;"/>
    <numFmt numFmtId="192" formatCode="#,##0;\(#,##0\);\-"/>
    <numFmt numFmtId="193" formatCode="_-* #,##0.00\ &quot;€&quot;_-;\-* #,##0.00\ &quot;€&quot;_-;_-* &quot;-&quot;??\ &quot;€&quot;_-;_-@_-"/>
    <numFmt numFmtId="194" formatCode="* #,##0_);* \(#,##0\);&quot;-&quot;??_);@"/>
    <numFmt numFmtId="195" formatCode="#,##0,"/>
  </numFmts>
  <fonts count="158">
    <font>
      <sz val="14"/>
      <name val="Cordia New"/>
      <family val="2"/>
    </font>
    <font>
      <sz val="10"/>
      <color theme="1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indexed="8"/>
      <name val="Tahoma"/>
      <family val="2"/>
      <charset val="222"/>
    </font>
    <font>
      <sz val="14"/>
      <name val="Cordia New"/>
      <family val="2"/>
    </font>
    <font>
      <sz val="10"/>
      <name val="Times New Roman"/>
      <family val="1"/>
      <charset val="222"/>
    </font>
    <font>
      <sz val="10"/>
      <name val="ApFont"/>
      <charset val="222"/>
    </font>
    <font>
      <sz val="10"/>
      <name val="Cordia New"/>
      <family val="2"/>
    </font>
    <font>
      <sz val="15"/>
      <name val="Angsana New"/>
      <family val="1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2"/>
      <name val="Tms Rmn"/>
    </font>
    <font>
      <b/>
      <sz val="10"/>
      <name val="MS Sans Serif"/>
      <family val="2"/>
    </font>
    <font>
      <sz val="14"/>
      <name val="AngsanaUPC"/>
      <family val="1"/>
      <charset val="222"/>
    </font>
    <font>
      <sz val="10"/>
      <name val="Times New Roman"/>
      <family val="1"/>
    </font>
    <font>
      <sz val="8"/>
      <name val="Arial"/>
      <family val="2"/>
    </font>
    <font>
      <u/>
      <sz val="14"/>
      <color indexed="12"/>
      <name val="Cordia New"/>
      <family val="2"/>
    </font>
    <font>
      <sz val="7"/>
      <name val="Small Fonts"/>
      <family val="2"/>
    </font>
    <font>
      <b/>
      <i/>
      <sz val="16"/>
      <name val="Helv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Helv"/>
      <family val="2"/>
    </font>
    <font>
      <sz val="10"/>
      <name val="Helv"/>
      <charset val="204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8"/>
      <color indexed="24"/>
      <name val="Arial"/>
      <family val="2"/>
    </font>
    <font>
      <sz val="9"/>
      <name val="Arial"/>
      <family val="2"/>
    </font>
    <font>
      <b/>
      <sz val="9"/>
      <color indexed="24"/>
      <name val="Arial"/>
      <family val="2"/>
    </font>
    <font>
      <b/>
      <sz val="11"/>
      <color indexed="24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24"/>
      <name val="Arial Narrow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9"/>
      <color indexed="18"/>
      <name val="Arial"/>
      <family val="2"/>
    </font>
    <font>
      <i/>
      <sz val="10"/>
      <color indexed="1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i/>
      <sz val="9"/>
      <color indexed="18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2"/>
      <name val="Arial Narrow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8"/>
      <color indexed="8"/>
      <name val="MS Sans Serif"/>
      <family val="2"/>
    </font>
    <font>
      <sz val="14"/>
      <name val="CordiaUPC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16"/>
      <name val="Times New Roman"/>
      <family val="1"/>
    </font>
    <font>
      <sz val="10"/>
      <name val="MS Sans Serif"/>
      <family val="2"/>
      <charset val="222"/>
    </font>
    <font>
      <sz val="12"/>
      <name val="Times New Roman"/>
      <family val="1"/>
    </font>
    <font>
      <sz val="8"/>
      <color indexed="61"/>
      <name val="Arial"/>
      <family val="2"/>
    </font>
    <font>
      <b/>
      <i/>
      <sz val="10"/>
      <color indexed="26"/>
      <name val="Arial"/>
      <family val="2"/>
    </font>
    <font>
      <b/>
      <i/>
      <sz val="10"/>
      <color indexed="22"/>
      <name val="Arial"/>
      <family val="2"/>
    </font>
    <font>
      <b/>
      <i/>
      <sz val="10"/>
      <color indexed="32"/>
      <name val="Arial"/>
      <family val="2"/>
    </font>
    <font>
      <b/>
      <sz val="10"/>
      <color indexed="41"/>
      <name val="Arial"/>
      <family val="2"/>
    </font>
    <font>
      <b/>
      <sz val="10"/>
      <color indexed="61"/>
      <name val="Arial"/>
      <family val="2"/>
    </font>
    <font>
      <b/>
      <i/>
      <sz val="10"/>
      <color indexed="9"/>
      <name val="Arial"/>
      <family val="2"/>
    </font>
    <font>
      <b/>
      <i/>
      <sz val="10"/>
      <color indexed="20"/>
      <name val="Arial"/>
      <family val="2"/>
    </font>
    <font>
      <b/>
      <i/>
      <sz val="10"/>
      <name val="Arial"/>
      <family val="2"/>
    </font>
    <font>
      <i/>
      <sz val="10"/>
      <color indexed="9"/>
      <name val="Arial"/>
      <family val="2"/>
    </font>
    <font>
      <b/>
      <sz val="8"/>
      <color indexed="8"/>
      <name val="Comic Sans MS"/>
      <family val="4"/>
      <charset val="222"/>
    </font>
    <font>
      <sz val="8"/>
      <color indexed="8"/>
      <name val="Arial"/>
      <family val="2"/>
      <charset val="222"/>
    </font>
    <font>
      <i/>
      <sz val="8"/>
      <color indexed="8"/>
      <name val="Comic Sans MS"/>
      <family val="4"/>
    </font>
    <font>
      <b/>
      <sz val="10"/>
      <color indexed="8"/>
      <name val="Comic Sans MS"/>
      <family val="4"/>
      <charset val="222"/>
    </font>
    <font>
      <b/>
      <sz val="14"/>
      <name val="Comic Sans MS"/>
      <family val="4"/>
      <charset val="222"/>
    </font>
    <font>
      <sz val="8"/>
      <color indexed="14"/>
      <name val="Comic Sans MS"/>
      <family val="4"/>
    </font>
    <font>
      <sz val="8"/>
      <name val="Arial MT"/>
    </font>
    <font>
      <sz val="12"/>
      <name val="AngsanaUPC"/>
      <family val="1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2"/>
      <name val="นูลมรผ"/>
      <family val="1"/>
      <charset val="129"/>
    </font>
    <font>
      <sz val="11"/>
      <name val="ＭＳ Ｐゴシック"/>
      <family val="3"/>
      <charset val="128"/>
    </font>
    <font>
      <b/>
      <sz val="24"/>
      <name val="AngsanaUPC"/>
      <family val="1"/>
      <charset val="222"/>
    </font>
    <font>
      <u/>
      <sz val="14"/>
      <color indexed="12"/>
      <name val="AngsanaUPC"/>
      <family val="1"/>
      <charset val="222"/>
    </font>
    <font>
      <u/>
      <sz val="11.9"/>
      <color indexed="36"/>
      <name val="CordiaUPC"/>
      <family val="2"/>
      <charset val="222"/>
    </font>
    <font>
      <u/>
      <sz val="10"/>
      <color indexed="12"/>
      <name val="Arial"/>
      <family val="2"/>
    </font>
    <font>
      <sz val="11"/>
      <name val="돋움"/>
      <family val="3"/>
      <charset val="129"/>
    </font>
    <font>
      <sz val="11"/>
      <name val="돋움"/>
      <family val="2"/>
      <charset val="129"/>
    </font>
    <font>
      <sz val="12"/>
      <name val="Tms Rmn"/>
      <charset val="222"/>
    </font>
    <font>
      <b/>
      <sz val="12"/>
      <name val="Arial"/>
      <family val="2"/>
      <charset val="222"/>
    </font>
    <font>
      <sz val="10"/>
      <name val="Courier"/>
      <family val="3"/>
    </font>
    <font>
      <sz val="12"/>
      <name val="宋体"/>
      <charset val="134"/>
    </font>
    <font>
      <sz val="14"/>
      <name val="CordiaUPC"/>
      <family val="2"/>
    </font>
    <font>
      <sz val="10"/>
      <name val="Arial"/>
      <family val="2"/>
      <charset val="222"/>
    </font>
    <font>
      <b/>
      <sz val="14"/>
      <name val="Angsana New"/>
      <family val="1"/>
    </font>
    <font>
      <sz val="14"/>
      <name val="Angsana New"/>
      <family val="1"/>
    </font>
    <font>
      <i/>
      <sz val="14"/>
      <name val="Angsana New"/>
      <family val="1"/>
    </font>
    <font>
      <sz val="13"/>
      <name val="Angsana New"/>
      <family val="1"/>
    </font>
    <font>
      <b/>
      <sz val="13"/>
      <name val="Angsana New"/>
      <family val="1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22"/>
      <scheme val="minor"/>
    </font>
    <font>
      <sz val="10"/>
      <color theme="1"/>
      <name val="Aptos Narrow"/>
      <family val="2"/>
      <scheme val="minor"/>
    </font>
    <font>
      <sz val="11"/>
      <color theme="0"/>
      <name val="Aptos Narrow"/>
      <family val="2"/>
      <charset val="222"/>
      <scheme val="minor"/>
    </font>
    <font>
      <sz val="10"/>
      <color theme="0"/>
      <name val="Aptos Narrow"/>
      <family val="2"/>
      <scheme val="minor"/>
    </font>
    <font>
      <sz val="11"/>
      <color rgb="FF9C0006"/>
      <name val="Aptos Narrow"/>
      <family val="2"/>
      <charset val="222"/>
      <scheme val="minor"/>
    </font>
    <font>
      <sz val="10"/>
      <color rgb="FF9C0006"/>
      <name val="Aptos Narrow"/>
      <family val="2"/>
      <scheme val="minor"/>
    </font>
    <font>
      <b/>
      <sz val="11"/>
      <color rgb="FFFA7D00"/>
      <name val="Aptos Narrow"/>
      <family val="2"/>
      <charset val="222"/>
      <scheme val="minor"/>
    </font>
    <font>
      <b/>
      <sz val="10"/>
      <color rgb="FFFA7D00"/>
      <name val="Aptos Narrow"/>
      <family val="2"/>
      <scheme val="minor"/>
    </font>
    <font>
      <b/>
      <sz val="11"/>
      <color theme="0"/>
      <name val="Aptos Narrow"/>
      <family val="2"/>
      <charset val="222"/>
      <scheme val="minor"/>
    </font>
    <font>
      <b/>
      <sz val="10"/>
      <color theme="0"/>
      <name val="Aptos Narrow"/>
      <family val="2"/>
      <scheme val="minor"/>
    </font>
    <font>
      <sz val="10"/>
      <color theme="1"/>
      <name val="Arial Unicode MS"/>
      <family val="2"/>
    </font>
    <font>
      <sz val="10"/>
      <color theme="1"/>
      <name val="Arial"/>
      <family val="2"/>
    </font>
    <font>
      <i/>
      <sz val="11"/>
      <color rgb="FF7F7F7F"/>
      <name val="Aptos Narrow"/>
      <family val="2"/>
      <charset val="222"/>
      <scheme val="minor"/>
    </font>
    <font>
      <i/>
      <sz val="10"/>
      <color rgb="FF7F7F7F"/>
      <name val="Aptos Narrow"/>
      <family val="2"/>
      <scheme val="minor"/>
    </font>
    <font>
      <u/>
      <sz val="10"/>
      <color rgb="FF7A1818"/>
      <name val="Georgia"/>
      <family val="1"/>
    </font>
    <font>
      <sz val="11"/>
      <color rgb="FF006100"/>
      <name val="Aptos Narrow"/>
      <family val="2"/>
      <charset val="222"/>
      <scheme val="minor"/>
    </font>
    <font>
      <sz val="10"/>
      <color rgb="FF006100"/>
      <name val="Aptos Narrow"/>
      <family val="2"/>
      <scheme val="minor"/>
    </font>
    <font>
      <b/>
      <sz val="15"/>
      <color theme="3"/>
      <name val="Aptos Narrow"/>
      <family val="2"/>
      <scheme val="minor"/>
    </font>
    <font>
      <b/>
      <sz val="15"/>
      <color theme="3"/>
      <name val="Aptos Narrow"/>
      <family val="2"/>
      <charset val="222"/>
      <scheme val="minor"/>
    </font>
    <font>
      <b/>
      <sz val="13"/>
      <color theme="3"/>
      <name val="Aptos Narrow"/>
      <family val="2"/>
      <scheme val="minor"/>
    </font>
    <font>
      <b/>
      <sz val="13"/>
      <color theme="3"/>
      <name val="Aptos Narrow"/>
      <family val="2"/>
      <charset val="222"/>
      <scheme val="minor"/>
    </font>
    <font>
      <b/>
      <sz val="11"/>
      <color theme="3"/>
      <name val="Aptos Narrow"/>
      <family val="2"/>
      <scheme val="minor"/>
    </font>
    <font>
      <b/>
      <sz val="11"/>
      <color theme="3"/>
      <name val="Aptos Narrow"/>
      <family val="2"/>
      <charset val="222"/>
      <scheme val="minor"/>
    </font>
    <font>
      <u/>
      <sz val="14"/>
      <color theme="10"/>
      <name val="Cordia New"/>
      <family val="2"/>
    </font>
    <font>
      <u/>
      <sz val="10"/>
      <color theme="10"/>
      <name val="Arial"/>
      <family val="2"/>
    </font>
    <font>
      <sz val="11"/>
      <color rgb="FF3F3F76"/>
      <name val="Aptos Narrow"/>
      <family val="2"/>
      <charset val="222"/>
      <scheme val="minor"/>
    </font>
    <font>
      <sz val="10"/>
      <color rgb="FF3F3F76"/>
      <name val="Aptos Narrow"/>
      <family val="2"/>
      <scheme val="minor"/>
    </font>
    <font>
      <sz val="11"/>
      <color rgb="FFFA7D00"/>
      <name val="Aptos Narrow"/>
      <family val="2"/>
      <charset val="222"/>
      <scheme val="minor"/>
    </font>
    <font>
      <sz val="10"/>
      <color rgb="FFFA7D00"/>
      <name val="Aptos Narrow"/>
      <family val="2"/>
      <scheme val="minor"/>
    </font>
    <font>
      <sz val="11"/>
      <color rgb="FF9C6500"/>
      <name val="Aptos Narrow"/>
      <family val="2"/>
      <charset val="222"/>
      <scheme val="minor"/>
    </font>
    <font>
      <sz val="10"/>
      <color rgb="FF9C6500"/>
      <name val="Aptos Narrow"/>
      <family val="2"/>
      <scheme val="minor"/>
    </font>
    <font>
      <sz val="11"/>
      <color theme="1"/>
      <name val="Tahoma"/>
      <family val="2"/>
      <charset val="222"/>
    </font>
    <font>
      <sz val="11"/>
      <color theme="1"/>
      <name val="Arial"/>
      <family val="2"/>
    </font>
    <font>
      <sz val="11"/>
      <color rgb="FF000000"/>
      <name val="Aptos Narrow"/>
      <family val="2"/>
      <charset val="222"/>
      <scheme val="minor"/>
    </font>
    <font>
      <sz val="11"/>
      <color theme="1"/>
      <name val="Calibri"/>
      <family val="2"/>
      <charset val="222"/>
    </font>
    <font>
      <b/>
      <sz val="11"/>
      <color rgb="FF3F3F3F"/>
      <name val="Aptos Narrow"/>
      <family val="2"/>
      <charset val="222"/>
      <scheme val="minor"/>
    </font>
    <font>
      <b/>
      <sz val="10"/>
      <color rgb="FF3F3F3F"/>
      <name val="Aptos Narrow"/>
      <family val="2"/>
      <scheme val="minor"/>
    </font>
    <font>
      <b/>
      <sz val="18"/>
      <color theme="3"/>
      <name val="Aptos Display"/>
      <family val="2"/>
      <charset val="222"/>
      <scheme val="major"/>
    </font>
    <font>
      <b/>
      <sz val="11"/>
      <color theme="1"/>
      <name val="Aptos Narrow"/>
      <family val="2"/>
      <charset val="222"/>
      <scheme val="minor"/>
    </font>
    <font>
      <b/>
      <sz val="10"/>
      <color theme="1"/>
      <name val="Aptos Narrow"/>
      <family val="2"/>
      <scheme val="minor"/>
    </font>
    <font>
      <sz val="11"/>
      <color rgb="FFFF0000"/>
      <name val="Aptos Narrow"/>
      <family val="2"/>
      <charset val="222"/>
      <scheme val="minor"/>
    </font>
    <font>
      <sz val="10"/>
      <color rgb="FFFF0000"/>
      <name val="Aptos Narrow"/>
      <family val="2"/>
      <scheme val="minor"/>
    </font>
    <font>
      <sz val="14"/>
      <color theme="1"/>
      <name val="Angsana New"/>
      <family val="1"/>
    </font>
    <font>
      <sz val="12"/>
      <name val="Times New Roman"/>
      <family val="1"/>
    </font>
    <font>
      <b/>
      <sz val="14"/>
      <color theme="1"/>
      <name val="Angsana New"/>
      <family val="1"/>
    </font>
    <font>
      <u/>
      <sz val="14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sz val="16"/>
      <name val="Cordia New"/>
      <family val="2"/>
    </font>
    <font>
      <b/>
      <i/>
      <sz val="14"/>
      <name val="Angsana New"/>
      <family val="1"/>
    </font>
    <font>
      <b/>
      <sz val="14"/>
      <name val="Cordia New"/>
      <family val="2"/>
    </font>
    <font>
      <b/>
      <sz val="16"/>
      <name val="Cordia New"/>
      <family val="2"/>
    </font>
  </fonts>
  <fills count="6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31"/>
      </patternFill>
    </fill>
    <fill>
      <patternFill patternType="solid">
        <fgColor indexed="22"/>
        <bgColor indexed="26"/>
      </patternFill>
    </fill>
    <fill>
      <patternFill patternType="solid">
        <fgColor indexed="22"/>
        <bgColor indexed="29"/>
      </patternFill>
    </fill>
    <fill>
      <patternFill patternType="solid">
        <fgColor indexed="41"/>
        <bgColor indexed="64"/>
      </patternFill>
    </fill>
    <fill>
      <patternFill patternType="solid">
        <fgColor indexed="54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40"/>
        <bgColor indexed="64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24"/>
      </bottom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</borders>
  <cellStyleXfs count="924">
    <xf numFmtId="0" fontId="0" fillId="0" borderId="0"/>
    <xf numFmtId="0" fontId="1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92" fillId="0" borderId="0"/>
    <xf numFmtId="0" fontId="93" fillId="0" borderId="0"/>
    <xf numFmtId="0" fontId="93" fillId="0" borderId="0"/>
    <xf numFmtId="0" fontId="11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11" fillId="0" borderId="0"/>
    <xf numFmtId="0" fontId="26" fillId="0" borderId="0"/>
    <xf numFmtId="0" fontId="26" fillId="0" borderId="0"/>
    <xf numFmtId="0" fontId="24" fillId="0" borderId="0">
      <alignment vertical="top"/>
    </xf>
    <xf numFmtId="0" fontId="24" fillId="0" borderId="0">
      <alignment vertical="top"/>
    </xf>
    <xf numFmtId="0" fontId="27" fillId="0" borderId="0"/>
    <xf numFmtId="0" fontId="24" fillId="0" borderId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106" fillId="36" borderId="0" applyNumberFormat="0" applyBorder="0" applyAlignment="0" applyProtection="0"/>
    <xf numFmtId="0" fontId="107" fillId="36" borderId="0" applyNumberFormat="0" applyBorder="0" applyAlignment="0" applyProtection="0"/>
    <xf numFmtId="0" fontId="107" fillId="36" borderId="0" applyNumberFormat="0" applyBorder="0" applyAlignment="0" applyProtection="0"/>
    <xf numFmtId="0" fontId="4" fillId="2" borderId="0" applyNumberFormat="0" applyBorder="0" applyAlignment="0" applyProtection="0"/>
    <xf numFmtId="0" fontId="107" fillId="36" borderId="0" applyNumberFormat="0" applyBorder="0" applyAlignment="0" applyProtection="0"/>
    <xf numFmtId="0" fontId="107" fillId="36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106" fillId="37" borderId="0" applyNumberFormat="0" applyBorder="0" applyAlignment="0" applyProtection="0"/>
    <xf numFmtId="0" fontId="107" fillId="37" borderId="0" applyNumberFormat="0" applyBorder="0" applyAlignment="0" applyProtection="0"/>
    <xf numFmtId="0" fontId="107" fillId="37" borderId="0" applyNumberFormat="0" applyBorder="0" applyAlignment="0" applyProtection="0"/>
    <xf numFmtId="0" fontId="4" fillId="3" borderId="0" applyNumberFormat="0" applyBorder="0" applyAlignment="0" applyProtection="0"/>
    <xf numFmtId="0" fontId="107" fillId="37" borderId="0" applyNumberFormat="0" applyBorder="0" applyAlignment="0" applyProtection="0"/>
    <xf numFmtId="0" fontId="107" fillId="37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106" fillId="38" borderId="0" applyNumberFormat="0" applyBorder="0" applyAlignment="0" applyProtection="0"/>
    <xf numFmtId="0" fontId="107" fillId="38" borderId="0" applyNumberFormat="0" applyBorder="0" applyAlignment="0" applyProtection="0"/>
    <xf numFmtId="0" fontId="107" fillId="38" borderId="0" applyNumberFormat="0" applyBorder="0" applyAlignment="0" applyProtection="0"/>
    <xf numFmtId="0" fontId="4" fillId="4" borderId="0" applyNumberFormat="0" applyBorder="0" applyAlignment="0" applyProtection="0"/>
    <xf numFmtId="0" fontId="107" fillId="38" borderId="0" applyNumberFormat="0" applyBorder="0" applyAlignment="0" applyProtection="0"/>
    <xf numFmtId="0" fontId="107" fillId="38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106" fillId="39" borderId="0" applyNumberFormat="0" applyBorder="0" applyAlignment="0" applyProtection="0"/>
    <xf numFmtId="0" fontId="107" fillId="39" borderId="0" applyNumberFormat="0" applyBorder="0" applyAlignment="0" applyProtection="0"/>
    <xf numFmtId="0" fontId="107" fillId="39" borderId="0" applyNumberFormat="0" applyBorder="0" applyAlignment="0" applyProtection="0"/>
    <xf numFmtId="0" fontId="4" fillId="5" borderId="0" applyNumberFormat="0" applyBorder="0" applyAlignment="0" applyProtection="0"/>
    <xf numFmtId="0" fontId="107" fillId="39" borderId="0" applyNumberFormat="0" applyBorder="0" applyAlignment="0" applyProtection="0"/>
    <xf numFmtId="0" fontId="107" fillId="3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06" fillId="40" borderId="0" applyNumberFormat="0" applyBorder="0" applyAlignment="0" applyProtection="0"/>
    <xf numFmtId="0" fontId="107" fillId="40" borderId="0" applyNumberFormat="0" applyBorder="0" applyAlignment="0" applyProtection="0"/>
    <xf numFmtId="0" fontId="107" fillId="40" borderId="0" applyNumberFormat="0" applyBorder="0" applyAlignment="0" applyProtection="0"/>
    <xf numFmtId="0" fontId="4" fillId="6" borderId="0" applyNumberFormat="0" applyBorder="0" applyAlignment="0" applyProtection="0"/>
    <xf numFmtId="0" fontId="107" fillId="40" borderId="0" applyNumberFormat="0" applyBorder="0" applyAlignment="0" applyProtection="0"/>
    <xf numFmtId="0" fontId="107" fillId="40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06" fillId="41" borderId="0" applyNumberFormat="0" applyBorder="0" applyAlignment="0" applyProtection="0"/>
    <xf numFmtId="0" fontId="107" fillId="41" borderId="0" applyNumberFormat="0" applyBorder="0" applyAlignment="0" applyProtection="0"/>
    <xf numFmtId="0" fontId="107" fillId="41" borderId="0" applyNumberFormat="0" applyBorder="0" applyAlignment="0" applyProtection="0"/>
    <xf numFmtId="0" fontId="4" fillId="7" borderId="0" applyNumberFormat="0" applyBorder="0" applyAlignment="0" applyProtection="0"/>
    <xf numFmtId="0" fontId="107" fillId="41" borderId="0" applyNumberFormat="0" applyBorder="0" applyAlignment="0" applyProtection="0"/>
    <xf numFmtId="0" fontId="107" fillId="41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106" fillId="42" borderId="0" applyNumberFormat="0" applyBorder="0" applyAlignment="0" applyProtection="0"/>
    <xf numFmtId="0" fontId="107" fillId="42" borderId="0" applyNumberFormat="0" applyBorder="0" applyAlignment="0" applyProtection="0"/>
    <xf numFmtId="0" fontId="107" fillId="42" borderId="0" applyNumberFormat="0" applyBorder="0" applyAlignment="0" applyProtection="0"/>
    <xf numFmtId="0" fontId="4" fillId="8" borderId="0" applyNumberFormat="0" applyBorder="0" applyAlignment="0" applyProtection="0"/>
    <xf numFmtId="0" fontId="107" fillId="42" borderId="0" applyNumberFormat="0" applyBorder="0" applyAlignment="0" applyProtection="0"/>
    <xf numFmtId="0" fontId="107" fillId="42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106" fillId="43" borderId="0" applyNumberFormat="0" applyBorder="0" applyAlignment="0" applyProtection="0"/>
    <xf numFmtId="0" fontId="107" fillId="43" borderId="0" applyNumberFormat="0" applyBorder="0" applyAlignment="0" applyProtection="0"/>
    <xf numFmtId="0" fontId="107" fillId="43" borderId="0" applyNumberFormat="0" applyBorder="0" applyAlignment="0" applyProtection="0"/>
    <xf numFmtId="0" fontId="4" fillId="9" borderId="0" applyNumberFormat="0" applyBorder="0" applyAlignment="0" applyProtection="0"/>
    <xf numFmtId="0" fontId="107" fillId="43" borderId="0" applyNumberFormat="0" applyBorder="0" applyAlignment="0" applyProtection="0"/>
    <xf numFmtId="0" fontId="107" fillId="4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106" fillId="44" borderId="0" applyNumberFormat="0" applyBorder="0" applyAlignment="0" applyProtection="0"/>
    <xf numFmtId="0" fontId="107" fillId="44" borderId="0" applyNumberFormat="0" applyBorder="0" applyAlignment="0" applyProtection="0"/>
    <xf numFmtId="0" fontId="107" fillId="44" borderId="0" applyNumberFormat="0" applyBorder="0" applyAlignment="0" applyProtection="0"/>
    <xf numFmtId="0" fontId="4" fillId="10" borderId="0" applyNumberFormat="0" applyBorder="0" applyAlignment="0" applyProtection="0"/>
    <xf numFmtId="0" fontId="107" fillId="44" borderId="0" applyNumberFormat="0" applyBorder="0" applyAlignment="0" applyProtection="0"/>
    <xf numFmtId="0" fontId="107" fillId="4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106" fillId="45" borderId="0" applyNumberFormat="0" applyBorder="0" applyAlignment="0" applyProtection="0"/>
    <xf numFmtId="0" fontId="107" fillId="45" borderId="0" applyNumberFormat="0" applyBorder="0" applyAlignment="0" applyProtection="0"/>
    <xf numFmtId="0" fontId="107" fillId="45" borderId="0" applyNumberFormat="0" applyBorder="0" applyAlignment="0" applyProtection="0"/>
    <xf numFmtId="0" fontId="4" fillId="5" borderId="0" applyNumberFormat="0" applyBorder="0" applyAlignment="0" applyProtection="0"/>
    <xf numFmtId="0" fontId="107" fillId="45" borderId="0" applyNumberFormat="0" applyBorder="0" applyAlignment="0" applyProtection="0"/>
    <xf numFmtId="0" fontId="107" fillId="4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106" fillId="46" borderId="0" applyNumberFormat="0" applyBorder="0" applyAlignment="0" applyProtection="0"/>
    <xf numFmtId="0" fontId="107" fillId="46" borderId="0" applyNumberFormat="0" applyBorder="0" applyAlignment="0" applyProtection="0"/>
    <xf numFmtId="0" fontId="107" fillId="46" borderId="0" applyNumberFormat="0" applyBorder="0" applyAlignment="0" applyProtection="0"/>
    <xf numFmtId="0" fontId="4" fillId="8" borderId="0" applyNumberFormat="0" applyBorder="0" applyAlignment="0" applyProtection="0"/>
    <xf numFmtId="0" fontId="107" fillId="46" borderId="0" applyNumberFormat="0" applyBorder="0" applyAlignment="0" applyProtection="0"/>
    <xf numFmtId="0" fontId="107" fillId="46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06" fillId="47" borderId="0" applyNumberFormat="0" applyBorder="0" applyAlignment="0" applyProtection="0"/>
    <xf numFmtId="0" fontId="107" fillId="47" borderId="0" applyNumberFormat="0" applyBorder="0" applyAlignment="0" applyProtection="0"/>
    <xf numFmtId="0" fontId="107" fillId="47" borderId="0" applyNumberFormat="0" applyBorder="0" applyAlignment="0" applyProtection="0"/>
    <xf numFmtId="0" fontId="4" fillId="11" borderId="0" applyNumberFormat="0" applyBorder="0" applyAlignment="0" applyProtection="0"/>
    <xf numFmtId="0" fontId="107" fillId="47" borderId="0" applyNumberFormat="0" applyBorder="0" applyAlignment="0" applyProtection="0"/>
    <xf numFmtId="0" fontId="107" fillId="47" borderId="0" applyNumberFormat="0" applyBorder="0" applyAlignment="0" applyProtection="0"/>
    <xf numFmtId="0" fontId="4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108" fillId="48" borderId="0" applyNumberFormat="0" applyBorder="0" applyAlignment="0" applyProtection="0"/>
    <xf numFmtId="0" fontId="109" fillId="48" borderId="0" applyNumberFormat="0" applyBorder="0" applyAlignment="0" applyProtection="0"/>
    <xf numFmtId="0" fontId="109" fillId="48" borderId="0" applyNumberFormat="0" applyBorder="0" applyAlignment="0" applyProtection="0"/>
    <xf numFmtId="0" fontId="28" fillId="12" borderId="0" applyNumberFormat="0" applyBorder="0" applyAlignment="0" applyProtection="0"/>
    <xf numFmtId="0" fontId="109" fillId="48" borderId="0" applyNumberFormat="0" applyBorder="0" applyAlignment="0" applyProtection="0"/>
    <xf numFmtId="0" fontId="109" fillId="48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108" fillId="49" borderId="0" applyNumberFormat="0" applyBorder="0" applyAlignment="0" applyProtection="0"/>
    <xf numFmtId="0" fontId="109" fillId="49" borderId="0" applyNumberFormat="0" applyBorder="0" applyAlignment="0" applyProtection="0"/>
    <xf numFmtId="0" fontId="109" fillId="49" borderId="0" applyNumberFormat="0" applyBorder="0" applyAlignment="0" applyProtection="0"/>
    <xf numFmtId="0" fontId="28" fillId="9" borderId="0" applyNumberFormat="0" applyBorder="0" applyAlignment="0" applyProtection="0"/>
    <xf numFmtId="0" fontId="109" fillId="49" borderId="0" applyNumberFormat="0" applyBorder="0" applyAlignment="0" applyProtection="0"/>
    <xf numFmtId="0" fontId="109" fillId="4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108" fillId="50" borderId="0" applyNumberFormat="0" applyBorder="0" applyAlignment="0" applyProtection="0"/>
    <xf numFmtId="0" fontId="109" fillId="50" borderId="0" applyNumberFormat="0" applyBorder="0" applyAlignment="0" applyProtection="0"/>
    <xf numFmtId="0" fontId="109" fillId="50" borderId="0" applyNumberFormat="0" applyBorder="0" applyAlignment="0" applyProtection="0"/>
    <xf numFmtId="0" fontId="28" fillId="10" borderId="0" applyNumberFormat="0" applyBorder="0" applyAlignment="0" applyProtection="0"/>
    <xf numFmtId="0" fontId="109" fillId="50" borderId="0" applyNumberFormat="0" applyBorder="0" applyAlignment="0" applyProtection="0"/>
    <xf numFmtId="0" fontId="109" fillId="50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108" fillId="51" borderId="0" applyNumberFormat="0" applyBorder="0" applyAlignment="0" applyProtection="0"/>
    <xf numFmtId="0" fontId="109" fillId="51" borderId="0" applyNumberFormat="0" applyBorder="0" applyAlignment="0" applyProtection="0"/>
    <xf numFmtId="0" fontId="109" fillId="51" borderId="0" applyNumberFormat="0" applyBorder="0" applyAlignment="0" applyProtection="0"/>
    <xf numFmtId="0" fontId="28" fillId="13" borderId="0" applyNumberFormat="0" applyBorder="0" applyAlignment="0" applyProtection="0"/>
    <xf numFmtId="0" fontId="109" fillId="51" borderId="0" applyNumberFormat="0" applyBorder="0" applyAlignment="0" applyProtection="0"/>
    <xf numFmtId="0" fontId="109" fillId="51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108" fillId="52" borderId="0" applyNumberFormat="0" applyBorder="0" applyAlignment="0" applyProtection="0"/>
    <xf numFmtId="0" fontId="109" fillId="52" borderId="0" applyNumberFormat="0" applyBorder="0" applyAlignment="0" applyProtection="0"/>
    <xf numFmtId="0" fontId="109" fillId="52" borderId="0" applyNumberFormat="0" applyBorder="0" applyAlignment="0" applyProtection="0"/>
    <xf numFmtId="0" fontId="28" fillId="14" borderId="0" applyNumberFormat="0" applyBorder="0" applyAlignment="0" applyProtection="0"/>
    <xf numFmtId="0" fontId="109" fillId="52" borderId="0" applyNumberFormat="0" applyBorder="0" applyAlignment="0" applyProtection="0"/>
    <xf numFmtId="0" fontId="109" fillId="52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108" fillId="53" borderId="0" applyNumberFormat="0" applyBorder="0" applyAlignment="0" applyProtection="0"/>
    <xf numFmtId="0" fontId="109" fillId="53" borderId="0" applyNumberFormat="0" applyBorder="0" applyAlignment="0" applyProtection="0"/>
    <xf numFmtId="0" fontId="109" fillId="53" borderId="0" applyNumberFormat="0" applyBorder="0" applyAlignment="0" applyProtection="0"/>
    <xf numFmtId="0" fontId="28" fillId="15" borderId="0" applyNumberFormat="0" applyBorder="0" applyAlignment="0" applyProtection="0"/>
    <xf numFmtId="0" fontId="109" fillId="53" borderId="0" applyNumberFormat="0" applyBorder="0" applyAlignment="0" applyProtection="0"/>
    <xf numFmtId="0" fontId="109" fillId="53" borderId="0" applyNumberFormat="0" applyBorder="0" applyAlignment="0" applyProtection="0"/>
    <xf numFmtId="0" fontId="28" fillId="15" borderId="0" applyNumberFormat="0" applyBorder="0" applyAlignment="0" applyProtection="0"/>
    <xf numFmtId="9" fontId="14" fillId="0" borderId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108" fillId="54" borderId="0" applyNumberFormat="0" applyBorder="0" applyAlignment="0" applyProtection="0"/>
    <xf numFmtId="0" fontId="109" fillId="54" borderId="0" applyNumberFormat="0" applyBorder="0" applyAlignment="0" applyProtection="0"/>
    <xf numFmtId="0" fontId="109" fillId="54" borderId="0" applyNumberFormat="0" applyBorder="0" applyAlignment="0" applyProtection="0"/>
    <xf numFmtId="0" fontId="28" fillId="16" borderId="0" applyNumberFormat="0" applyBorder="0" applyAlignment="0" applyProtection="0"/>
    <xf numFmtId="0" fontId="109" fillId="54" borderId="0" applyNumberFormat="0" applyBorder="0" applyAlignment="0" applyProtection="0"/>
    <xf numFmtId="0" fontId="109" fillId="54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108" fillId="55" borderId="0" applyNumberFormat="0" applyBorder="0" applyAlignment="0" applyProtection="0"/>
    <xf numFmtId="0" fontId="109" fillId="55" borderId="0" applyNumberFormat="0" applyBorder="0" applyAlignment="0" applyProtection="0"/>
    <xf numFmtId="0" fontId="109" fillId="55" borderId="0" applyNumberFormat="0" applyBorder="0" applyAlignment="0" applyProtection="0"/>
    <xf numFmtId="0" fontId="28" fillId="17" borderId="0" applyNumberFormat="0" applyBorder="0" applyAlignment="0" applyProtection="0"/>
    <xf numFmtId="0" fontId="109" fillId="55" borderId="0" applyNumberFormat="0" applyBorder="0" applyAlignment="0" applyProtection="0"/>
    <xf numFmtId="0" fontId="109" fillId="55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108" fillId="56" borderId="0" applyNumberFormat="0" applyBorder="0" applyAlignment="0" applyProtection="0"/>
    <xf numFmtId="0" fontId="109" fillId="56" borderId="0" applyNumberFormat="0" applyBorder="0" applyAlignment="0" applyProtection="0"/>
    <xf numFmtId="0" fontId="109" fillId="56" borderId="0" applyNumberFormat="0" applyBorder="0" applyAlignment="0" applyProtection="0"/>
    <xf numFmtId="0" fontId="28" fillId="18" borderId="0" applyNumberFormat="0" applyBorder="0" applyAlignment="0" applyProtection="0"/>
    <xf numFmtId="0" fontId="109" fillId="56" borderId="0" applyNumberFormat="0" applyBorder="0" applyAlignment="0" applyProtection="0"/>
    <xf numFmtId="0" fontId="109" fillId="56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108" fillId="57" borderId="0" applyNumberFormat="0" applyBorder="0" applyAlignment="0" applyProtection="0"/>
    <xf numFmtId="0" fontId="109" fillId="57" borderId="0" applyNumberFormat="0" applyBorder="0" applyAlignment="0" applyProtection="0"/>
    <xf numFmtId="0" fontId="109" fillId="57" borderId="0" applyNumberFormat="0" applyBorder="0" applyAlignment="0" applyProtection="0"/>
    <xf numFmtId="0" fontId="28" fillId="13" borderId="0" applyNumberFormat="0" applyBorder="0" applyAlignment="0" applyProtection="0"/>
    <xf numFmtId="0" fontId="109" fillId="57" borderId="0" applyNumberFormat="0" applyBorder="0" applyAlignment="0" applyProtection="0"/>
    <xf numFmtId="0" fontId="109" fillId="57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108" fillId="58" borderId="0" applyNumberFormat="0" applyBorder="0" applyAlignment="0" applyProtection="0"/>
    <xf numFmtId="0" fontId="109" fillId="58" borderId="0" applyNumberFormat="0" applyBorder="0" applyAlignment="0" applyProtection="0"/>
    <xf numFmtId="0" fontId="109" fillId="58" borderId="0" applyNumberFormat="0" applyBorder="0" applyAlignment="0" applyProtection="0"/>
    <xf numFmtId="0" fontId="28" fillId="14" borderId="0" applyNumberFormat="0" applyBorder="0" applyAlignment="0" applyProtection="0"/>
    <xf numFmtId="0" fontId="109" fillId="58" borderId="0" applyNumberFormat="0" applyBorder="0" applyAlignment="0" applyProtection="0"/>
    <xf numFmtId="0" fontId="109" fillId="58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108" fillId="59" borderId="0" applyNumberFormat="0" applyBorder="0" applyAlignment="0" applyProtection="0"/>
    <xf numFmtId="0" fontId="109" fillId="59" borderId="0" applyNumberFormat="0" applyBorder="0" applyAlignment="0" applyProtection="0"/>
    <xf numFmtId="0" fontId="109" fillId="59" borderId="0" applyNumberFormat="0" applyBorder="0" applyAlignment="0" applyProtection="0"/>
    <xf numFmtId="0" fontId="28" fillId="19" borderId="0" applyNumberFormat="0" applyBorder="0" applyAlignment="0" applyProtection="0"/>
    <xf numFmtId="0" fontId="109" fillId="59" borderId="0" applyNumberFormat="0" applyBorder="0" applyAlignment="0" applyProtection="0"/>
    <xf numFmtId="0" fontId="109" fillId="59" borderId="0" applyNumberFormat="0" applyBorder="0" applyAlignment="0" applyProtection="0"/>
    <xf numFmtId="0" fontId="28" fillId="19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110" fillId="60" borderId="0" applyNumberFormat="0" applyBorder="0" applyAlignment="0" applyProtection="0"/>
    <xf numFmtId="0" fontId="111" fillId="60" borderId="0" applyNumberFormat="0" applyBorder="0" applyAlignment="0" applyProtection="0"/>
    <xf numFmtId="0" fontId="111" fillId="60" borderId="0" applyNumberFormat="0" applyBorder="0" applyAlignment="0" applyProtection="0"/>
    <xf numFmtId="0" fontId="29" fillId="3" borderId="0" applyNumberFormat="0" applyBorder="0" applyAlignment="0" applyProtection="0"/>
    <xf numFmtId="0" fontId="111" fillId="60" borderId="0" applyNumberFormat="0" applyBorder="0" applyAlignment="0" applyProtection="0"/>
    <xf numFmtId="0" fontId="111" fillId="60" borderId="0" applyNumberFormat="0" applyBorder="0" applyAlignment="0" applyProtection="0"/>
    <xf numFmtId="0" fontId="29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172" fontId="13" fillId="0" borderId="1" applyAlignment="0" applyProtection="0"/>
    <xf numFmtId="49" fontId="30" fillId="0" borderId="0" applyFont="0" applyFill="0" applyBorder="0" applyAlignment="0" applyProtection="0">
      <alignment horizontal="left"/>
    </xf>
    <xf numFmtId="175" fontId="31" fillId="0" borderId="0" applyAlignment="0" applyProtection="0"/>
    <xf numFmtId="176" fontId="16" fillId="0" borderId="0" applyFill="0" applyBorder="0" applyAlignment="0" applyProtection="0"/>
    <xf numFmtId="49" fontId="16" fillId="0" borderId="0" applyNumberFormat="0" applyAlignment="0" applyProtection="0">
      <alignment horizontal="left"/>
    </xf>
    <xf numFmtId="49" fontId="32" fillId="0" borderId="2" applyNumberFormat="0" applyAlignment="0" applyProtection="0">
      <alignment horizontal="left" wrapText="1"/>
    </xf>
    <xf numFmtId="49" fontId="32" fillId="0" borderId="0" applyNumberFormat="0" applyAlignment="0" applyProtection="0">
      <alignment horizontal="left" wrapText="1"/>
    </xf>
    <xf numFmtId="49" fontId="33" fillId="0" borderId="0" applyAlignment="0" applyProtection="0">
      <alignment horizontal="left"/>
    </xf>
    <xf numFmtId="177" fontId="16" fillId="0" borderId="0" applyFill="0"/>
    <xf numFmtId="177" fontId="16" fillId="0" borderId="0">
      <alignment horizontal="center"/>
    </xf>
    <xf numFmtId="0" fontId="16" fillId="0" borderId="0" applyFill="0">
      <alignment horizontal="center"/>
    </xf>
    <xf numFmtId="177" fontId="34" fillId="0" borderId="3" applyFill="0"/>
    <xf numFmtId="0" fontId="11" fillId="0" borderId="0" applyFont="0" applyAlignment="0"/>
    <xf numFmtId="0" fontId="35" fillId="0" borderId="0" applyFill="0">
      <alignment vertical="top"/>
    </xf>
    <xf numFmtId="0" fontId="34" fillId="0" borderId="0" applyFill="0">
      <alignment horizontal="left" vertical="top"/>
    </xf>
    <xf numFmtId="177" fontId="36" fillId="0" borderId="1" applyFill="0"/>
    <xf numFmtId="0" fontId="11" fillId="0" borderId="0" applyNumberFormat="0" applyFont="0" applyAlignment="0"/>
    <xf numFmtId="0" fontId="35" fillId="0" borderId="0" applyFill="0">
      <alignment wrapText="1"/>
    </xf>
    <xf numFmtId="0" fontId="34" fillId="0" borderId="0" applyFill="0">
      <alignment horizontal="left" vertical="top" wrapText="1"/>
    </xf>
    <xf numFmtId="177" fontId="37" fillId="0" borderId="0" applyFill="0"/>
    <xf numFmtId="0" fontId="38" fillId="0" borderId="0" applyNumberFormat="0" applyFont="0" applyAlignment="0">
      <alignment horizontal="center"/>
    </xf>
    <xf numFmtId="0" fontId="39" fillId="0" borderId="0" applyFill="0">
      <alignment vertical="top" wrapText="1"/>
    </xf>
    <xf numFmtId="0" fontId="36" fillId="0" borderId="0" applyFill="0">
      <alignment horizontal="left" vertical="top" wrapText="1"/>
    </xf>
    <xf numFmtId="177" fontId="11" fillId="0" borderId="0" applyFill="0"/>
    <xf numFmtId="0" fontId="38" fillId="0" borderId="0" applyNumberFormat="0" applyFont="0" applyAlignment="0">
      <alignment horizontal="center"/>
    </xf>
    <xf numFmtId="0" fontId="40" fillId="0" borderId="0" applyFill="0">
      <alignment vertical="center" wrapText="1"/>
    </xf>
    <xf numFmtId="0" fontId="41" fillId="0" borderId="0">
      <alignment horizontal="left" vertical="center" wrapText="1"/>
    </xf>
    <xf numFmtId="177" fontId="31" fillId="0" borderId="0" applyFill="0"/>
    <xf numFmtId="0" fontId="38" fillId="0" borderId="0" applyNumberFormat="0" applyFont="0" applyAlignment="0">
      <alignment horizontal="center"/>
    </xf>
    <xf numFmtId="0" fontId="42" fillId="0" borderId="0" applyFill="0">
      <alignment horizontal="center" vertical="center" wrapText="1"/>
    </xf>
    <xf numFmtId="0" fontId="11" fillId="0" borderId="0" applyFill="0">
      <alignment horizontal="center" vertical="center" wrapText="1"/>
    </xf>
    <xf numFmtId="177" fontId="43" fillId="0" borderId="0" applyFill="0"/>
    <xf numFmtId="0" fontId="38" fillId="0" borderId="0" applyNumberFormat="0" applyFont="0" applyAlignment="0">
      <alignment horizontal="center"/>
    </xf>
    <xf numFmtId="0" fontId="44" fillId="0" borderId="0" applyFill="0">
      <alignment horizontal="center" vertical="center" wrapText="1"/>
    </xf>
    <xf numFmtId="0" fontId="45" fillId="0" borderId="0" applyFill="0">
      <alignment horizontal="center" vertical="center" wrapText="1"/>
    </xf>
    <xf numFmtId="177" fontId="46" fillId="0" borderId="0" applyFill="0"/>
    <xf numFmtId="0" fontId="38" fillId="0" borderId="0" applyNumberFormat="0" applyFont="0" applyAlignment="0">
      <alignment horizontal="center"/>
    </xf>
    <xf numFmtId="0" fontId="47" fillId="0" borderId="0">
      <alignment horizontal="center" wrapText="1"/>
    </xf>
    <xf numFmtId="0" fontId="43" fillId="0" borderId="0" applyFill="0">
      <alignment horizontal="center" wrapText="1"/>
    </xf>
    <xf numFmtId="0" fontId="48" fillId="20" borderId="4" applyNumberFormat="0" applyAlignment="0" applyProtection="0"/>
    <xf numFmtId="0" fontId="48" fillId="20" borderId="4" applyNumberFormat="0" applyAlignment="0" applyProtection="0"/>
    <xf numFmtId="0" fontId="112" fillId="61" borderId="24" applyNumberFormat="0" applyAlignment="0" applyProtection="0"/>
    <xf numFmtId="0" fontId="113" fillId="61" borderId="24" applyNumberFormat="0" applyAlignment="0" applyProtection="0"/>
    <xf numFmtId="0" fontId="113" fillId="61" borderId="24" applyNumberFormat="0" applyAlignment="0" applyProtection="0"/>
    <xf numFmtId="0" fontId="48" fillId="20" borderId="4" applyNumberFormat="0" applyAlignment="0" applyProtection="0"/>
    <xf numFmtId="0" fontId="113" fillId="61" borderId="24" applyNumberFormat="0" applyAlignment="0" applyProtection="0"/>
    <xf numFmtId="0" fontId="113" fillId="61" borderId="24" applyNumberFormat="0" applyAlignment="0" applyProtection="0"/>
    <xf numFmtId="0" fontId="48" fillId="20" borderId="4" applyNumberFormat="0" applyAlignment="0" applyProtection="0"/>
    <xf numFmtId="0" fontId="49" fillId="21" borderId="5" applyNumberFormat="0" applyAlignment="0" applyProtection="0"/>
    <xf numFmtId="0" fontId="49" fillId="21" borderId="5" applyNumberFormat="0" applyAlignment="0" applyProtection="0"/>
    <xf numFmtId="0" fontId="114" fillId="62" borderId="25" applyNumberFormat="0" applyAlignment="0" applyProtection="0"/>
    <xf numFmtId="0" fontId="115" fillId="62" borderId="25" applyNumberFormat="0" applyAlignment="0" applyProtection="0"/>
    <xf numFmtId="0" fontId="115" fillId="62" borderId="25" applyNumberFormat="0" applyAlignment="0" applyProtection="0"/>
    <xf numFmtId="0" fontId="49" fillId="21" borderId="5" applyNumberFormat="0" applyAlignment="0" applyProtection="0"/>
    <xf numFmtId="0" fontId="115" fillId="62" borderId="25" applyNumberFormat="0" applyAlignment="0" applyProtection="0"/>
    <xf numFmtId="0" fontId="115" fillId="62" borderId="25" applyNumberFormat="0" applyAlignment="0" applyProtection="0"/>
    <xf numFmtId="0" fontId="49" fillId="21" borderId="5" applyNumberFormat="0" applyAlignment="0" applyProtection="0"/>
    <xf numFmtId="43" fontId="5" fillId="0" borderId="0" applyFont="0" applyFill="0" applyBorder="0" applyAlignment="0" applyProtection="0"/>
    <xf numFmtId="41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07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05" fillId="0" borderId="0" applyFont="0" applyFill="0" applyBorder="0" applyAlignment="0" applyProtection="0"/>
    <xf numFmtId="165" fontId="11" fillId="0" borderId="0" applyNumberForma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NumberFormat="0" applyFill="0" applyBorder="0" applyAlignment="0" applyProtection="0"/>
    <xf numFmtId="165" fontId="10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05" fillId="0" borderId="0" applyFont="0" applyFill="0" applyBorder="0" applyAlignment="0" applyProtection="0"/>
    <xf numFmtId="165" fontId="107" fillId="0" borderId="0" applyFont="0" applyFill="0" applyBorder="0" applyAlignment="0" applyProtection="0"/>
    <xf numFmtId="165" fontId="107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64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106" fillId="0" borderId="0" applyFont="0" applyFill="0" applyBorder="0" applyAlignment="0" applyProtection="0"/>
    <xf numFmtId="43" fontId="106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05" fillId="0" borderId="0" applyFont="0" applyFill="0" applyBorder="0" applyAlignment="0" applyProtection="0"/>
    <xf numFmtId="43" fontId="5" fillId="0" borderId="0" applyFont="0" applyFill="0" applyBorder="0" applyAlignment="0" applyProtection="0"/>
    <xf numFmtId="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0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05" fillId="0" borderId="0" applyFont="0" applyFill="0" applyBorder="0" applyAlignment="0" applyProtection="0"/>
    <xf numFmtId="43" fontId="116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6" fillId="0" borderId="0" applyFont="0" applyFill="0" applyBorder="0" applyAlignment="0" applyProtection="0"/>
    <xf numFmtId="165" fontId="116" fillId="0" borderId="0" applyFont="0" applyFill="0" applyBorder="0" applyAlignment="0" applyProtection="0"/>
    <xf numFmtId="4" fontId="7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4" fontId="7" fillId="0" borderId="0" applyFont="0" applyFill="0" applyBorder="0" applyAlignment="0" applyProtection="0"/>
    <xf numFmtId="165" fontId="105" fillId="0" borderId="0" applyFont="0" applyFill="0" applyBorder="0" applyAlignment="0" applyProtection="0"/>
    <xf numFmtId="43" fontId="1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5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89" fontId="5" fillId="0" borderId="0" applyFill="0" applyBorder="0" applyAlignment="0" applyProtection="0"/>
    <xf numFmtId="189" fontId="5" fillId="0" borderId="0" applyFill="0" applyBorder="0" applyAlignment="0" applyProtection="0"/>
    <xf numFmtId="189" fontId="5" fillId="0" borderId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7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5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06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0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05" fillId="0" borderId="0" applyFont="0" applyFill="0" applyBorder="0" applyAlignment="0" applyProtection="0"/>
    <xf numFmtId="166" fontId="15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73" fontId="15" fillId="0" borderId="0"/>
    <xf numFmtId="178" fontId="14" fillId="0" borderId="0"/>
    <xf numFmtId="174" fontId="15" fillId="0" borderId="0"/>
    <xf numFmtId="179" fontId="14" fillId="0" borderId="0"/>
    <xf numFmtId="0" fontId="12" fillId="0" borderId="0" applyNumberFormat="0" applyFill="0" applyBorder="0" applyAlignment="0" applyProtection="0"/>
    <xf numFmtId="0" fontId="50" fillId="0" borderId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21" fillId="63" borderId="0" applyNumberFormat="0" applyBorder="0" applyAlignment="0" applyProtection="0"/>
    <xf numFmtId="0" fontId="122" fillId="63" borderId="0" applyNumberFormat="0" applyBorder="0" applyAlignment="0" applyProtection="0"/>
    <xf numFmtId="0" fontId="122" fillId="63" borderId="0" applyNumberFormat="0" applyBorder="0" applyAlignment="0" applyProtection="0"/>
    <xf numFmtId="0" fontId="52" fillId="4" borderId="0" applyNumberFormat="0" applyBorder="0" applyAlignment="0" applyProtection="0"/>
    <xf numFmtId="0" fontId="122" fillId="63" borderId="0" applyNumberFormat="0" applyBorder="0" applyAlignment="0" applyProtection="0"/>
    <xf numFmtId="0" fontId="122" fillId="63" borderId="0" applyNumberFormat="0" applyBorder="0" applyAlignment="0" applyProtection="0"/>
    <xf numFmtId="0" fontId="52" fillId="4" borderId="0" applyNumberFormat="0" applyBorder="0" applyAlignment="0" applyProtection="0"/>
    <xf numFmtId="38" fontId="16" fillId="22" borderId="0" applyNumberFormat="0" applyBorder="0" applyAlignment="0" applyProtection="0"/>
    <xf numFmtId="0" fontId="36" fillId="0" borderId="6" applyNumberFormat="0" applyAlignment="0" applyProtection="0">
      <alignment horizontal="left" vertical="center"/>
    </xf>
    <xf numFmtId="0" fontId="36" fillId="0" borderId="6" applyNumberFormat="0" applyAlignment="0" applyProtection="0">
      <alignment horizontal="left" vertical="center"/>
    </xf>
    <xf numFmtId="0" fontId="95" fillId="0" borderId="6" applyNumberFormat="0" applyAlignment="0" applyProtection="0">
      <alignment horizontal="left" vertical="center"/>
    </xf>
    <xf numFmtId="0" fontId="36" fillId="0" borderId="7">
      <alignment horizontal="left" vertical="center"/>
    </xf>
    <xf numFmtId="0" fontId="36" fillId="0" borderId="7">
      <alignment horizontal="left" vertical="center"/>
    </xf>
    <xf numFmtId="0" fontId="95" fillId="0" borderId="7">
      <alignment horizontal="left" vertical="center"/>
    </xf>
    <xf numFmtId="0" fontId="53" fillId="0" borderId="8" applyNumberFormat="0" applyFill="0" applyAlignment="0" applyProtection="0"/>
    <xf numFmtId="0" fontId="53" fillId="0" borderId="8" applyNumberFormat="0" applyFill="0" applyAlignment="0" applyProtection="0"/>
    <xf numFmtId="0" fontId="124" fillId="0" borderId="26" applyNumberFormat="0" applyFill="0" applyAlignment="0" applyProtection="0"/>
    <xf numFmtId="0" fontId="123" fillId="0" borderId="26" applyNumberFormat="0" applyFill="0" applyAlignment="0" applyProtection="0"/>
    <xf numFmtId="0" fontId="123" fillId="0" borderId="26" applyNumberFormat="0" applyFill="0" applyAlignment="0" applyProtection="0"/>
    <xf numFmtId="0" fontId="53" fillId="0" borderId="8" applyNumberFormat="0" applyFill="0" applyAlignment="0" applyProtection="0"/>
    <xf numFmtId="0" fontId="123" fillId="0" borderId="26" applyNumberFormat="0" applyFill="0" applyAlignment="0" applyProtection="0"/>
    <xf numFmtId="0" fontId="123" fillId="0" borderId="26" applyNumberFormat="0" applyFill="0" applyAlignment="0" applyProtection="0"/>
    <xf numFmtId="0" fontId="53" fillId="0" borderId="8" applyNumberFormat="0" applyFill="0" applyAlignment="0" applyProtection="0"/>
    <xf numFmtId="0" fontId="54" fillId="0" borderId="9" applyNumberFormat="0" applyFill="0" applyAlignment="0" applyProtection="0"/>
    <xf numFmtId="0" fontId="54" fillId="0" borderId="9" applyNumberFormat="0" applyFill="0" applyAlignment="0" applyProtection="0"/>
    <xf numFmtId="0" fontId="126" fillId="0" borderId="27" applyNumberFormat="0" applyFill="0" applyAlignment="0" applyProtection="0"/>
    <xf numFmtId="0" fontId="125" fillId="0" borderId="27" applyNumberFormat="0" applyFill="0" applyAlignment="0" applyProtection="0"/>
    <xf numFmtId="0" fontId="125" fillId="0" borderId="27" applyNumberFormat="0" applyFill="0" applyAlignment="0" applyProtection="0"/>
    <xf numFmtId="0" fontId="54" fillId="0" borderId="9" applyNumberFormat="0" applyFill="0" applyAlignment="0" applyProtection="0"/>
    <xf numFmtId="0" fontId="125" fillId="0" borderId="27" applyNumberFormat="0" applyFill="0" applyAlignment="0" applyProtection="0"/>
    <xf numFmtId="0" fontId="125" fillId="0" borderId="27" applyNumberFormat="0" applyFill="0" applyAlignment="0" applyProtection="0"/>
    <xf numFmtId="0" fontId="54" fillId="0" borderId="9" applyNumberFormat="0" applyFill="0" applyAlignment="0" applyProtection="0"/>
    <xf numFmtId="0" fontId="55" fillId="0" borderId="10" applyNumberFormat="0" applyFill="0" applyAlignment="0" applyProtection="0"/>
    <xf numFmtId="0" fontId="55" fillId="0" borderId="10" applyNumberFormat="0" applyFill="0" applyAlignment="0" applyProtection="0"/>
    <xf numFmtId="0" fontId="128" fillId="0" borderId="28" applyNumberFormat="0" applyFill="0" applyAlignment="0" applyProtection="0"/>
    <xf numFmtId="0" fontId="127" fillId="0" borderId="28" applyNumberFormat="0" applyFill="0" applyAlignment="0" applyProtection="0"/>
    <xf numFmtId="0" fontId="127" fillId="0" borderId="28" applyNumberFormat="0" applyFill="0" applyAlignment="0" applyProtection="0"/>
    <xf numFmtId="0" fontId="55" fillId="0" borderId="10" applyNumberFormat="0" applyFill="0" applyAlignment="0" applyProtection="0"/>
    <xf numFmtId="0" fontId="127" fillId="0" borderId="28" applyNumberFormat="0" applyFill="0" applyAlignment="0" applyProtection="0"/>
    <xf numFmtId="0" fontId="127" fillId="0" borderId="28" applyNumberFormat="0" applyFill="0" applyAlignment="0" applyProtection="0"/>
    <xf numFmtId="0" fontId="55" fillId="0" borderId="10" applyNumberFormat="0" applyFill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30" fillId="0" borderId="0" applyNumberFormat="0" applyFill="0" applyBorder="0" applyAlignment="0" applyProtection="0"/>
    <xf numFmtId="0" fontId="91" fillId="0" borderId="0" applyNumberFormat="0" applyFill="0" applyBorder="0" applyAlignment="0" applyProtection="0">
      <alignment vertical="top"/>
      <protection locked="0"/>
    </xf>
    <xf numFmtId="0" fontId="129" fillId="0" borderId="0" applyNumberFormat="0" applyFill="0" applyBorder="0" applyAlignment="0" applyProtection="0"/>
    <xf numFmtId="10" fontId="16" fillId="23" borderId="11" applyNumberFormat="0" applyBorder="0" applyAlignment="0" applyProtection="0"/>
    <xf numFmtId="0" fontId="56" fillId="7" borderId="4" applyNumberFormat="0" applyAlignment="0" applyProtection="0"/>
    <xf numFmtId="0" fontId="56" fillId="7" borderId="4" applyNumberFormat="0" applyAlignment="0" applyProtection="0"/>
    <xf numFmtId="0" fontId="131" fillId="64" borderId="24" applyNumberFormat="0" applyAlignment="0" applyProtection="0"/>
    <xf numFmtId="0" fontId="56" fillId="7" borderId="4" applyNumberFormat="0" applyAlignment="0" applyProtection="0"/>
    <xf numFmtId="0" fontId="132" fillId="64" borderId="24" applyNumberFormat="0" applyAlignment="0" applyProtection="0"/>
    <xf numFmtId="0" fontId="132" fillId="64" borderId="24" applyNumberFormat="0" applyAlignment="0" applyProtection="0"/>
    <xf numFmtId="0" fontId="56" fillId="7" borderId="4" applyNumberFormat="0" applyAlignment="0" applyProtection="0"/>
    <xf numFmtId="0" fontId="132" fillId="64" borderId="24" applyNumberFormat="0" applyAlignment="0" applyProtection="0"/>
    <xf numFmtId="0" fontId="132" fillId="64" borderId="24" applyNumberFormat="0" applyAlignment="0" applyProtection="0"/>
    <xf numFmtId="0" fontId="132" fillId="64" borderId="24" applyNumberFormat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133" fillId="0" borderId="29" applyNumberFormat="0" applyFill="0" applyAlignment="0" applyProtection="0"/>
    <xf numFmtId="0" fontId="134" fillId="0" borderId="29" applyNumberFormat="0" applyFill="0" applyAlignment="0" applyProtection="0"/>
    <xf numFmtId="0" fontId="134" fillId="0" borderId="29" applyNumberFormat="0" applyFill="0" applyAlignment="0" applyProtection="0"/>
    <xf numFmtId="0" fontId="57" fillId="0" borderId="12" applyNumberFormat="0" applyFill="0" applyAlignment="0" applyProtection="0"/>
    <xf numFmtId="0" fontId="134" fillId="0" borderId="29" applyNumberFormat="0" applyFill="0" applyAlignment="0" applyProtection="0"/>
    <xf numFmtId="0" fontId="134" fillId="0" borderId="29" applyNumberFormat="0" applyFill="0" applyAlignment="0" applyProtection="0"/>
    <xf numFmtId="0" fontId="57" fillId="0" borderId="12" applyNumberFormat="0" applyFill="0" applyAlignment="0" applyProtection="0"/>
    <xf numFmtId="38" fontId="15" fillId="0" borderId="0"/>
    <xf numFmtId="38" fontId="23" fillId="1" borderId="13"/>
    <xf numFmtId="181" fontId="11" fillId="0" borderId="0" applyFont="0" applyFill="0" applyBorder="0" applyAlignment="0" applyProtection="0"/>
    <xf numFmtId="0" fontId="58" fillId="24" borderId="0" applyNumberFormat="0" applyBorder="0" applyAlignment="0" applyProtection="0"/>
    <xf numFmtId="0" fontId="58" fillId="24" borderId="0" applyNumberFormat="0" applyBorder="0" applyAlignment="0" applyProtection="0"/>
    <xf numFmtId="0" fontId="135" fillId="65" borderId="0" applyNumberFormat="0" applyBorder="0" applyAlignment="0" applyProtection="0"/>
    <xf numFmtId="0" fontId="136" fillId="65" borderId="0" applyNumberFormat="0" applyBorder="0" applyAlignment="0" applyProtection="0"/>
    <xf numFmtId="0" fontId="136" fillId="65" borderId="0" applyNumberFormat="0" applyBorder="0" applyAlignment="0" applyProtection="0"/>
    <xf numFmtId="0" fontId="58" fillId="24" borderId="0" applyNumberFormat="0" applyBorder="0" applyAlignment="0" applyProtection="0"/>
    <xf numFmtId="0" fontId="136" fillId="65" borderId="0" applyNumberFormat="0" applyBorder="0" applyAlignment="0" applyProtection="0"/>
    <xf numFmtId="0" fontId="136" fillId="65" borderId="0" applyNumberFormat="0" applyBorder="0" applyAlignment="0" applyProtection="0"/>
    <xf numFmtId="0" fontId="58" fillId="24" borderId="0" applyNumberFormat="0" applyBorder="0" applyAlignment="0" applyProtection="0"/>
    <xf numFmtId="37" fontId="18" fillId="0" borderId="0"/>
    <xf numFmtId="37" fontId="59" fillId="0" borderId="11"/>
    <xf numFmtId="0" fontId="19" fillId="0" borderId="0"/>
    <xf numFmtId="182" fontId="60" fillId="0" borderId="0"/>
    <xf numFmtId="182" fontId="60" fillId="0" borderId="0"/>
    <xf numFmtId="0" fontId="98" fillId="0" borderId="0"/>
    <xf numFmtId="188" fontId="14" fillId="0" borderId="0"/>
    <xf numFmtId="188" fontId="14" fillId="0" borderId="0"/>
    <xf numFmtId="0" fontId="60" fillId="0" borderId="0"/>
    <xf numFmtId="0" fontId="19" fillId="0" borderId="0"/>
    <xf numFmtId="37" fontId="96" fillId="0" borderId="0"/>
    <xf numFmtId="37" fontId="96" fillId="0" borderId="0"/>
    <xf numFmtId="37" fontId="96" fillId="0" borderId="0"/>
    <xf numFmtId="37" fontId="96" fillId="0" borderId="0"/>
    <xf numFmtId="37" fontId="96" fillId="0" borderId="0"/>
    <xf numFmtId="37" fontId="96" fillId="0" borderId="0"/>
    <xf numFmtId="37" fontId="96" fillId="0" borderId="0"/>
    <xf numFmtId="37" fontId="96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106" fillId="0" borderId="0"/>
    <xf numFmtId="0" fontId="11" fillId="0" borderId="0"/>
    <xf numFmtId="0" fontId="11" fillId="0" borderId="0"/>
    <xf numFmtId="0" fontId="5" fillId="0" borderId="0"/>
    <xf numFmtId="0" fontId="14" fillId="0" borderId="0"/>
    <xf numFmtId="0" fontId="11" fillId="0" borderId="0"/>
    <xf numFmtId="0" fontId="105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06" fillId="0" borderId="0"/>
    <xf numFmtId="0" fontId="9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6" fillId="0" borderId="0"/>
    <xf numFmtId="0" fontId="106" fillId="0" borderId="0"/>
    <xf numFmtId="0" fontId="11" fillId="0" borderId="0"/>
    <xf numFmtId="0" fontId="11" fillId="0" borderId="0"/>
    <xf numFmtId="0" fontId="11" fillId="0" borderId="0"/>
    <xf numFmtId="0" fontId="10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137" fillId="0" borderId="0"/>
    <xf numFmtId="0" fontId="137" fillId="0" borderId="0"/>
    <xf numFmtId="0" fontId="64" fillId="0" borderId="0"/>
    <xf numFmtId="0" fontId="106" fillId="0" borderId="0"/>
    <xf numFmtId="0" fontId="5" fillId="0" borderId="0"/>
    <xf numFmtId="0" fontId="105" fillId="0" borderId="0"/>
    <xf numFmtId="0" fontId="5" fillId="0" borderId="0"/>
    <xf numFmtId="0" fontId="107" fillId="0" borderId="0"/>
    <xf numFmtId="0" fontId="107" fillId="0" borderId="0"/>
    <xf numFmtId="0" fontId="105" fillId="0" borderId="0"/>
    <xf numFmtId="0" fontId="11" fillId="0" borderId="0"/>
    <xf numFmtId="0" fontId="11" fillId="0" borderId="0"/>
    <xf numFmtId="0" fontId="105" fillId="0" borderId="0"/>
    <xf numFmtId="0" fontId="117" fillId="0" borderId="0"/>
    <xf numFmtId="0" fontId="117" fillId="0" borderId="0"/>
    <xf numFmtId="0" fontId="105" fillId="0" borderId="0"/>
    <xf numFmtId="0" fontId="107" fillId="0" borderId="0"/>
    <xf numFmtId="0" fontId="107" fillId="0" borderId="0"/>
    <xf numFmtId="0" fontId="105" fillId="0" borderId="0"/>
    <xf numFmtId="0" fontId="107" fillId="0" borderId="0"/>
    <xf numFmtId="0" fontId="107" fillId="0" borderId="0"/>
    <xf numFmtId="0" fontId="11" fillId="0" borderId="0"/>
    <xf numFmtId="0" fontId="107" fillId="0" borderId="0"/>
    <xf numFmtId="0" fontId="11" fillId="0" borderId="0"/>
    <xf numFmtId="0" fontId="5" fillId="0" borderId="0"/>
    <xf numFmtId="0" fontId="5" fillId="0" borderId="0"/>
    <xf numFmtId="0" fontId="64" fillId="0" borderId="0"/>
    <xf numFmtId="0" fontId="8" fillId="0" borderId="0"/>
    <xf numFmtId="0" fontId="11" fillId="0" borderId="0"/>
    <xf numFmtId="0" fontId="117" fillId="0" borderId="0"/>
    <xf numFmtId="0" fontId="11" fillId="0" borderId="0"/>
    <xf numFmtId="0" fontId="99" fillId="0" borderId="0"/>
    <xf numFmtId="0" fontId="11" fillId="0" borderId="0"/>
    <xf numFmtId="0" fontId="11" fillId="0" borderId="0"/>
    <xf numFmtId="0" fontId="138" fillId="0" borderId="0"/>
    <xf numFmtId="0" fontId="106" fillId="0" borderId="0"/>
    <xf numFmtId="0" fontId="117" fillId="0" borderId="0"/>
    <xf numFmtId="0" fontId="106" fillId="0" borderId="0"/>
    <xf numFmtId="0" fontId="8" fillId="0" borderId="0"/>
    <xf numFmtId="0" fontId="139" fillId="0" borderId="0"/>
    <xf numFmtId="0" fontId="5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5" fillId="0" borderId="0"/>
    <xf numFmtId="0" fontId="5" fillId="0" borderId="0"/>
    <xf numFmtId="0" fontId="105" fillId="0" borderId="0"/>
    <xf numFmtId="0" fontId="105" fillId="0" borderId="0"/>
    <xf numFmtId="37" fontId="6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38" fillId="0" borderId="0"/>
    <xf numFmtId="0" fontId="11" fillId="0" borderId="0"/>
    <xf numFmtId="37" fontId="6" fillId="0" borderId="0"/>
    <xf numFmtId="0" fontId="106" fillId="0" borderId="0"/>
    <xf numFmtId="0" fontId="11" fillId="0" borderId="0"/>
    <xf numFmtId="0" fontId="116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106" fillId="0" borderId="0"/>
    <xf numFmtId="0" fontId="11" fillId="0" borderId="0"/>
    <xf numFmtId="0" fontId="5" fillId="0" borderId="0"/>
    <xf numFmtId="0" fontId="5" fillId="0" borderId="0"/>
    <xf numFmtId="0" fontId="117" fillId="0" borderId="0"/>
    <xf numFmtId="0" fontId="11" fillId="0" borderId="0"/>
    <xf numFmtId="0" fontId="11" fillId="0" borderId="0"/>
    <xf numFmtId="0" fontId="106" fillId="0" borderId="0"/>
    <xf numFmtId="0" fontId="4" fillId="0" borderId="0"/>
    <xf numFmtId="0" fontId="11" fillId="0" borderId="0"/>
    <xf numFmtId="0" fontId="4" fillId="0" borderId="0"/>
    <xf numFmtId="0" fontId="106" fillId="0" borderId="0"/>
    <xf numFmtId="0" fontId="140" fillId="0" borderId="0"/>
    <xf numFmtId="0" fontId="11" fillId="0" borderId="0"/>
    <xf numFmtId="0" fontId="11" fillId="0" borderId="0"/>
    <xf numFmtId="0" fontId="140" fillId="0" borderId="0"/>
    <xf numFmtId="0" fontId="106" fillId="0" borderId="0"/>
    <xf numFmtId="0" fontId="22" fillId="0" borderId="0"/>
    <xf numFmtId="0" fontId="11" fillId="0" borderId="0"/>
    <xf numFmtId="0" fontId="11" fillId="0" borderId="0"/>
    <xf numFmtId="0" fontId="11" fillId="0" borderId="0"/>
    <xf numFmtId="0" fontId="106" fillId="0" borderId="0"/>
    <xf numFmtId="0" fontId="60" fillId="0" borderId="0"/>
    <xf numFmtId="0" fontId="4" fillId="25" borderId="14" applyNumberFormat="0" applyFont="0" applyAlignment="0" applyProtection="0"/>
    <xf numFmtId="0" fontId="4" fillId="25" borderId="14" applyNumberFormat="0" applyFont="0" applyAlignment="0" applyProtection="0"/>
    <xf numFmtId="0" fontId="4" fillId="66" borderId="30" applyNumberFormat="0" applyFont="0" applyAlignment="0" applyProtection="0"/>
    <xf numFmtId="0" fontId="11" fillId="25" borderId="14" applyNumberFormat="0" applyFont="0" applyAlignment="0" applyProtection="0"/>
    <xf numFmtId="0" fontId="11" fillId="25" borderId="14" applyNumberFormat="0" applyFont="0" applyAlignment="0" applyProtection="0"/>
    <xf numFmtId="0" fontId="61" fillId="20" borderId="15" applyNumberFormat="0" applyAlignment="0" applyProtection="0"/>
    <xf numFmtId="0" fontId="61" fillId="20" borderId="15" applyNumberFormat="0" applyAlignment="0" applyProtection="0"/>
    <xf numFmtId="0" fontId="141" fillId="61" borderId="31" applyNumberFormat="0" applyAlignment="0" applyProtection="0"/>
    <xf numFmtId="0" fontId="142" fillId="61" borderId="31" applyNumberFormat="0" applyAlignment="0" applyProtection="0"/>
    <xf numFmtId="0" fontId="142" fillId="61" borderId="31" applyNumberFormat="0" applyAlignment="0" applyProtection="0"/>
    <xf numFmtId="0" fontId="61" fillId="20" borderId="15" applyNumberFormat="0" applyAlignment="0" applyProtection="0"/>
    <xf numFmtId="0" fontId="142" fillId="61" borderId="31" applyNumberFormat="0" applyAlignment="0" applyProtection="0"/>
    <xf numFmtId="0" fontId="142" fillId="61" borderId="31" applyNumberFormat="0" applyAlignment="0" applyProtection="0"/>
    <xf numFmtId="0" fontId="61" fillId="20" borderId="15" applyNumberFormat="0" applyAlignment="0" applyProtection="0"/>
    <xf numFmtId="0" fontId="62" fillId="26" borderId="16"/>
    <xf numFmtId="10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0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06" fillId="0" borderId="0" applyFont="0" applyFill="0" applyBorder="0" applyAlignment="0" applyProtection="0"/>
    <xf numFmtId="9" fontId="105" fillId="0" borderId="0" applyFont="0" applyFill="0" applyBorder="0" applyAlignment="0" applyProtection="0"/>
    <xf numFmtId="9" fontId="105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63" fillId="0" borderId="0" applyNumberFormat="0" applyFont="0" applyFill="0" applyBorder="0" applyAlignment="0" applyProtection="0">
      <alignment horizontal="left"/>
    </xf>
    <xf numFmtId="3" fontId="20" fillId="0" borderId="0" applyFont="0" applyFill="0" applyBorder="0" applyAlignment="0" applyProtection="0"/>
    <xf numFmtId="37" fontId="64" fillId="0" borderId="0"/>
    <xf numFmtId="1" fontId="11" fillId="0" borderId="17" applyNumberFormat="0" applyFill="0" applyAlignment="0" applyProtection="0">
      <alignment horizontal="center" vertical="center"/>
    </xf>
    <xf numFmtId="183" fontId="21" fillId="26" borderId="0"/>
    <xf numFmtId="0" fontId="65" fillId="26" borderId="0">
      <alignment horizontal="left" indent="7"/>
    </xf>
    <xf numFmtId="0" fontId="21" fillId="26" borderId="0">
      <alignment horizontal="left"/>
    </xf>
    <xf numFmtId="183" fontId="21" fillId="0" borderId="3" applyFill="0"/>
    <xf numFmtId="0" fontId="21" fillId="0" borderId="0" applyNumberFormat="0" applyAlignment="0">
      <alignment horizontal="right"/>
    </xf>
    <xf numFmtId="0" fontId="66" fillId="27" borderId="0"/>
    <xf numFmtId="0" fontId="21" fillId="0" borderId="0" applyFill="0"/>
    <xf numFmtId="183" fontId="21" fillId="0" borderId="1" applyFill="0"/>
    <xf numFmtId="0" fontId="11" fillId="28" borderId="0" applyNumberFormat="0" applyFont="0" applyBorder="0" applyAlignment="0"/>
    <xf numFmtId="0" fontId="67" fillId="29" borderId="0">
      <alignment horizontal="left" indent="2"/>
    </xf>
    <xf numFmtId="0" fontId="68" fillId="0" borderId="0" applyFill="0">
      <alignment horizontal="left" indent="2"/>
    </xf>
    <xf numFmtId="183" fontId="21" fillId="0" borderId="0" applyFill="0"/>
    <xf numFmtId="0" fontId="11" fillId="30" borderId="0" applyNumberFormat="0" applyFont="0" applyBorder="0" applyAlignment="0"/>
    <xf numFmtId="0" fontId="69" fillId="30" borderId="0">
      <alignment horizontal="left" indent="4"/>
    </xf>
    <xf numFmtId="0" fontId="70" fillId="30" borderId="0">
      <alignment horizontal="left" indent="4"/>
    </xf>
    <xf numFmtId="183" fontId="42" fillId="0" borderId="0" applyFill="0"/>
    <xf numFmtId="0" fontId="11" fillId="26" borderId="0" applyNumberFormat="0" applyFont="0" applyBorder="0" applyAlignment="0"/>
    <xf numFmtId="0" fontId="71" fillId="0" borderId="0">
      <alignment horizontal="left" indent="6"/>
    </xf>
    <xf numFmtId="0" fontId="72" fillId="0" borderId="0" applyFill="0">
      <alignment horizontal="left" indent="6"/>
    </xf>
    <xf numFmtId="183" fontId="11" fillId="0" borderId="0" applyFill="0"/>
    <xf numFmtId="0" fontId="11" fillId="26" borderId="0" applyNumberFormat="0" applyFont="0" applyBorder="0" applyAlignment="0"/>
    <xf numFmtId="0" fontId="71" fillId="26" borderId="0">
      <alignment horizontal="left" indent="7"/>
    </xf>
    <xf numFmtId="184" fontId="73" fillId="0" borderId="0" applyFill="0">
      <alignment horizontal="left" indent="7"/>
    </xf>
    <xf numFmtId="183" fontId="45" fillId="0" borderId="0" applyFill="0"/>
    <xf numFmtId="0" fontId="11" fillId="26" borderId="0" applyNumberFormat="0" applyFont="0" applyBorder="0" applyAlignment="0"/>
    <xf numFmtId="0" fontId="74" fillId="0" borderId="0">
      <alignment horizontal="left" indent="8"/>
    </xf>
    <xf numFmtId="0" fontId="45" fillId="0" borderId="0" applyFill="0">
      <alignment horizontal="left" indent="8"/>
    </xf>
    <xf numFmtId="183" fontId="45" fillId="26" borderId="0"/>
    <xf numFmtId="0" fontId="11" fillId="26" borderId="0" applyNumberFormat="0" applyFont="0" applyBorder="0" applyAlignment="0"/>
    <xf numFmtId="0" fontId="74" fillId="0" borderId="0" applyFill="0">
      <alignment horizontal="left" indent="9"/>
    </xf>
    <xf numFmtId="0" fontId="45" fillId="0" borderId="0" applyFill="0">
      <alignment horizontal="left" indent="9"/>
    </xf>
    <xf numFmtId="4" fontId="75" fillId="31" borderId="0" applyNumberFormat="0" applyProtection="0">
      <alignment horizontal="left" vertical="center" wrapText="1" indent="1"/>
    </xf>
    <xf numFmtId="4" fontId="25" fillId="32" borderId="18" applyNumberFormat="0" applyProtection="0">
      <alignment horizontal="left" vertical="center" indent="1"/>
    </xf>
    <xf numFmtId="4" fontId="24" fillId="33" borderId="0" applyNumberFormat="0" applyProtection="0">
      <alignment horizontal="left" vertical="center" indent="1"/>
    </xf>
    <xf numFmtId="4" fontId="24" fillId="34" borderId="0" applyNumberFormat="0" applyProtection="0">
      <alignment horizontal="left" vertical="center" indent="1"/>
    </xf>
    <xf numFmtId="4" fontId="76" fillId="30" borderId="19" applyNumberFormat="0" applyProtection="0">
      <alignment horizontal="right" vertical="center"/>
    </xf>
    <xf numFmtId="4" fontId="77" fillId="30" borderId="19" applyNumberFormat="0" applyProtection="0">
      <alignment horizontal="right" vertical="center"/>
    </xf>
    <xf numFmtId="4" fontId="75" fillId="8" borderId="19" applyNumberFormat="0" applyProtection="0">
      <alignment horizontal="left" vertical="center" wrapText="1" indent="1"/>
    </xf>
    <xf numFmtId="0" fontId="78" fillId="34" borderId="19" applyNumberFormat="0" applyProtection="0">
      <alignment horizontal="left" vertical="top" indent="1"/>
    </xf>
    <xf numFmtId="4" fontId="79" fillId="0" borderId="0" applyNumberFormat="0" applyProtection="0">
      <alignment horizontal="left" vertical="center" indent="1"/>
    </xf>
    <xf numFmtId="4" fontId="80" fillId="30" borderId="19" applyNumberFormat="0" applyProtection="0">
      <alignment horizontal="right" vertical="center"/>
    </xf>
    <xf numFmtId="0" fontId="81" fillId="35" borderId="0"/>
    <xf numFmtId="0" fontId="26" fillId="0" borderId="0"/>
    <xf numFmtId="0" fontId="26" fillId="0" borderId="0"/>
    <xf numFmtId="0" fontId="92" fillId="0" borderId="0"/>
    <xf numFmtId="38" fontId="15" fillId="0" borderId="1"/>
    <xf numFmtId="0" fontId="82" fillId="0" borderId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4" fillId="0" borderId="20" applyNumberFormat="0" applyFill="0" applyAlignment="0" applyProtection="0"/>
    <xf numFmtId="0" fontId="84" fillId="0" borderId="20" applyNumberFormat="0" applyFill="0" applyAlignment="0" applyProtection="0"/>
    <xf numFmtId="0" fontId="144" fillId="0" borderId="32" applyNumberFormat="0" applyFill="0" applyAlignment="0" applyProtection="0"/>
    <xf numFmtId="0" fontId="145" fillId="0" borderId="32" applyNumberFormat="0" applyFill="0" applyAlignment="0" applyProtection="0"/>
    <xf numFmtId="0" fontId="145" fillId="0" borderId="32" applyNumberFormat="0" applyFill="0" applyAlignment="0" applyProtection="0"/>
    <xf numFmtId="0" fontId="84" fillId="0" borderId="20" applyNumberFormat="0" applyFill="0" applyAlignment="0" applyProtection="0"/>
    <xf numFmtId="0" fontId="145" fillId="0" borderId="32" applyNumberFormat="0" applyFill="0" applyAlignment="0" applyProtection="0"/>
    <xf numFmtId="0" fontId="145" fillId="0" borderId="32" applyNumberFormat="0" applyFill="0" applyAlignment="0" applyProtection="0"/>
    <xf numFmtId="0" fontId="84" fillId="0" borderId="20" applyNumberFormat="0" applyFill="0" applyAlignment="0" applyProtection="0"/>
    <xf numFmtId="3" fontId="88" fillId="0" borderId="21">
      <alignment horizontal="center"/>
    </xf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42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0" fontId="89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9" fontId="86" fillId="0" borderId="0" applyFont="0" applyFill="0" applyBorder="0" applyAlignment="0" applyProtection="0"/>
    <xf numFmtId="0" fontId="11" fillId="0" borderId="0"/>
    <xf numFmtId="185" fontId="86" fillId="0" borderId="0" applyFont="0" applyFill="0" applyBorder="0" applyAlignment="0" applyProtection="0"/>
    <xf numFmtId="170" fontId="86" fillId="0" borderId="0" applyFont="0" applyFill="0" applyBorder="0" applyAlignment="0" applyProtection="0"/>
    <xf numFmtId="186" fontId="86" fillId="0" borderId="0" applyFont="0" applyFill="0" applyBorder="0" applyAlignment="0" applyProtection="0"/>
    <xf numFmtId="187" fontId="86" fillId="0" borderId="0" applyFont="0" applyFill="0" applyBorder="0" applyAlignment="0" applyProtection="0"/>
    <xf numFmtId="0" fontId="86" fillId="0" borderId="0"/>
    <xf numFmtId="0" fontId="11" fillId="0" borderId="0"/>
    <xf numFmtId="170" fontId="97" fillId="0" borderId="0" applyFont="0" applyFill="0" applyBorder="0" applyAlignment="0" applyProtection="0"/>
    <xf numFmtId="0" fontId="97" fillId="0" borderId="0"/>
    <xf numFmtId="0" fontId="87" fillId="0" borderId="0"/>
    <xf numFmtId="43" fontId="116" fillId="0" borderId="0" applyFont="0" applyFill="0" applyBorder="0" applyAlignment="0" applyProtection="0"/>
    <xf numFmtId="0" fontId="5" fillId="0" borderId="0"/>
    <xf numFmtId="0" fontId="5" fillId="0" borderId="0"/>
    <xf numFmtId="43" fontId="64" fillId="0" borderId="0" applyFont="0" applyFill="0" applyBorder="0" applyAlignment="0" applyProtection="0"/>
    <xf numFmtId="0" fontId="5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49" fillId="0" borderId="0"/>
    <xf numFmtId="43" fontId="64" fillId="0" borderId="0" applyFont="0" applyFill="0" applyBorder="0" applyAlignment="0" applyProtection="0"/>
    <xf numFmtId="194" fontId="15" fillId="0" borderId="0" applyFill="0" applyBorder="0" applyProtection="0"/>
    <xf numFmtId="0" fontId="64" fillId="0" borderId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0"/>
    <xf numFmtId="0" fontId="116" fillId="0" borderId="0"/>
    <xf numFmtId="0" fontId="64" fillId="0" borderId="0"/>
    <xf numFmtId="0" fontId="64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/>
  </cellStyleXfs>
  <cellXfs count="348">
    <xf numFmtId="0" fontId="0" fillId="0" borderId="0" xfId="0"/>
    <xf numFmtId="0" fontId="100" fillId="0" borderId="0" xfId="613" applyFont="1" applyAlignment="1">
      <alignment horizontal="right" vertical="center"/>
    </xf>
    <xf numFmtId="166" fontId="100" fillId="0" borderId="0" xfId="343" quotePrefix="1" applyNumberFormat="1" applyFont="1" applyFill="1" applyBorder="1" applyAlignment="1">
      <alignment horizontal="right" vertical="center"/>
    </xf>
    <xf numFmtId="168" fontId="101" fillId="0" borderId="0" xfId="0" applyNumberFormat="1" applyFont="1" applyAlignment="1">
      <alignment horizontal="right" vertical="center"/>
    </xf>
    <xf numFmtId="0" fontId="100" fillId="0" borderId="0" xfId="0" applyFont="1" applyAlignment="1">
      <alignment horizontal="left" vertical="center"/>
    </xf>
    <xf numFmtId="0" fontId="101" fillId="0" borderId="0" xfId="0" applyFont="1" applyAlignment="1">
      <alignment vertical="center"/>
    </xf>
    <xf numFmtId="167" fontId="101" fillId="0" borderId="0" xfId="343" applyNumberFormat="1" applyFont="1" applyFill="1" applyBorder="1" applyAlignment="1">
      <alignment horizontal="center" vertical="center"/>
    </xf>
    <xf numFmtId="166" fontId="100" fillId="0" borderId="0" xfId="343" applyNumberFormat="1" applyFont="1" applyFill="1" applyBorder="1" applyAlignment="1">
      <alignment horizontal="right" vertical="center"/>
    </xf>
    <xf numFmtId="167" fontId="101" fillId="0" borderId="0" xfId="343" applyNumberFormat="1" applyFont="1" applyFill="1" applyBorder="1" applyAlignment="1">
      <alignment vertical="center"/>
    </xf>
    <xf numFmtId="0" fontId="100" fillId="0" borderId="0" xfId="0" applyFont="1" applyAlignment="1">
      <alignment horizontal="center" vertical="center"/>
    </xf>
    <xf numFmtId="168" fontId="100" fillId="0" borderId="0" xfId="0" applyNumberFormat="1" applyFont="1" applyAlignment="1">
      <alignment horizontal="center" vertical="center"/>
    </xf>
    <xf numFmtId="0" fontId="100" fillId="0" borderId="13" xfId="0" applyFont="1" applyBorder="1" applyAlignment="1">
      <alignment horizontal="center" vertical="center"/>
    </xf>
    <xf numFmtId="168" fontId="101" fillId="0" borderId="0" xfId="343" applyNumberFormat="1" applyFont="1" applyFill="1" applyBorder="1" applyAlignment="1">
      <alignment horizontal="right" vertical="center"/>
    </xf>
    <xf numFmtId="166" fontId="101" fillId="0" borderId="0" xfId="343" applyNumberFormat="1" applyFont="1" applyFill="1" applyBorder="1" applyAlignment="1">
      <alignment horizontal="right" vertical="center"/>
    </xf>
    <xf numFmtId="0" fontId="101" fillId="0" borderId="0" xfId="0" applyFont="1" applyAlignment="1">
      <alignment horizontal="left" vertical="center"/>
    </xf>
    <xf numFmtId="37" fontId="100" fillId="0" borderId="0" xfId="0" applyNumberFormat="1" applyFont="1" applyAlignment="1">
      <alignment horizontal="left" vertical="center"/>
    </xf>
    <xf numFmtId="37" fontId="100" fillId="0" borderId="0" xfId="0" applyNumberFormat="1" applyFont="1" applyAlignment="1">
      <alignment vertical="center"/>
    </xf>
    <xf numFmtId="37" fontId="101" fillId="0" borderId="0" xfId="0" applyNumberFormat="1" applyFont="1" applyAlignment="1">
      <alignment vertical="center"/>
    </xf>
    <xf numFmtId="37" fontId="100" fillId="0" borderId="0" xfId="0" applyNumberFormat="1" applyFont="1" applyAlignment="1">
      <alignment horizontal="left" vertical="center" indent="1"/>
    </xf>
    <xf numFmtId="0" fontId="101" fillId="0" borderId="0" xfId="0" applyFont="1" applyAlignment="1">
      <alignment horizontal="left" vertical="center" wrapText="1"/>
    </xf>
    <xf numFmtId="168" fontId="101" fillId="0" borderId="13" xfId="343" applyNumberFormat="1" applyFont="1" applyFill="1" applyBorder="1" applyAlignment="1">
      <alignment horizontal="right" vertical="center"/>
    </xf>
    <xf numFmtId="168" fontId="101" fillId="0" borderId="22" xfId="343" applyNumberFormat="1" applyFont="1" applyFill="1" applyBorder="1" applyAlignment="1">
      <alignment horizontal="right" vertical="center"/>
    </xf>
    <xf numFmtId="0" fontId="100" fillId="0" borderId="0" xfId="0" applyFont="1" applyAlignment="1">
      <alignment vertical="center" wrapText="1"/>
    </xf>
    <xf numFmtId="191" fontId="101" fillId="0" borderId="0" xfId="343" applyNumberFormat="1" applyFont="1" applyFill="1" applyBorder="1" applyAlignment="1">
      <alignment horizontal="center" vertical="center"/>
    </xf>
    <xf numFmtId="191" fontId="101" fillId="0" borderId="0" xfId="343" applyNumberFormat="1" applyFont="1" applyFill="1" applyAlignment="1">
      <alignment horizontal="center" vertical="center"/>
    </xf>
    <xf numFmtId="191" fontId="101" fillId="0" borderId="13" xfId="343" applyNumberFormat="1" applyFont="1" applyFill="1" applyBorder="1" applyAlignment="1">
      <alignment horizontal="center" vertical="center"/>
    </xf>
    <xf numFmtId="191" fontId="100" fillId="0" borderId="0" xfId="343" quotePrefix="1" applyNumberFormat="1" applyFont="1" applyFill="1" applyBorder="1" applyAlignment="1">
      <alignment horizontal="right" vertical="center"/>
    </xf>
    <xf numFmtId="191" fontId="100" fillId="0" borderId="0" xfId="343" applyNumberFormat="1" applyFont="1" applyFill="1" applyBorder="1" applyAlignment="1">
      <alignment horizontal="right" vertical="center"/>
    </xf>
    <xf numFmtId="191" fontId="101" fillId="0" borderId="0" xfId="343" applyNumberFormat="1" applyFont="1" applyFill="1" applyAlignment="1">
      <alignment horizontal="right" vertical="center"/>
    </xf>
    <xf numFmtId="191" fontId="101" fillId="0" borderId="0" xfId="343" applyNumberFormat="1" applyFont="1" applyFill="1" applyAlignment="1">
      <alignment vertical="center"/>
    </xf>
    <xf numFmtId="191" fontId="101" fillId="0" borderId="0" xfId="343" applyNumberFormat="1" applyFont="1" applyFill="1" applyBorder="1" applyAlignment="1">
      <alignment horizontal="right" vertical="center"/>
    </xf>
    <xf numFmtId="191" fontId="100" fillId="0" borderId="0" xfId="343" applyNumberFormat="1" applyFont="1" applyFill="1" applyAlignment="1">
      <alignment horizontal="center" vertical="center"/>
    </xf>
    <xf numFmtId="191" fontId="102" fillId="0" borderId="0" xfId="343" applyNumberFormat="1" applyFont="1" applyFill="1" applyBorder="1" applyAlignment="1">
      <alignment horizontal="center" vertical="center"/>
    </xf>
    <xf numFmtId="191" fontId="101" fillId="0" borderId="0" xfId="343" applyNumberFormat="1" applyFont="1" applyFill="1" applyBorder="1" applyAlignment="1">
      <alignment vertical="center"/>
    </xf>
    <xf numFmtId="168" fontId="101" fillId="0" borderId="13" xfId="374" applyNumberFormat="1" applyFont="1" applyFill="1" applyBorder="1" applyAlignment="1">
      <alignment horizontal="right" vertical="center"/>
    </xf>
    <xf numFmtId="168" fontId="101" fillId="0" borderId="0" xfId="374" applyNumberFormat="1" applyFont="1" applyFill="1" applyAlignment="1">
      <alignment horizontal="right" vertical="center"/>
    </xf>
    <xf numFmtId="168" fontId="101" fillId="0" borderId="0" xfId="366" applyNumberFormat="1" applyFont="1" applyFill="1" applyAlignment="1">
      <alignment horizontal="right" vertical="center"/>
    </xf>
    <xf numFmtId="168" fontId="101" fillId="0" borderId="13" xfId="366" applyNumberFormat="1" applyFont="1" applyFill="1" applyBorder="1" applyAlignment="1">
      <alignment horizontal="right" vertical="center"/>
    </xf>
    <xf numFmtId="168" fontId="101" fillId="0" borderId="0" xfId="374" applyNumberFormat="1" applyFont="1" applyFill="1" applyBorder="1" applyAlignment="1">
      <alignment horizontal="right" vertical="center"/>
    </xf>
    <xf numFmtId="167" fontId="101" fillId="0" borderId="0" xfId="343" applyNumberFormat="1" applyFont="1" applyFill="1" applyBorder="1" applyAlignment="1">
      <alignment horizontal="right" vertical="center"/>
    </xf>
    <xf numFmtId="167" fontId="101" fillId="0" borderId="0" xfId="407" applyNumberFormat="1" applyFont="1" applyFill="1" applyBorder="1" applyAlignment="1">
      <alignment horizontal="right" vertical="center"/>
    </xf>
    <xf numFmtId="168" fontId="101" fillId="0" borderId="0" xfId="358" applyNumberFormat="1" applyFont="1" applyFill="1" applyAlignment="1">
      <alignment horizontal="right" vertical="center"/>
    </xf>
    <xf numFmtId="168" fontId="104" fillId="0" borderId="0" xfId="374" applyNumberFormat="1" applyFont="1" applyFill="1" applyBorder="1" applyAlignment="1">
      <alignment horizontal="right" vertical="center"/>
    </xf>
    <xf numFmtId="168" fontId="101" fillId="0" borderId="0" xfId="343" applyNumberFormat="1" applyFont="1" applyFill="1" applyBorder="1" applyAlignment="1">
      <alignment horizontal="right"/>
    </xf>
    <xf numFmtId="166" fontId="101" fillId="0" borderId="0" xfId="358" applyNumberFormat="1" applyFont="1" applyFill="1" applyBorder="1" applyAlignment="1">
      <alignment horizontal="right"/>
    </xf>
    <xf numFmtId="168" fontId="101" fillId="0" borderId="0" xfId="374" applyNumberFormat="1" applyFont="1" applyFill="1" applyAlignment="1">
      <alignment vertical="center"/>
    </xf>
    <xf numFmtId="168" fontId="101" fillId="0" borderId="0" xfId="374" applyNumberFormat="1" applyFont="1" applyFill="1" applyBorder="1" applyAlignment="1">
      <alignment vertical="center"/>
    </xf>
    <xf numFmtId="192" fontId="101" fillId="0" borderId="0" xfId="374" applyNumberFormat="1" applyFont="1" applyFill="1" applyAlignment="1">
      <alignment horizontal="right" vertical="center"/>
    </xf>
    <xf numFmtId="192" fontId="101" fillId="0" borderId="0" xfId="374" applyNumberFormat="1" applyFont="1" applyFill="1" applyBorder="1" applyAlignment="1">
      <alignment horizontal="right" vertical="center"/>
    </xf>
    <xf numFmtId="192" fontId="101" fillId="0" borderId="13" xfId="522" applyNumberFormat="1" applyFont="1" applyFill="1" applyBorder="1" applyAlignment="1">
      <alignment horizontal="right" vertical="center"/>
    </xf>
    <xf numFmtId="167" fontId="100" fillId="0" borderId="0" xfId="343" applyNumberFormat="1" applyFont="1" applyFill="1" applyBorder="1" applyAlignment="1">
      <alignment horizontal="center" vertical="center"/>
    </xf>
    <xf numFmtId="0" fontId="100" fillId="0" borderId="0" xfId="0" applyFont="1" applyAlignment="1">
      <alignment horizontal="justify" vertical="center" wrapText="1"/>
    </xf>
    <xf numFmtId="168" fontId="100" fillId="0" borderId="0" xfId="343" applyNumberFormat="1" applyFont="1" applyFill="1" applyBorder="1" applyAlignment="1">
      <alignment horizontal="right" vertical="center"/>
    </xf>
    <xf numFmtId="168" fontId="100" fillId="0" borderId="0" xfId="343" quotePrefix="1" applyNumberFormat="1" applyFont="1" applyFill="1" applyBorder="1" applyAlignment="1">
      <alignment horizontal="right" vertical="center"/>
    </xf>
    <xf numFmtId="168" fontId="101" fillId="0" borderId="0" xfId="343" applyNumberFormat="1" applyFont="1" applyFill="1" applyBorder="1" applyAlignment="1">
      <alignment horizontal="center" vertical="center"/>
    </xf>
    <xf numFmtId="166" fontId="101" fillId="0" borderId="0" xfId="343" applyNumberFormat="1" applyFont="1" applyFill="1" applyBorder="1" applyAlignment="1">
      <alignment horizontal="center" vertical="center"/>
    </xf>
    <xf numFmtId="166" fontId="101" fillId="0" borderId="13" xfId="343" applyNumberFormat="1" applyFont="1" applyFill="1" applyBorder="1" applyAlignment="1">
      <alignment horizontal="center" vertical="center"/>
    </xf>
    <xf numFmtId="166" fontId="104" fillId="0" borderId="0" xfId="374" applyNumberFormat="1" applyFont="1" applyFill="1" applyBorder="1" applyAlignment="1">
      <alignment horizontal="right" vertical="center"/>
    </xf>
    <xf numFmtId="166" fontId="101" fillId="0" borderId="0" xfId="374" applyNumberFormat="1" applyFont="1" applyFill="1" applyAlignment="1">
      <alignment horizontal="right" vertical="center"/>
    </xf>
    <xf numFmtId="166" fontId="101" fillId="0" borderId="13" xfId="374" applyNumberFormat="1" applyFont="1" applyFill="1" applyBorder="1" applyAlignment="1">
      <alignment horizontal="right" vertical="center"/>
    </xf>
    <xf numFmtId="166" fontId="101" fillId="0" borderId="0" xfId="374" applyNumberFormat="1" applyFont="1" applyFill="1" applyBorder="1" applyAlignment="1">
      <alignment horizontal="right" vertical="center"/>
    </xf>
    <xf numFmtId="166" fontId="101" fillId="0" borderId="0" xfId="366" applyNumberFormat="1" applyFont="1" applyFill="1" applyAlignment="1">
      <alignment horizontal="right" vertical="center"/>
    </xf>
    <xf numFmtId="166" fontId="101" fillId="0" borderId="13" xfId="522" applyNumberFormat="1" applyFont="1" applyFill="1" applyBorder="1" applyAlignment="1">
      <alignment horizontal="right" vertical="center"/>
    </xf>
    <xf numFmtId="166" fontId="102" fillId="0" borderId="0" xfId="343" applyNumberFormat="1" applyFont="1" applyFill="1" applyBorder="1" applyAlignment="1">
      <alignment horizontal="center" vertical="center"/>
    </xf>
    <xf numFmtId="0" fontId="148" fillId="0" borderId="0" xfId="707" applyFont="1" applyAlignment="1">
      <alignment vertical="center"/>
    </xf>
    <xf numFmtId="166" fontId="148" fillId="0" borderId="0" xfId="707" applyNumberFormat="1" applyFont="1" applyAlignment="1">
      <alignment horizontal="right" vertical="center"/>
    </xf>
    <xf numFmtId="41" fontId="148" fillId="0" borderId="0" xfId="707" applyNumberFormat="1" applyFont="1" applyAlignment="1">
      <alignment horizontal="center" vertical="center"/>
    </xf>
    <xf numFmtId="37" fontId="1" fillId="0" borderId="0" xfId="707" applyNumberFormat="1" applyFont="1" applyAlignment="1">
      <alignment horizontal="center" vertical="center"/>
    </xf>
    <xf numFmtId="0" fontId="148" fillId="0" borderId="0" xfId="707" applyFont="1" applyAlignment="1">
      <alignment horizontal="center" vertical="center"/>
    </xf>
    <xf numFmtId="41" fontId="148" fillId="0" borderId="0" xfId="707" applyNumberFormat="1" applyFont="1" applyAlignment="1">
      <alignment vertical="center"/>
    </xf>
    <xf numFmtId="0" fontId="150" fillId="0" borderId="0" xfId="707" applyFont="1" applyAlignment="1">
      <alignment vertical="center"/>
    </xf>
    <xf numFmtId="0" fontId="1" fillId="0" borderId="0" xfId="707" applyFont="1" applyAlignment="1">
      <alignment horizontal="center" vertical="center"/>
    </xf>
    <xf numFmtId="0" fontId="1" fillId="0" borderId="0" xfId="835" applyFont="1" applyAlignment="1">
      <alignment horizontal="center" vertical="center"/>
    </xf>
    <xf numFmtId="0" fontId="150" fillId="0" borderId="0" xfId="835" applyFont="1" applyAlignment="1">
      <alignment horizontal="center" vertical="center"/>
    </xf>
    <xf numFmtId="168" fontId="150" fillId="0" borderId="0" xfId="389" applyNumberFormat="1" applyFont="1" applyFill="1" applyBorder="1" applyAlignment="1">
      <alignment horizontal="center" vertical="center"/>
    </xf>
    <xf numFmtId="166" fontId="148" fillId="0" borderId="1" xfId="389" applyNumberFormat="1" applyFont="1" applyFill="1" applyBorder="1" applyAlignment="1">
      <alignment horizontal="right" vertical="center"/>
    </xf>
    <xf numFmtId="168" fontId="148" fillId="0" borderId="1" xfId="389" applyNumberFormat="1" applyFont="1" applyFill="1" applyBorder="1" applyAlignment="1">
      <alignment horizontal="center" vertical="center"/>
    </xf>
    <xf numFmtId="168" fontId="148" fillId="0" borderId="1" xfId="389" applyNumberFormat="1" applyFont="1" applyFill="1" applyBorder="1" applyAlignment="1">
      <alignment horizontal="right" vertical="center"/>
    </xf>
    <xf numFmtId="0" fontId="148" fillId="0" borderId="0" xfId="835" applyFont="1" applyAlignment="1">
      <alignment horizontal="center" vertical="center"/>
    </xf>
    <xf numFmtId="37" fontId="150" fillId="0" borderId="0" xfId="707" applyNumberFormat="1" applyFont="1" applyAlignment="1">
      <alignment horizontal="left" vertical="center"/>
    </xf>
    <xf numFmtId="168" fontId="148" fillId="0" borderId="0" xfId="389" applyNumberFormat="1" applyFont="1" applyFill="1" applyBorder="1" applyAlignment="1">
      <alignment horizontal="right" vertical="center"/>
    </xf>
    <xf numFmtId="166" fontId="148" fillId="0" borderId="0" xfId="366" applyNumberFormat="1" applyFont="1" applyFill="1" applyAlignment="1">
      <alignment vertical="center"/>
    </xf>
    <xf numFmtId="166" fontId="148" fillId="0" borderId="13" xfId="366" applyNumberFormat="1" applyFont="1" applyFill="1" applyBorder="1" applyAlignment="1">
      <alignment vertical="center"/>
    </xf>
    <xf numFmtId="168" fontId="101" fillId="0" borderId="0" xfId="837" applyNumberFormat="1" applyFont="1" applyFill="1" applyBorder="1" applyAlignment="1">
      <alignment vertical="center"/>
    </xf>
    <xf numFmtId="166" fontId="148" fillId="0" borderId="0" xfId="366" applyNumberFormat="1" applyFont="1" applyFill="1" applyBorder="1" applyAlignment="1">
      <alignment vertical="center"/>
    </xf>
    <xf numFmtId="168" fontId="101" fillId="0" borderId="13" xfId="837" applyNumberFormat="1" applyFont="1" applyFill="1" applyBorder="1" applyAlignment="1">
      <alignment vertical="center"/>
    </xf>
    <xf numFmtId="166" fontId="148" fillId="0" borderId="0" xfId="707" applyNumberFormat="1" applyFont="1" applyAlignment="1">
      <alignment vertical="center"/>
    </xf>
    <xf numFmtId="0" fontId="148" fillId="0" borderId="0" xfId="366" applyNumberFormat="1" applyFont="1" applyFill="1" applyBorder="1" applyAlignment="1">
      <alignment vertical="center"/>
    </xf>
    <xf numFmtId="168" fontId="101" fillId="0" borderId="22" xfId="837" applyNumberFormat="1" applyFont="1" applyFill="1" applyBorder="1" applyAlignment="1">
      <alignment vertical="center"/>
    </xf>
    <xf numFmtId="166" fontId="148" fillId="0" borderId="22" xfId="707" applyNumberFormat="1" applyFont="1" applyBorder="1" applyAlignment="1">
      <alignment vertical="center"/>
    </xf>
    <xf numFmtId="168" fontId="101" fillId="0" borderId="13" xfId="343" applyNumberFormat="1" applyFont="1" applyBorder="1" applyAlignment="1">
      <alignment horizontal="right" vertical="center"/>
    </xf>
    <xf numFmtId="166" fontId="101" fillId="0" borderId="0" xfId="389" applyNumberFormat="1" applyFont="1" applyFill="1" applyBorder="1" applyAlignment="1">
      <alignment vertical="center"/>
    </xf>
    <xf numFmtId="166" fontId="101" fillId="0" borderId="0" xfId="835" applyNumberFormat="1" applyFont="1" applyAlignment="1">
      <alignment vertical="center"/>
    </xf>
    <xf numFmtId="168" fontId="148" fillId="0" borderId="0" xfId="707" applyNumberFormat="1" applyFont="1" applyAlignment="1">
      <alignment vertical="center"/>
    </xf>
    <xf numFmtId="168" fontId="148" fillId="0" borderId="0" xfId="366" applyNumberFormat="1" applyFont="1" applyFill="1" applyBorder="1" applyAlignment="1">
      <alignment vertical="center"/>
    </xf>
    <xf numFmtId="168" fontId="148" fillId="0" borderId="13" xfId="707" applyNumberFormat="1" applyFont="1" applyBorder="1" applyAlignment="1">
      <alignment vertical="center"/>
    </xf>
    <xf numFmtId="190" fontId="101" fillId="0" borderId="22" xfId="366" applyNumberFormat="1" applyFont="1" applyBorder="1" applyAlignment="1">
      <alignment vertical="center"/>
    </xf>
    <xf numFmtId="166" fontId="100" fillId="0" borderId="13" xfId="343" quotePrefix="1" applyNumberFormat="1" applyFont="1" applyBorder="1" applyAlignment="1">
      <alignment horizontal="right" vertical="center"/>
    </xf>
    <xf numFmtId="168" fontId="101" fillId="0" borderId="22" xfId="837" applyNumberFormat="1" applyFont="1" applyBorder="1" applyAlignment="1">
      <alignment vertical="center"/>
    </xf>
    <xf numFmtId="167" fontId="148" fillId="0" borderId="0" xfId="366" applyNumberFormat="1" applyFont="1" applyAlignment="1">
      <alignment vertical="center"/>
    </xf>
    <xf numFmtId="168" fontId="101" fillId="0" borderId="13" xfId="837" applyNumberFormat="1" applyFont="1" applyBorder="1" applyAlignment="1">
      <alignment vertical="center"/>
    </xf>
    <xf numFmtId="168" fontId="101" fillId="0" borderId="0" xfId="837" applyNumberFormat="1" applyFont="1" applyFill="1" applyBorder="1" applyAlignment="1">
      <alignment horizontal="right" vertical="top"/>
    </xf>
    <xf numFmtId="168" fontId="101" fillId="0" borderId="0" xfId="343" applyNumberFormat="1" applyFont="1" applyFill="1" applyAlignment="1">
      <alignment horizontal="right" vertical="center"/>
    </xf>
    <xf numFmtId="168" fontId="101" fillId="0" borderId="0" xfId="389" applyNumberFormat="1" applyFont="1" applyFill="1" applyAlignment="1">
      <alignment horizontal="right" vertical="center"/>
    </xf>
    <xf numFmtId="166" fontId="148" fillId="0" borderId="0" xfId="366" applyNumberFormat="1" applyFont="1" applyFill="1" applyAlignment="1">
      <alignment horizontal="right" vertical="center"/>
    </xf>
    <xf numFmtId="168" fontId="101" fillId="0" borderId="0" xfId="407" applyNumberFormat="1" applyFont="1" applyFill="1" applyAlignment="1">
      <alignment horizontal="right" vertical="center"/>
    </xf>
    <xf numFmtId="168" fontId="101" fillId="0" borderId="0" xfId="407" applyNumberFormat="1" applyFont="1" applyFill="1" applyAlignment="1">
      <alignment horizontal="right"/>
    </xf>
    <xf numFmtId="41" fontId="148" fillId="0" borderId="0" xfId="366" applyNumberFormat="1" applyFont="1" applyFill="1" applyAlignment="1">
      <alignment horizontal="right" vertical="center"/>
    </xf>
    <xf numFmtId="168" fontId="101" fillId="0" borderId="0" xfId="389" applyNumberFormat="1" applyFont="1" applyFill="1" applyBorder="1" applyAlignment="1">
      <alignment horizontal="right" vertical="center"/>
    </xf>
    <xf numFmtId="166" fontId="148" fillId="0" borderId="13" xfId="366" applyNumberFormat="1" applyFont="1" applyFill="1" applyBorder="1" applyAlignment="1">
      <alignment horizontal="right" vertical="center"/>
    </xf>
    <xf numFmtId="190" fontId="101" fillId="0" borderId="22" xfId="366" applyNumberFormat="1" applyFont="1" applyFill="1" applyBorder="1" applyAlignment="1">
      <alignment vertical="center"/>
    </xf>
    <xf numFmtId="166" fontId="100" fillId="0" borderId="0" xfId="358" applyNumberFormat="1" applyFont="1" applyFill="1" applyAlignment="1">
      <alignment horizontal="right" vertical="center"/>
    </xf>
    <xf numFmtId="167" fontId="101" fillId="0" borderId="0" xfId="358" applyNumberFormat="1" applyFont="1" applyFill="1" applyAlignment="1">
      <alignment horizontal="center" vertical="center"/>
    </xf>
    <xf numFmtId="166" fontId="100" fillId="0" borderId="0" xfId="358" applyNumberFormat="1" applyFont="1" applyFill="1" applyAlignment="1">
      <alignment horizontal="right"/>
    </xf>
    <xf numFmtId="166" fontId="101" fillId="0" borderId="0" xfId="358" applyNumberFormat="1" applyFont="1" applyFill="1" applyAlignment="1">
      <alignment horizontal="right" vertical="center"/>
    </xf>
    <xf numFmtId="166" fontId="101" fillId="0" borderId="0" xfId="358" applyNumberFormat="1" applyFont="1" applyFill="1" applyAlignment="1">
      <alignment horizontal="right"/>
    </xf>
    <xf numFmtId="166" fontId="101" fillId="0" borderId="13" xfId="358" applyNumberFormat="1" applyFont="1" applyFill="1" applyBorder="1" applyAlignment="1">
      <alignment horizontal="right" vertical="center"/>
    </xf>
    <xf numFmtId="167" fontId="101" fillId="0" borderId="13" xfId="358" applyNumberFormat="1" applyFont="1" applyFill="1" applyBorder="1" applyAlignment="1">
      <alignment horizontal="center" vertical="center"/>
    </xf>
    <xf numFmtId="166" fontId="101" fillId="0" borderId="13" xfId="358" applyNumberFormat="1" applyFont="1" applyFill="1" applyBorder="1" applyAlignment="1">
      <alignment horizontal="right"/>
    </xf>
    <xf numFmtId="166" fontId="101" fillId="0" borderId="0" xfId="358" applyNumberFormat="1" applyFont="1" applyFill="1" applyBorder="1" applyAlignment="1">
      <alignment horizontal="right" vertical="center"/>
    </xf>
    <xf numFmtId="167" fontId="101" fillId="0" borderId="0" xfId="358" applyNumberFormat="1" applyFont="1" applyFill="1" applyBorder="1" applyAlignment="1">
      <alignment horizontal="center" vertical="center"/>
    </xf>
    <xf numFmtId="167" fontId="101" fillId="0" borderId="0" xfId="358" applyNumberFormat="1" applyFont="1" applyFill="1" applyBorder="1" applyAlignment="1">
      <alignment horizontal="right" vertical="center"/>
    </xf>
    <xf numFmtId="168" fontId="101" fillId="0" borderId="0" xfId="366" applyNumberFormat="1" applyFont="1" applyFill="1" applyAlignment="1">
      <alignment vertical="top"/>
    </xf>
    <xf numFmtId="168" fontId="101" fillId="0" borderId="13" xfId="389" applyNumberFormat="1" applyFont="1" applyFill="1" applyBorder="1" applyAlignment="1">
      <alignment horizontal="right" vertical="center"/>
    </xf>
    <xf numFmtId="168" fontId="101" fillId="0" borderId="0" xfId="343" applyNumberFormat="1" applyFont="1" applyFill="1" applyAlignment="1">
      <alignment horizontal="center" vertical="center"/>
    </xf>
    <xf numFmtId="167" fontId="101" fillId="0" borderId="0" xfId="343" applyNumberFormat="1" applyFont="1" applyFill="1" applyAlignment="1">
      <alignment horizontal="center" vertical="center"/>
    </xf>
    <xf numFmtId="167" fontId="101" fillId="0" borderId="0" xfId="407" applyNumberFormat="1" applyFont="1" applyFill="1" applyAlignment="1">
      <alignment horizontal="right" vertical="center"/>
    </xf>
    <xf numFmtId="167" fontId="101" fillId="0" borderId="0" xfId="407" applyNumberFormat="1" applyFont="1" applyFill="1" applyAlignment="1">
      <alignment horizontal="right"/>
    </xf>
    <xf numFmtId="168" fontId="101" fillId="0" borderId="0" xfId="358" applyNumberFormat="1" applyFont="1" applyFill="1" applyBorder="1" applyAlignment="1">
      <alignment horizontal="right" vertical="center"/>
    </xf>
    <xf numFmtId="41" fontId="101" fillId="0" borderId="0" xfId="366" applyNumberFormat="1" applyFont="1" applyFill="1" applyAlignment="1">
      <alignment vertical="top"/>
    </xf>
    <xf numFmtId="168" fontId="100" fillId="0" borderId="0" xfId="343" applyNumberFormat="1" applyFont="1" applyFill="1" applyAlignment="1">
      <alignment horizontal="right" vertical="center"/>
    </xf>
    <xf numFmtId="168" fontId="101" fillId="0" borderId="0" xfId="407" applyNumberFormat="1" applyFont="1" applyFill="1" applyBorder="1" applyAlignment="1">
      <alignment horizontal="right" vertical="center"/>
    </xf>
    <xf numFmtId="168" fontId="101" fillId="0" borderId="0" xfId="407" applyNumberFormat="1" applyFont="1" applyFill="1" applyBorder="1" applyAlignment="1">
      <alignment horizontal="right"/>
    </xf>
    <xf numFmtId="169" fontId="101" fillId="0" borderId="0" xfId="358" applyNumberFormat="1" applyFont="1" applyFill="1" applyAlignment="1">
      <alignment vertical="center"/>
    </xf>
    <xf numFmtId="167" fontId="101" fillId="0" borderId="0" xfId="366" applyNumberFormat="1" applyFont="1" applyFill="1" applyBorder="1" applyAlignment="1">
      <alignment horizontal="right" vertical="center"/>
    </xf>
    <xf numFmtId="166" fontId="101" fillId="0" borderId="0" xfId="389" applyNumberFormat="1" applyFont="1" applyFill="1" applyBorder="1" applyAlignment="1">
      <alignment horizontal="right" vertical="center"/>
    </xf>
    <xf numFmtId="195" fontId="101" fillId="0" borderId="0" xfId="366" applyNumberFormat="1" applyFont="1" applyFill="1" applyBorder="1" applyAlignment="1">
      <alignment horizontal="right" vertical="center"/>
    </xf>
    <xf numFmtId="166" fontId="101" fillId="0" borderId="13" xfId="366" applyNumberFormat="1" applyFont="1" applyFill="1" applyBorder="1" applyAlignment="1">
      <alignment horizontal="right" vertical="center"/>
    </xf>
    <xf numFmtId="43" fontId="101" fillId="0" borderId="0" xfId="366" applyFont="1" applyFill="1" applyBorder="1" applyAlignment="1">
      <alignment horizontal="right" vertical="center"/>
    </xf>
    <xf numFmtId="168" fontId="101" fillId="0" borderId="0" xfId="914" applyNumberFormat="1" applyFont="1" applyFill="1" applyAlignment="1">
      <alignment horizontal="right" vertical="center"/>
    </xf>
    <xf numFmtId="195" fontId="101" fillId="0" borderId="0" xfId="914" applyNumberFormat="1" applyFont="1" applyFill="1" applyAlignment="1">
      <alignment horizontal="right" vertical="center"/>
    </xf>
    <xf numFmtId="168" fontId="101" fillId="0" borderId="13" xfId="914" applyNumberFormat="1" applyFont="1" applyFill="1" applyBorder="1" applyAlignment="1">
      <alignment horizontal="right" vertical="center"/>
    </xf>
    <xf numFmtId="168" fontId="101" fillId="0" borderId="0" xfId="914" applyNumberFormat="1" applyFont="1" applyFill="1" applyBorder="1" applyAlignment="1">
      <alignment horizontal="right" vertical="center"/>
    </xf>
    <xf numFmtId="167" fontId="101" fillId="0" borderId="0" xfId="366" applyNumberFormat="1" applyFont="1" applyFill="1" applyAlignment="1">
      <alignment horizontal="right" vertical="center"/>
    </xf>
    <xf numFmtId="41" fontId="101" fillId="0" borderId="0" xfId="366" applyNumberFormat="1" applyFont="1" applyFill="1" applyBorder="1" applyAlignment="1">
      <alignment horizontal="right" vertical="center"/>
    </xf>
    <xf numFmtId="43" fontId="101" fillId="0" borderId="0" xfId="914" applyFont="1" applyFill="1" applyAlignment="1">
      <alignment horizontal="right" vertical="center"/>
    </xf>
    <xf numFmtId="167" fontId="101" fillId="0" borderId="0" xfId="343" applyNumberFormat="1" applyFont="1" applyFill="1" applyAlignment="1">
      <alignment horizontal="right" vertical="center"/>
    </xf>
    <xf numFmtId="190" fontId="101" fillId="0" borderId="0" xfId="366" applyNumberFormat="1" applyFont="1" applyFill="1" applyBorder="1" applyAlignment="1">
      <alignment vertical="center"/>
    </xf>
    <xf numFmtId="190" fontId="101" fillId="0" borderId="0" xfId="366" applyNumberFormat="1" applyFont="1" applyBorder="1" applyAlignment="1">
      <alignment vertical="center"/>
    </xf>
    <xf numFmtId="168" fontId="148" fillId="0" borderId="0" xfId="366" applyNumberFormat="1" applyFont="1" applyAlignment="1">
      <alignment vertical="center"/>
    </xf>
    <xf numFmtId="168" fontId="101" fillId="0" borderId="0" xfId="837" applyNumberFormat="1" applyFont="1" applyAlignment="1">
      <alignment vertical="center"/>
    </xf>
    <xf numFmtId="0" fontId="148" fillId="0" borderId="0" xfId="366" applyNumberFormat="1" applyFont="1" applyAlignment="1">
      <alignment vertical="center"/>
    </xf>
    <xf numFmtId="168" fontId="101" fillId="0" borderId="0" xfId="366" applyNumberFormat="1" applyFont="1" applyFill="1" applyBorder="1" applyAlignment="1">
      <alignment horizontal="right" vertical="center"/>
    </xf>
    <xf numFmtId="166" fontId="101" fillId="0" borderId="3" xfId="343" applyNumberFormat="1" applyFont="1" applyFill="1" applyBorder="1" applyAlignment="1">
      <alignment horizontal="right" vertical="center"/>
    </xf>
    <xf numFmtId="168" fontId="101" fillId="0" borderId="3" xfId="343" applyNumberFormat="1" applyFont="1" applyFill="1" applyBorder="1" applyAlignment="1">
      <alignment horizontal="right" vertical="center"/>
    </xf>
    <xf numFmtId="43" fontId="101" fillId="0" borderId="0" xfId="343" applyFont="1" applyFill="1" applyBorder="1" applyAlignment="1">
      <alignment horizontal="right" vertical="center"/>
    </xf>
    <xf numFmtId="167" fontId="101" fillId="0" borderId="0" xfId="366" applyNumberFormat="1" applyFont="1" applyFill="1" applyBorder="1" applyAlignment="1">
      <alignment horizontal="right" vertical="top"/>
    </xf>
    <xf numFmtId="41" fontId="101" fillId="0" borderId="0" xfId="366" applyNumberFormat="1" applyFont="1" applyFill="1" applyBorder="1" applyAlignment="1">
      <alignment vertical="center"/>
    </xf>
    <xf numFmtId="43" fontId="148" fillId="0" borderId="0" xfId="366" applyFont="1" applyFill="1" applyBorder="1" applyAlignment="1">
      <alignment horizontal="right" vertical="center" wrapText="1"/>
    </xf>
    <xf numFmtId="0" fontId="101" fillId="0" borderId="0" xfId="0" applyFont="1"/>
    <xf numFmtId="0" fontId="101" fillId="0" borderId="0" xfId="0" applyFont="1" applyAlignment="1">
      <alignment horizontal="right" vertical="center"/>
    </xf>
    <xf numFmtId="0" fontId="101" fillId="0" borderId="0" xfId="0" applyFont="1" applyAlignment="1">
      <alignment horizontal="center" vertical="center"/>
    </xf>
    <xf numFmtId="0" fontId="100" fillId="0" borderId="13" xfId="0" applyFont="1" applyBorder="1" applyAlignment="1">
      <alignment vertical="center"/>
    </xf>
    <xf numFmtId="0" fontId="101" fillId="0" borderId="13" xfId="0" applyFont="1" applyBorder="1" applyAlignment="1">
      <alignment horizontal="center" vertical="center"/>
    </xf>
    <xf numFmtId="0" fontId="100" fillId="0" borderId="0" xfId="0" applyFont="1" applyAlignment="1">
      <alignment vertical="center"/>
    </xf>
    <xf numFmtId="192" fontId="100" fillId="0" borderId="0" xfId="0" quotePrefix="1" applyNumberFormat="1" applyFont="1" applyAlignment="1">
      <alignment horizontal="right" vertical="center"/>
    </xf>
    <xf numFmtId="168" fontId="101" fillId="0" borderId="0" xfId="0" applyNumberFormat="1" applyFont="1" applyAlignment="1">
      <alignment vertical="center"/>
    </xf>
    <xf numFmtId="0" fontId="104" fillId="0" borderId="0" xfId="617" applyFont="1" applyAlignment="1">
      <alignment horizontal="center" vertical="center"/>
    </xf>
    <xf numFmtId="0" fontId="104" fillId="0" borderId="0" xfId="617" applyFont="1" applyAlignment="1">
      <alignment horizontal="center" vertical="top"/>
    </xf>
    <xf numFmtId="192" fontId="104" fillId="0" borderId="0" xfId="620" applyNumberFormat="1" applyFont="1" applyAlignment="1">
      <alignment horizontal="right" vertical="center"/>
    </xf>
    <xf numFmtId="0" fontId="103" fillId="0" borderId="0" xfId="707" applyFont="1" applyAlignment="1">
      <alignment horizontal="center" vertical="center"/>
    </xf>
    <xf numFmtId="168" fontId="101" fillId="0" borderId="0" xfId="620" applyNumberFormat="1" applyFont="1" applyAlignment="1">
      <alignment horizontal="right" vertical="center"/>
    </xf>
    <xf numFmtId="0" fontId="101" fillId="0" borderId="0" xfId="0" quotePrefix="1" applyFont="1" applyAlignment="1">
      <alignment horizontal="left" vertical="center"/>
    </xf>
    <xf numFmtId="166" fontId="101" fillId="0" borderId="0" xfId="707" applyNumberFormat="1" applyFont="1" applyAlignment="1">
      <alignment horizontal="right" vertical="center"/>
    </xf>
    <xf numFmtId="168" fontId="101" fillId="0" borderId="0" xfId="707" applyNumberFormat="1" applyFont="1" applyAlignment="1">
      <alignment horizontal="right" vertical="center"/>
    </xf>
    <xf numFmtId="192" fontId="101" fillId="0" borderId="0" xfId="707" applyNumberFormat="1" applyFont="1" applyAlignment="1">
      <alignment horizontal="right" vertical="center"/>
    </xf>
    <xf numFmtId="168" fontId="101" fillId="0" borderId="0" xfId="707" applyNumberFormat="1" applyFont="1" applyAlignment="1">
      <alignment horizontal="center" vertical="center"/>
    </xf>
    <xf numFmtId="37" fontId="101" fillId="0" borderId="0" xfId="0" applyNumberFormat="1" applyFont="1" applyAlignment="1">
      <alignment horizontal="left" vertical="center"/>
    </xf>
    <xf numFmtId="0" fontId="102" fillId="0" borderId="0" xfId="0" applyFont="1" applyAlignment="1">
      <alignment horizontal="center" vertical="center"/>
    </xf>
    <xf numFmtId="0" fontId="101" fillId="0" borderId="0" xfId="613" applyFont="1" applyAlignment="1">
      <alignment vertical="center"/>
    </xf>
    <xf numFmtId="166" fontId="101" fillId="0" borderId="23" xfId="620" applyNumberFormat="1" applyFont="1" applyBorder="1" applyAlignment="1">
      <alignment horizontal="right" vertical="center"/>
    </xf>
    <xf numFmtId="168" fontId="101" fillId="0" borderId="23" xfId="620" applyNumberFormat="1" applyFont="1" applyBorder="1" applyAlignment="1">
      <alignment horizontal="right" vertical="center"/>
    </xf>
    <xf numFmtId="166" fontId="101" fillId="0" borderId="0" xfId="620" applyNumberFormat="1" applyFont="1" applyAlignment="1">
      <alignment horizontal="right" vertical="center"/>
    </xf>
    <xf numFmtId="168" fontId="101" fillId="0" borderId="0" xfId="620" applyNumberFormat="1" applyFont="1" applyAlignment="1">
      <alignment vertical="center"/>
    </xf>
    <xf numFmtId="168" fontId="101" fillId="0" borderId="0" xfId="613" applyNumberFormat="1" applyFont="1" applyAlignment="1">
      <alignment horizontal="right" vertical="center"/>
    </xf>
    <xf numFmtId="0" fontId="100" fillId="0" borderId="0" xfId="613" applyFont="1" applyAlignment="1">
      <alignment horizontal="left" vertical="center"/>
    </xf>
    <xf numFmtId="0" fontId="100" fillId="0" borderId="0" xfId="613" applyFont="1" applyAlignment="1">
      <alignment vertical="center"/>
    </xf>
    <xf numFmtId="166" fontId="100" fillId="0" borderId="0" xfId="613" applyNumberFormat="1" applyFont="1" applyAlignment="1">
      <alignment vertical="center"/>
    </xf>
    <xf numFmtId="0" fontId="100" fillId="0" borderId="13" xfId="613" applyFont="1" applyBorder="1" applyAlignment="1">
      <alignment vertical="center"/>
    </xf>
    <xf numFmtId="166" fontId="100" fillId="0" borderId="13" xfId="613" applyNumberFormat="1" applyFont="1" applyBorder="1" applyAlignment="1">
      <alignment vertical="center"/>
    </xf>
    <xf numFmtId="168" fontId="100" fillId="0" borderId="0" xfId="0" applyNumberFormat="1" applyFont="1" applyAlignment="1">
      <alignment horizontal="centerContinuous" vertical="center"/>
    </xf>
    <xf numFmtId="166" fontId="100" fillId="0" borderId="0" xfId="0" applyNumberFormat="1" applyFont="1" applyAlignment="1">
      <alignment horizontal="right" vertical="center"/>
    </xf>
    <xf numFmtId="168" fontId="100" fillId="0" borderId="0" xfId="0" applyNumberFormat="1" applyFont="1" applyAlignment="1">
      <alignment horizontal="left" vertical="center"/>
    </xf>
    <xf numFmtId="166" fontId="100" fillId="0" borderId="0" xfId="0" applyNumberFormat="1" applyFont="1" applyAlignment="1">
      <alignment horizontal="center" vertical="center"/>
    </xf>
    <xf numFmtId="166" fontId="100" fillId="0" borderId="0" xfId="0" applyNumberFormat="1" applyFont="1" applyAlignment="1">
      <alignment vertical="center"/>
    </xf>
    <xf numFmtId="168" fontId="100" fillId="0" borderId="0" xfId="613" applyNumberFormat="1" applyFont="1" applyAlignment="1">
      <alignment vertical="center"/>
    </xf>
    <xf numFmtId="168" fontId="100" fillId="0" borderId="0" xfId="0" applyNumberFormat="1" applyFont="1" applyAlignment="1">
      <alignment vertical="center"/>
    </xf>
    <xf numFmtId="166" fontId="100" fillId="0" borderId="0" xfId="613" applyNumberFormat="1" applyFont="1" applyAlignment="1">
      <alignment horizontal="right" vertical="center"/>
    </xf>
    <xf numFmtId="168" fontId="100" fillId="0" borderId="0" xfId="0" applyNumberFormat="1" applyFont="1" applyAlignment="1">
      <alignment horizontal="right" vertical="center"/>
    </xf>
    <xf numFmtId="168" fontId="100" fillId="0" borderId="0" xfId="613" applyNumberFormat="1" applyFont="1" applyAlignment="1">
      <alignment horizontal="center" vertical="center"/>
    </xf>
    <xf numFmtId="166" fontId="100" fillId="0" borderId="13" xfId="613" quotePrefix="1" applyNumberFormat="1" applyFont="1" applyBorder="1" applyAlignment="1">
      <alignment horizontal="center" vertical="center"/>
    </xf>
    <xf numFmtId="166" fontId="100" fillId="0" borderId="13" xfId="613" applyNumberFormat="1" applyFont="1" applyBorder="1" applyAlignment="1">
      <alignment horizontal="right" vertical="center"/>
    </xf>
    <xf numFmtId="166" fontId="100" fillId="0" borderId="13" xfId="0" applyNumberFormat="1" applyFont="1" applyBorder="1" applyAlignment="1">
      <alignment horizontal="right" vertical="center"/>
    </xf>
    <xf numFmtId="166" fontId="101" fillId="0" borderId="0" xfId="0" applyNumberFormat="1" applyFont="1" applyAlignment="1">
      <alignment horizontal="right" vertical="center"/>
    </xf>
    <xf numFmtId="41" fontId="101" fillId="0" borderId="0" xfId="707" applyNumberFormat="1" applyFont="1" applyAlignment="1">
      <alignment horizontal="right" vertical="center"/>
    </xf>
    <xf numFmtId="195" fontId="101" fillId="0" borderId="0" xfId="707" applyNumberFormat="1" applyFont="1" applyAlignment="1">
      <alignment horizontal="right" vertical="center"/>
    </xf>
    <xf numFmtId="0" fontId="101" fillId="0" borderId="0" xfId="613" applyFont="1" applyAlignment="1">
      <alignment horizontal="left" vertical="center"/>
    </xf>
    <xf numFmtId="0" fontId="101" fillId="0" borderId="0" xfId="707" applyFont="1" applyAlignment="1">
      <alignment horizontal="right" vertical="center"/>
    </xf>
    <xf numFmtId="41" fontId="101" fillId="0" borderId="0" xfId="0" applyNumberFormat="1" applyFont="1" applyAlignment="1">
      <alignment horizontal="right" vertical="center"/>
    </xf>
    <xf numFmtId="166" fontId="101" fillId="0" borderId="13" xfId="707" applyNumberFormat="1" applyFont="1" applyBorder="1" applyAlignment="1">
      <alignment horizontal="right" vertical="center"/>
    </xf>
    <xf numFmtId="37" fontId="100" fillId="0" borderId="0" xfId="669" applyFont="1" applyAlignment="1">
      <alignment vertical="center"/>
    </xf>
    <xf numFmtId="168" fontId="101" fillId="0" borderId="0" xfId="835" applyNumberFormat="1" applyFont="1" applyAlignment="1">
      <alignment horizontal="right" vertical="center"/>
    </xf>
    <xf numFmtId="0" fontId="100" fillId="0" borderId="13" xfId="613" applyFont="1" applyBorder="1" applyAlignment="1">
      <alignment horizontal="left" vertical="center"/>
    </xf>
    <xf numFmtId="0" fontId="100" fillId="0" borderId="1" xfId="613" applyFont="1" applyBorder="1" applyAlignment="1">
      <alignment vertical="center"/>
    </xf>
    <xf numFmtId="0" fontId="100" fillId="0" borderId="0" xfId="0" applyFont="1" applyAlignment="1">
      <alignment horizontal="right" vertical="center"/>
    </xf>
    <xf numFmtId="0" fontId="100" fillId="0" borderId="0" xfId="581" applyFont="1" applyAlignment="1">
      <alignment horizontal="left" vertical="center"/>
    </xf>
    <xf numFmtId="0" fontId="101" fillId="0" borderId="0" xfId="581" applyFont="1" applyAlignment="1">
      <alignment horizontal="center" vertical="center"/>
    </xf>
    <xf numFmtId="168" fontId="101" fillId="0" borderId="0" xfId="581" applyNumberFormat="1" applyFont="1" applyAlignment="1">
      <alignment horizontal="center" vertical="center"/>
    </xf>
    <xf numFmtId="0" fontId="100" fillId="0" borderId="0" xfId="616" applyFont="1" applyAlignment="1">
      <alignment horizontal="left" vertical="center"/>
    </xf>
    <xf numFmtId="0" fontId="100" fillId="0" borderId="13" xfId="616" applyFont="1" applyBorder="1" applyAlignment="1">
      <alignment horizontal="left" vertical="center"/>
    </xf>
    <xf numFmtId="0" fontId="100" fillId="0" borderId="13" xfId="581" applyFont="1" applyBorder="1" applyAlignment="1">
      <alignment horizontal="left" vertical="center"/>
    </xf>
    <xf numFmtId="0" fontId="101" fillId="0" borderId="13" xfId="581" applyFont="1" applyBorder="1" applyAlignment="1">
      <alignment horizontal="center" vertical="center"/>
    </xf>
    <xf numFmtId="168" fontId="101" fillId="0" borderId="13" xfId="581" applyNumberFormat="1" applyFont="1" applyBorder="1" applyAlignment="1">
      <alignment horizontal="center" vertical="center"/>
    </xf>
    <xf numFmtId="0" fontId="100" fillId="0" borderId="0" xfId="581" applyFont="1" applyAlignment="1">
      <alignment vertical="center"/>
    </xf>
    <xf numFmtId="0" fontId="101" fillId="0" borderId="0" xfId="616" applyFont="1" applyAlignment="1">
      <alignment horizontal="left" vertical="center"/>
    </xf>
    <xf numFmtId="0" fontId="101" fillId="0" borderId="0" xfId="581" applyFont="1" applyAlignment="1">
      <alignment horizontal="left" vertical="center"/>
    </xf>
    <xf numFmtId="168" fontId="101" fillId="0" borderId="0" xfId="581" applyNumberFormat="1" applyFont="1" applyAlignment="1">
      <alignment horizontal="right" vertical="center"/>
    </xf>
    <xf numFmtId="0" fontId="101" fillId="0" borderId="0" xfId="581" quotePrefix="1" applyFont="1" applyAlignment="1">
      <alignment horizontal="left" vertical="center"/>
    </xf>
    <xf numFmtId="3" fontId="101" fillId="0" borderId="0" xfId="0" applyNumberFormat="1" applyFont="1" applyAlignment="1">
      <alignment horizontal="right" vertical="center" wrapText="1"/>
    </xf>
    <xf numFmtId="0" fontId="101" fillId="0" borderId="0" xfId="616" applyFont="1" applyAlignment="1">
      <alignment vertical="center"/>
    </xf>
    <xf numFmtId="166" fontId="101" fillId="0" borderId="0" xfId="690" quotePrefix="1" applyNumberFormat="1" applyFont="1" applyAlignment="1">
      <alignment horizontal="left" vertical="center"/>
    </xf>
    <xf numFmtId="0" fontId="101" fillId="0" borderId="0" xfId="581" applyFont="1" applyAlignment="1">
      <alignment vertical="center"/>
    </xf>
    <xf numFmtId="0" fontId="101" fillId="0" borderId="0" xfId="690" quotePrefix="1" applyFont="1" applyAlignment="1">
      <alignment vertical="center"/>
    </xf>
    <xf numFmtId="166" fontId="101" fillId="0" borderId="0" xfId="688" applyNumberFormat="1" applyFont="1" applyAlignment="1">
      <alignment horizontal="left" vertical="center"/>
    </xf>
    <xf numFmtId="0" fontId="101" fillId="0" borderId="0" xfId="688" applyFont="1" applyAlignment="1">
      <alignment horizontal="left" vertical="center"/>
    </xf>
    <xf numFmtId="0" fontId="151" fillId="0" borderId="0" xfId="581" applyFont="1" applyAlignment="1">
      <alignment vertical="center"/>
    </xf>
    <xf numFmtId="166" fontId="100" fillId="0" borderId="0" xfId="688" applyNumberFormat="1" applyFont="1" applyAlignment="1">
      <alignment horizontal="left" vertical="center"/>
    </xf>
    <xf numFmtId="0" fontId="100" fillId="0" borderId="0" xfId="616" applyFont="1" applyAlignment="1">
      <alignment vertical="center"/>
    </xf>
    <xf numFmtId="0" fontId="100" fillId="0" borderId="0" xfId="688" applyFont="1" applyAlignment="1">
      <alignment horizontal="left" vertical="center"/>
    </xf>
    <xf numFmtId="166" fontId="100" fillId="0" borderId="0" xfId="688" applyNumberFormat="1" applyFont="1" applyAlignment="1">
      <alignment vertical="center"/>
    </xf>
    <xf numFmtId="0" fontId="101" fillId="0" borderId="0" xfId="620" applyFont="1" applyAlignment="1">
      <alignment horizontal="center" vertical="center"/>
    </xf>
    <xf numFmtId="166" fontId="100" fillId="0" borderId="0" xfId="688" quotePrefix="1" applyNumberFormat="1" applyFont="1" applyAlignment="1">
      <alignment horizontal="left" vertical="center"/>
    </xf>
    <xf numFmtId="166" fontId="101" fillId="0" borderId="0" xfId="688" quotePrefix="1" applyNumberFormat="1" applyFont="1" applyAlignment="1">
      <alignment horizontal="left" vertical="center"/>
    </xf>
    <xf numFmtId="168" fontId="101" fillId="0" borderId="0" xfId="581" applyNumberFormat="1" applyFont="1" applyAlignment="1">
      <alignment vertical="center"/>
    </xf>
    <xf numFmtId="168" fontId="101" fillId="0" borderId="0" xfId="581" applyNumberFormat="1" applyFont="1"/>
    <xf numFmtId="169" fontId="101" fillId="0" borderId="0" xfId="581" applyNumberFormat="1" applyFont="1" applyAlignment="1">
      <alignment horizontal="center" vertical="center"/>
    </xf>
    <xf numFmtId="169" fontId="101" fillId="0" borderId="0" xfId="581" applyNumberFormat="1" applyFont="1" applyAlignment="1">
      <alignment vertical="center"/>
    </xf>
    <xf numFmtId="167" fontId="148" fillId="0" borderId="13" xfId="366" applyNumberFormat="1" applyFont="1" applyFill="1" applyBorder="1" applyAlignment="1">
      <alignment horizontal="right" vertical="center" wrapText="1"/>
    </xf>
    <xf numFmtId="191" fontId="101" fillId="0" borderId="0" xfId="343" applyNumberFormat="1" applyFont="1" applyAlignment="1">
      <alignment horizontal="right" vertical="center"/>
    </xf>
    <xf numFmtId="191" fontId="100" fillId="0" borderId="0" xfId="343" applyNumberFormat="1" applyFont="1" applyFill="1" applyBorder="1" applyAlignment="1">
      <alignment horizontal="center" vertical="center"/>
    </xf>
    <xf numFmtId="166" fontId="101" fillId="0" borderId="0" xfId="919" applyNumberFormat="1" applyFont="1" applyAlignment="1">
      <alignment vertical="center"/>
    </xf>
    <xf numFmtId="168" fontId="148" fillId="0" borderId="0" xfId="919" applyNumberFormat="1" applyFont="1" applyAlignment="1">
      <alignment vertical="center"/>
    </xf>
    <xf numFmtId="168" fontId="148" fillId="0" borderId="0" xfId="919" applyNumberFormat="1" applyFont="1" applyAlignment="1">
      <alignment horizontal="right" vertical="center"/>
    </xf>
    <xf numFmtId="167" fontId="148" fillId="0" borderId="0" xfId="919" applyNumberFormat="1" applyFont="1" applyAlignment="1">
      <alignment vertical="center"/>
    </xf>
    <xf numFmtId="168" fontId="148" fillId="0" borderId="13" xfId="919" applyNumberFormat="1" applyFont="1" applyBorder="1" applyAlignment="1">
      <alignment vertical="center"/>
    </xf>
    <xf numFmtId="168" fontId="148" fillId="0" borderId="22" xfId="919" applyNumberFormat="1" applyFont="1" applyBorder="1" applyAlignment="1">
      <alignment vertical="center"/>
    </xf>
    <xf numFmtId="166" fontId="148" fillId="0" borderId="0" xfId="919" applyNumberFormat="1" applyFont="1" applyAlignment="1">
      <alignment vertical="center"/>
    </xf>
    <xf numFmtId="166" fontId="148" fillId="0" borderId="13" xfId="919" applyNumberFormat="1" applyFont="1" applyBorder="1" applyAlignment="1">
      <alignment vertical="center"/>
    </xf>
    <xf numFmtId="166" fontId="148" fillId="0" borderId="0" xfId="919" applyNumberFormat="1" applyFont="1" applyAlignment="1">
      <alignment horizontal="right" vertical="center"/>
    </xf>
    <xf numFmtId="167" fontId="148" fillId="0" borderId="0" xfId="919" applyNumberFormat="1" applyFont="1" applyAlignment="1">
      <alignment horizontal="right" vertical="center"/>
    </xf>
    <xf numFmtId="43" fontId="101" fillId="0" borderId="0" xfId="919" applyNumberFormat="1" applyFont="1" applyAlignment="1">
      <alignment vertical="center"/>
    </xf>
    <xf numFmtId="3" fontId="100" fillId="0" borderId="0" xfId="0" applyNumberFormat="1" applyFont="1" applyAlignment="1">
      <alignment horizontal="left" vertical="center"/>
    </xf>
    <xf numFmtId="0" fontId="103" fillId="0" borderId="0" xfId="707" applyFont="1" applyAlignment="1">
      <alignment horizontal="center" vertical="top"/>
    </xf>
    <xf numFmtId="166" fontId="101" fillId="0" borderId="0" xfId="343" applyNumberFormat="1" applyFont="1" applyFill="1" applyBorder="1" applyAlignment="1">
      <alignment vertical="center"/>
    </xf>
    <xf numFmtId="43" fontId="101" fillId="0" borderId="0" xfId="343" applyFont="1" applyAlignment="1">
      <alignment vertical="center"/>
    </xf>
    <xf numFmtId="191" fontId="101" fillId="0" borderId="0" xfId="343" applyNumberFormat="1" applyFont="1" applyAlignment="1">
      <alignment horizontal="center" vertical="center"/>
    </xf>
    <xf numFmtId="166" fontId="101" fillId="0" borderId="0" xfId="343" applyNumberFormat="1" applyFont="1" applyAlignment="1">
      <alignment horizontal="center" vertical="center"/>
    </xf>
    <xf numFmtId="3" fontId="101" fillId="0" borderId="0" xfId="0" applyNumberFormat="1" applyFont="1" applyAlignment="1">
      <alignment vertical="center"/>
    </xf>
    <xf numFmtId="166" fontId="101" fillId="0" borderId="0" xfId="0" applyNumberFormat="1" applyFont="1" applyAlignment="1">
      <alignment vertical="center"/>
    </xf>
    <xf numFmtId="191" fontId="101" fillId="0" borderId="13" xfId="366" applyNumberFormat="1" applyFont="1" applyFill="1" applyBorder="1" applyAlignment="1">
      <alignment horizontal="right" vertical="center"/>
    </xf>
    <xf numFmtId="43" fontId="101" fillId="0" borderId="0" xfId="343" applyFont="1" applyAlignment="1">
      <alignment horizontal="center" vertical="center"/>
    </xf>
    <xf numFmtId="168" fontId="101" fillId="0" borderId="0" xfId="343" applyNumberFormat="1" applyFont="1" applyAlignment="1">
      <alignment horizontal="right" vertical="center"/>
    </xf>
    <xf numFmtId="168" fontId="101" fillId="0" borderId="33" xfId="343" applyNumberFormat="1" applyFont="1" applyFill="1" applyBorder="1" applyAlignment="1">
      <alignment horizontal="right" vertical="center"/>
    </xf>
    <xf numFmtId="167" fontId="101" fillId="0" borderId="0" xfId="358" applyNumberFormat="1" applyFont="1" applyFill="1" applyAlignment="1">
      <alignment vertical="center"/>
    </xf>
    <xf numFmtId="168" fontId="100" fillId="0" borderId="13" xfId="620" applyNumberFormat="1" applyFont="1" applyBorder="1" applyAlignment="1">
      <alignment horizontal="right" vertical="center"/>
    </xf>
    <xf numFmtId="166" fontId="100" fillId="0" borderId="13" xfId="343" applyNumberFormat="1" applyFont="1" applyFill="1" applyBorder="1" applyAlignment="1">
      <alignment horizontal="right" vertical="center"/>
    </xf>
    <xf numFmtId="191" fontId="100" fillId="0" borderId="13" xfId="343" applyNumberFormat="1" applyFont="1" applyFill="1" applyBorder="1" applyAlignment="1">
      <alignment horizontal="right" vertical="center"/>
    </xf>
    <xf numFmtId="168" fontId="100" fillId="0" borderId="22" xfId="620" applyNumberFormat="1" applyFont="1" applyBorder="1" applyAlignment="1">
      <alignment horizontal="right" vertical="center"/>
    </xf>
    <xf numFmtId="166" fontId="100" fillId="0" borderId="22" xfId="343" applyNumberFormat="1" applyFont="1" applyFill="1" applyBorder="1" applyAlignment="1">
      <alignment horizontal="right" vertical="center"/>
    </xf>
    <xf numFmtId="191" fontId="100" fillId="0" borderId="22" xfId="343" applyNumberFormat="1" applyFont="1" applyFill="1" applyBorder="1" applyAlignment="1">
      <alignment horizontal="right" vertical="center"/>
    </xf>
    <xf numFmtId="168" fontId="101" fillId="0" borderId="0" xfId="389" applyNumberFormat="1" applyFont="1" applyAlignment="1">
      <alignment horizontal="right" vertical="center"/>
    </xf>
    <xf numFmtId="167" fontId="148" fillId="0" borderId="0" xfId="366" applyNumberFormat="1" applyFont="1" applyFill="1" applyBorder="1" applyAlignment="1">
      <alignment horizontal="right" vertical="center" wrapText="1"/>
    </xf>
    <xf numFmtId="168" fontId="101" fillId="0" borderId="13" xfId="613" applyNumberFormat="1" applyFont="1" applyBorder="1" applyAlignment="1">
      <alignment horizontal="right" vertical="center"/>
    </xf>
    <xf numFmtId="0" fontId="152" fillId="0" borderId="0" xfId="0" applyFont="1" applyAlignment="1">
      <alignment horizontal="center" vertical="center"/>
    </xf>
    <xf numFmtId="168" fontId="153" fillId="0" borderId="0" xfId="613" applyNumberFormat="1" applyFont="1" applyAlignment="1">
      <alignment horizontal="right" vertical="center"/>
    </xf>
    <xf numFmtId="0" fontId="153" fillId="0" borderId="0" xfId="0" applyFont="1" applyAlignment="1">
      <alignment horizontal="center" vertical="center"/>
    </xf>
    <xf numFmtId="168" fontId="153" fillId="0" borderId="0" xfId="343" applyNumberFormat="1" applyFont="1" applyFill="1" applyBorder="1" applyAlignment="1">
      <alignment horizontal="right" vertical="center"/>
    </xf>
    <xf numFmtId="0" fontId="154" fillId="0" borderId="0" xfId="0" applyFont="1" applyAlignment="1">
      <alignment horizontal="center"/>
    </xf>
    <xf numFmtId="0" fontId="154" fillId="0" borderId="0" xfId="0" applyFont="1"/>
    <xf numFmtId="168" fontId="153" fillId="0" borderId="0" xfId="343" applyNumberFormat="1" applyFont="1" applyFill="1" applyBorder="1" applyAlignment="1">
      <alignment horizontal="center" vertical="center"/>
    </xf>
    <xf numFmtId="195" fontId="101" fillId="0" borderId="0" xfId="0" applyNumberFormat="1" applyFont="1" applyAlignment="1">
      <alignment vertical="center"/>
    </xf>
    <xf numFmtId="168" fontId="101" fillId="0" borderId="13" xfId="0" applyNumberFormat="1" applyFont="1" applyBorder="1" applyAlignment="1">
      <alignment vertical="center"/>
    </xf>
    <xf numFmtId="166" fontId="148" fillId="0" borderId="13" xfId="707" applyNumberFormat="1" applyFont="1" applyBorder="1" applyAlignment="1">
      <alignment horizontal="right" vertical="center"/>
    </xf>
    <xf numFmtId="168" fontId="100" fillId="0" borderId="13" xfId="0" applyNumberFormat="1" applyFont="1" applyBorder="1" applyAlignment="1">
      <alignment horizontal="center" vertical="center"/>
    </xf>
    <xf numFmtId="0" fontId="155" fillId="0" borderId="0" xfId="0" applyFont="1" applyAlignment="1">
      <alignment horizontal="center" vertical="center"/>
    </xf>
    <xf numFmtId="191" fontId="155" fillId="0" borderId="0" xfId="343" applyNumberFormat="1" applyFont="1" applyFill="1" applyBorder="1" applyAlignment="1">
      <alignment horizontal="center" vertical="center"/>
    </xf>
    <xf numFmtId="166" fontId="150" fillId="0" borderId="0" xfId="366" applyNumberFormat="1" applyFont="1" applyFill="1" applyAlignment="1">
      <alignment vertical="center"/>
    </xf>
    <xf numFmtId="166" fontId="150" fillId="0" borderId="0" xfId="366" applyNumberFormat="1" applyFont="1" applyFill="1" applyBorder="1" applyAlignment="1">
      <alignment vertical="center"/>
    </xf>
    <xf numFmtId="168" fontId="100" fillId="0" borderId="13" xfId="837" applyNumberFormat="1" applyFont="1" applyFill="1" applyBorder="1" applyAlignment="1">
      <alignment vertical="center"/>
    </xf>
    <xf numFmtId="168" fontId="150" fillId="0" borderId="0" xfId="707" applyNumberFormat="1" applyFont="1" applyAlignment="1">
      <alignment vertical="center"/>
    </xf>
    <xf numFmtId="168" fontId="150" fillId="0" borderId="0" xfId="366" applyNumberFormat="1" applyFont="1" applyFill="1" applyBorder="1" applyAlignment="1">
      <alignment vertical="center"/>
    </xf>
    <xf numFmtId="168" fontId="100" fillId="0" borderId="22" xfId="837" applyNumberFormat="1" applyFont="1" applyFill="1" applyBorder="1" applyAlignment="1">
      <alignment vertical="center"/>
    </xf>
    <xf numFmtId="0" fontId="156" fillId="0" borderId="0" xfId="0" applyFont="1"/>
    <xf numFmtId="0" fontId="157" fillId="0" borderId="0" xfId="0" applyFont="1" applyAlignment="1">
      <alignment horizontal="center"/>
    </xf>
    <xf numFmtId="168" fontId="152" fillId="0" borderId="0" xfId="343" applyNumberFormat="1" applyFont="1" applyFill="1" applyBorder="1" applyAlignment="1">
      <alignment horizontal="right" vertical="center"/>
    </xf>
    <xf numFmtId="168" fontId="100" fillId="0" borderId="22" xfId="613" applyNumberFormat="1" applyFont="1" applyBorder="1" applyAlignment="1">
      <alignment horizontal="right" vertical="center"/>
    </xf>
    <xf numFmtId="168" fontId="100" fillId="0" borderId="0" xfId="613" applyNumberFormat="1" applyFont="1" applyAlignment="1">
      <alignment horizontal="right" vertical="center"/>
    </xf>
    <xf numFmtId="168" fontId="100" fillId="0" borderId="22" xfId="914" applyNumberFormat="1" applyFont="1" applyFill="1" applyBorder="1" applyAlignment="1">
      <alignment horizontal="right" vertical="center"/>
    </xf>
    <xf numFmtId="168" fontId="100" fillId="0" borderId="22" xfId="343" applyNumberFormat="1" applyFont="1" applyFill="1" applyBorder="1" applyAlignment="1">
      <alignment horizontal="right" vertical="center"/>
    </xf>
    <xf numFmtId="168" fontId="100" fillId="0" borderId="0" xfId="343" applyNumberFormat="1" applyFont="1" applyAlignment="1">
      <alignment horizontal="right" vertical="center"/>
    </xf>
    <xf numFmtId="166" fontId="100" fillId="0" borderId="22" xfId="707" applyNumberFormat="1" applyFont="1" applyBorder="1" applyAlignment="1">
      <alignment horizontal="right" vertical="center"/>
    </xf>
    <xf numFmtId="0" fontId="157" fillId="0" borderId="0" xfId="0" applyFont="1"/>
    <xf numFmtId="167" fontId="100" fillId="0" borderId="0" xfId="343" applyNumberFormat="1" applyFont="1" applyFill="1" applyBorder="1" applyAlignment="1">
      <alignment horizontal="right" vertical="center"/>
    </xf>
    <xf numFmtId="168" fontId="100" fillId="0" borderId="0" xfId="389" applyNumberFormat="1" applyFont="1" applyFill="1" applyBorder="1" applyAlignment="1">
      <alignment horizontal="right" vertical="center"/>
    </xf>
    <xf numFmtId="166" fontId="150" fillId="0" borderId="22" xfId="707" applyNumberFormat="1" applyFont="1" applyBorder="1" applyAlignment="1">
      <alignment horizontal="right" vertical="center"/>
    </xf>
    <xf numFmtId="0" fontId="100" fillId="0" borderId="0" xfId="0" applyFont="1"/>
    <xf numFmtId="167" fontId="150" fillId="0" borderId="22" xfId="366" applyNumberFormat="1" applyFont="1" applyFill="1" applyBorder="1" applyAlignment="1">
      <alignment horizontal="right" vertical="center" wrapText="1"/>
    </xf>
    <xf numFmtId="166" fontId="150" fillId="0" borderId="13" xfId="389" applyNumberFormat="1" applyFont="1" applyBorder="1" applyAlignment="1">
      <alignment horizontal="right" vertical="center"/>
    </xf>
    <xf numFmtId="168" fontId="100" fillId="0" borderId="13" xfId="343" quotePrefix="1" applyNumberFormat="1" applyFont="1" applyFill="1" applyBorder="1" applyAlignment="1">
      <alignment horizontal="right" vertical="center"/>
    </xf>
    <xf numFmtId="166" fontId="101" fillId="0" borderId="13" xfId="343" applyNumberFormat="1" applyFont="1" applyBorder="1" applyAlignment="1">
      <alignment horizontal="center" vertical="center"/>
    </xf>
    <xf numFmtId="191" fontId="101" fillId="0" borderId="13" xfId="343" applyNumberFormat="1" applyFont="1" applyBorder="1" applyAlignment="1">
      <alignment horizontal="center" vertical="center"/>
    </xf>
    <xf numFmtId="191" fontId="100" fillId="0" borderId="13" xfId="343" applyNumberFormat="1" applyFont="1" applyBorder="1" applyAlignment="1">
      <alignment horizontal="right" vertical="center"/>
    </xf>
    <xf numFmtId="166" fontId="100" fillId="0" borderId="13" xfId="0" quotePrefix="1" applyNumberFormat="1" applyFont="1" applyBorder="1" applyAlignment="1">
      <alignment horizontal="right" vertical="center"/>
    </xf>
    <xf numFmtId="166" fontId="148" fillId="0" borderId="13" xfId="389" applyNumberFormat="1" applyFont="1" applyFill="1" applyBorder="1" applyAlignment="1">
      <alignment horizontal="right" vertical="center"/>
    </xf>
    <xf numFmtId="168" fontId="148" fillId="0" borderId="13" xfId="389" applyNumberFormat="1" applyFont="1" applyFill="1" applyBorder="1" applyAlignment="1">
      <alignment horizontal="center" vertical="center"/>
    </xf>
    <xf numFmtId="168" fontId="148" fillId="0" borderId="13" xfId="389" applyNumberFormat="1" applyFont="1" applyFill="1" applyBorder="1" applyAlignment="1">
      <alignment horizontal="right" vertical="center"/>
    </xf>
    <xf numFmtId="166" fontId="150" fillId="0" borderId="13" xfId="389" applyNumberFormat="1" applyFont="1" applyFill="1" applyBorder="1" applyAlignment="1">
      <alignment horizontal="right" vertical="center"/>
    </xf>
    <xf numFmtId="166" fontId="100" fillId="0" borderId="13" xfId="343" quotePrefix="1" applyNumberFormat="1" applyFont="1" applyFill="1" applyBorder="1" applyAlignment="1">
      <alignment horizontal="right" vertical="center"/>
    </xf>
    <xf numFmtId="166" fontId="148" fillId="0" borderId="13" xfId="389" applyNumberFormat="1" applyFont="1" applyBorder="1" applyAlignment="1">
      <alignment horizontal="right" vertical="center"/>
    </xf>
    <xf numFmtId="168" fontId="148" fillId="0" borderId="13" xfId="389" applyNumberFormat="1" applyFont="1" applyBorder="1" applyAlignment="1">
      <alignment horizontal="center" vertical="center"/>
    </xf>
    <xf numFmtId="168" fontId="148" fillId="0" borderId="13" xfId="389" applyNumberFormat="1" applyFont="1" applyBorder="1" applyAlignment="1">
      <alignment horizontal="right" vertical="center"/>
    </xf>
    <xf numFmtId="0" fontId="0" fillId="0" borderId="13" xfId="0" applyBorder="1"/>
    <xf numFmtId="168" fontId="100" fillId="0" borderId="13" xfId="0" applyNumberFormat="1" applyFont="1" applyBorder="1" applyAlignment="1">
      <alignment horizontal="right" vertical="center"/>
    </xf>
    <xf numFmtId="168" fontId="100" fillId="0" borderId="13" xfId="0" applyNumberFormat="1" applyFont="1" applyBorder="1" applyAlignment="1">
      <alignment horizontal="centerContinuous" vertical="center"/>
    </xf>
    <xf numFmtId="166" fontId="100" fillId="0" borderId="13" xfId="358" applyNumberFormat="1" applyFont="1" applyFill="1" applyBorder="1" applyAlignment="1">
      <alignment horizontal="right"/>
    </xf>
    <xf numFmtId="166" fontId="101" fillId="0" borderId="13" xfId="358" applyNumberFormat="1" applyFont="1" applyBorder="1" applyAlignment="1">
      <alignment horizontal="right" vertical="center"/>
    </xf>
    <xf numFmtId="167" fontId="101" fillId="0" borderId="13" xfId="358" applyNumberFormat="1" applyFont="1" applyBorder="1" applyAlignment="1">
      <alignment horizontal="center" vertical="center"/>
    </xf>
    <xf numFmtId="166" fontId="100" fillId="0" borderId="13" xfId="358" applyNumberFormat="1" applyFont="1" applyBorder="1" applyAlignment="1">
      <alignment horizontal="right"/>
    </xf>
    <xf numFmtId="167" fontId="100" fillId="0" borderId="0" xfId="343" applyNumberFormat="1" applyFont="1" applyFill="1" applyBorder="1" applyAlignment="1">
      <alignment horizontal="center" vertical="center"/>
    </xf>
    <xf numFmtId="167" fontId="100" fillId="0" borderId="13" xfId="343" applyNumberFormat="1" applyFont="1" applyFill="1" applyBorder="1" applyAlignment="1">
      <alignment horizontal="center" vertical="center"/>
    </xf>
    <xf numFmtId="0" fontId="101" fillId="0" borderId="0" xfId="0" applyFont="1" applyAlignment="1">
      <alignment horizontal="center" vertical="center"/>
    </xf>
    <xf numFmtId="37" fontId="150" fillId="0" borderId="0" xfId="707" applyNumberFormat="1" applyFont="1" applyAlignment="1">
      <alignment horizontal="left" vertical="center"/>
    </xf>
    <xf numFmtId="37" fontId="150" fillId="0" borderId="13" xfId="707" applyNumberFormat="1" applyFont="1" applyBorder="1" applyAlignment="1">
      <alignment horizontal="left" vertical="center"/>
    </xf>
    <xf numFmtId="0" fontId="100" fillId="0" borderId="13" xfId="0" applyFont="1" applyBorder="1" applyAlignment="1">
      <alignment horizontal="center" vertical="center"/>
    </xf>
    <xf numFmtId="0" fontId="100" fillId="0" borderId="7" xfId="0" applyFont="1" applyBorder="1" applyAlignment="1">
      <alignment horizontal="center" vertical="center"/>
    </xf>
    <xf numFmtId="168" fontId="100" fillId="0" borderId="13" xfId="613" applyNumberFormat="1" applyFont="1" applyBorder="1" applyAlignment="1">
      <alignment horizontal="center" vertical="center"/>
    </xf>
    <xf numFmtId="166" fontId="100" fillId="0" borderId="7" xfId="613" applyNumberFormat="1" applyFont="1" applyBorder="1" applyAlignment="1">
      <alignment horizontal="center" vertical="center"/>
    </xf>
    <xf numFmtId="168" fontId="100" fillId="0" borderId="13" xfId="0" applyNumberFormat="1" applyFont="1" applyBorder="1" applyAlignment="1">
      <alignment horizontal="center" vertical="center"/>
    </xf>
  </cellXfs>
  <cellStyles count="924">
    <cellStyle name=" 3]_x000d__x000a_Zoomed=1_x000d__x000a_Row=104_x000d__x000a_Column=107_x000d__x000a_Height=302_x000d__x000a_Width=300_x000d__x000a_FontName=MS Sans Serif_x000d__x000a_FontStyle=0_x000d__x000a_FontSize=8_x000d__x000a_Prt" xfId="1" xr:uid="{00000000-0005-0000-0000-000000000000}"/>
    <cellStyle name="_Acap Asset 12-51" xfId="2" xr:uid="{00000000-0005-0000-0000-000001000000}"/>
    <cellStyle name="_Acap Asset 6-51" xfId="3" xr:uid="{00000000-0005-0000-0000-000002000000}"/>
    <cellStyle name="_ACAP CF 09. 2008_client" xfId="4" xr:uid="{00000000-0005-0000-0000-000003000000}"/>
    <cellStyle name="_Acap conso  Q2  2008" xfId="5" xr:uid="{00000000-0005-0000-0000-000004000000}"/>
    <cellStyle name="_Acap conso  Q3  2008_29-10-08" xfId="6" xr:uid="{00000000-0005-0000-0000-000005000000}"/>
    <cellStyle name="_Acap conso  Q3  2008_30-10-08" xfId="7" xr:uid="{00000000-0005-0000-0000-000006000000}"/>
    <cellStyle name="_Acap conso  Q3  2008_30-10-08_15.55" xfId="8" xr:uid="{00000000-0005-0000-0000-000007000000}"/>
    <cellStyle name="_Acap conso  Q3  2008_31-10-08" xfId="9" xr:uid="{00000000-0005-0000-0000-000008000000}"/>
    <cellStyle name="_Acap conso  Q4  2008" xfId="10" xr:uid="{00000000-0005-0000-0000-000009000000}"/>
    <cellStyle name="_Acap conso  Q4  2008 30-1-08" xfId="11" xr:uid="{00000000-0005-0000-0000-00000A000000}"/>
    <cellStyle name="_Acap conso  Q4  2008_040209_18.00" xfId="12" xr:uid="{00000000-0005-0000-0000-00000B000000}"/>
    <cellStyle name="_Acap conso  Q4  2008_210209" xfId="13" xr:uid="{00000000-0005-0000-0000-00000C000000}"/>
    <cellStyle name="_ACAP.CF.09. 2008" xfId="14" xr:uid="{00000000-0005-0000-0000-00000D000000}"/>
    <cellStyle name="_Acap-npl. bspl. 12. 51" xfId="15" xr:uid="{00000000-0005-0000-0000-00000E000000}"/>
    <cellStyle name="_Acap-npl. bspl. 6. 51" xfId="16" xr:uid="{00000000-0005-0000-0000-00000F000000}"/>
    <cellStyle name="_Acap-npl. bspl. 9. 51" xfId="17" xr:uid="{00000000-0005-0000-0000-000010000000}"/>
    <cellStyle name="_Acon. bspl. 12.51" xfId="18" xr:uid="{00000000-0005-0000-0000-000011000000}"/>
    <cellStyle name="_Acon. bspl. 6.51" xfId="19" xr:uid="{00000000-0005-0000-0000-000012000000}"/>
    <cellStyle name="_Addition and Disposal Q3 08" xfId="20" xr:uid="{00000000-0005-0000-0000-000013000000}"/>
    <cellStyle name="_AIP. bspl. 12. 2551" xfId="21" xr:uid="{00000000-0005-0000-0000-000014000000}"/>
    <cellStyle name="_ASC_Y09(Estimated)" xfId="22" xr:uid="{00000000-0005-0000-0000-000015000000}"/>
    <cellStyle name="_ASO Y09" xfId="23" xr:uid="{00000000-0005-0000-0000-000016000000}"/>
    <cellStyle name="_ASO_Y09(Estimated)" xfId="24" xr:uid="{00000000-0005-0000-0000-000017000000}"/>
    <cellStyle name="_Book3" xfId="25" xr:uid="{00000000-0005-0000-0000-000018000000}"/>
    <cellStyle name="_CapitalOK_fmv36Mths-IRRTable (2)" xfId="26" xr:uid="{00000000-0005-0000-0000-000019000000}"/>
    <cellStyle name="_Cap-Pay-Pro S4- IRR Table" xfId="27" xr:uid="{00000000-0005-0000-0000-00001A000000}"/>
    <cellStyle name="_Cap-Pay-Pro S4- IRR Table (3)" xfId="28" xr:uid="{00000000-0005-0000-0000-00001B000000}"/>
    <cellStyle name="_CF support (2)" xfId="29" xr:uid="{00000000-0005-0000-0000-00001C000000}"/>
    <cellStyle name="_Conso Q4'08_14-2-09_update" xfId="30" xr:uid="{00000000-0005-0000-0000-00001D000000}"/>
    <cellStyle name="_conso0809_After Adjust Provision (Final)_COK" xfId="31" xr:uid="{00000000-0005-0000-0000-00001E000000}"/>
    <cellStyle name="_conso0812 non deferred tax" xfId="32" xr:uid="{00000000-0005-0000-0000-00001F000000}"/>
    <cellStyle name="_detail 092008" xfId="33" xr:uid="{00000000-0005-0000-0000-000020000000}"/>
    <cellStyle name="_detail 122008" xfId="34" xr:uid="{00000000-0005-0000-0000-000021000000}"/>
    <cellStyle name="_EVR-leasing" xfId="35" xr:uid="{00000000-0005-0000-0000-000022000000}"/>
    <cellStyle name="_IS" xfId="36" xr:uid="{00000000-0005-0000-0000-000023000000}"/>
    <cellStyle name="_Lead - AMC - FINAL updated on 13.2.09" xfId="37" xr:uid="{00000000-0005-0000-0000-000024000000}"/>
    <cellStyle name="_lead ACAP final 2008_04-2-09" xfId="38" xr:uid="{00000000-0005-0000-0000-000025000000}"/>
    <cellStyle name="_lead ACAP Q3 2008_27-10-08" xfId="39" xr:uid="{00000000-0005-0000-0000-000026000000}"/>
    <cellStyle name="_Lead PPE_PCOL 12-2008" xfId="40" xr:uid="{00000000-0005-0000-0000-000027000000}"/>
    <cellStyle name="_Lead Services - Final 08 - 12.02.09" xfId="41" xr:uid="{00000000-0005-0000-0000-000028000000}"/>
    <cellStyle name="_Leasing PC  Server" xfId="42" xr:uid="{00000000-0005-0000-0000-000029000000}"/>
    <cellStyle name="_Payment 20 Unit install report - S2 (2)" xfId="43" xr:uid="{00000000-0005-0000-0000-00002A000000}"/>
    <cellStyle name="_Pmt Solution_36mth_May17-05_final" xfId="44" xr:uid="{00000000-0005-0000-0000-00002B000000}"/>
    <cellStyle name="_PPE Q3 08" xfId="45" xr:uid="{00000000-0005-0000-0000-00002C000000}"/>
    <cellStyle name="_Rentle Branch" xfId="46" xr:uid="{00000000-0005-0000-0000-00002D000000}"/>
    <cellStyle name="_Services. bspl. 12. 2008.new" xfId="47" xr:uid="{00000000-0005-0000-0000-00002E000000}"/>
    <cellStyle name="_Services.cashflow.6.2551" xfId="48" xr:uid="{00000000-0005-0000-0000-00002F000000}"/>
    <cellStyle name="_Star.bspl.6,2008  P1+2,3,4(PWC)" xfId="49" xr:uid="{00000000-0005-0000-0000-000030000000}"/>
    <cellStyle name="_Star.bspl.9,2008  P1+2,3,4(PWC)" xfId="50" xr:uid="{00000000-0005-0000-0000-000031000000}"/>
    <cellStyle name="_Tax calculation 1208 Advisory" xfId="51" xr:uid="{00000000-0005-0000-0000-000032000000}"/>
    <cellStyle name="_TB Acap NPL-Acon" xfId="52" xr:uid="{00000000-0005-0000-0000-000033000000}"/>
    <cellStyle name="_งบทดลอง Q3" xfId="53" xr:uid="{00000000-0005-0000-0000-000034000000}"/>
    <cellStyle name="0,0_x000d__x000a_NA_x000d__x000a_" xfId="54" xr:uid="{00000000-0005-0000-0000-000035000000}"/>
    <cellStyle name="0,0_x000d__x000a_NA_x000d__x000a_ 2" xfId="55" xr:uid="{00000000-0005-0000-0000-000036000000}"/>
    <cellStyle name="0,0_x000d__x000a_NA_x000d__x000a_ 3" xfId="56" xr:uid="{00000000-0005-0000-0000-000037000000}"/>
    <cellStyle name="20% - Accent1 2" xfId="57" xr:uid="{00000000-0005-0000-0000-000038000000}"/>
    <cellStyle name="20% - Accent1 2 2" xfId="58" xr:uid="{00000000-0005-0000-0000-000039000000}"/>
    <cellStyle name="20% - Accent1 2 3" xfId="59" xr:uid="{00000000-0005-0000-0000-00003A000000}"/>
    <cellStyle name="20% - Accent1 3" xfId="60" xr:uid="{00000000-0005-0000-0000-00003B000000}"/>
    <cellStyle name="20% - Accent1 3 2" xfId="61" xr:uid="{00000000-0005-0000-0000-00003C000000}"/>
    <cellStyle name="20% - Accent1 3 3" xfId="62" xr:uid="{00000000-0005-0000-0000-00003D000000}"/>
    <cellStyle name="20% - Accent1 4" xfId="63" xr:uid="{00000000-0005-0000-0000-00003E000000}"/>
    <cellStyle name="20% - Accent1 4 2" xfId="64" xr:uid="{00000000-0005-0000-0000-00003F000000}"/>
    <cellStyle name="20% - Accent1 4 3" xfId="65" xr:uid="{00000000-0005-0000-0000-000040000000}"/>
    <cellStyle name="20% - Accent2 2" xfId="66" xr:uid="{00000000-0005-0000-0000-000041000000}"/>
    <cellStyle name="20% - Accent2 2 2" xfId="67" xr:uid="{00000000-0005-0000-0000-000042000000}"/>
    <cellStyle name="20% - Accent2 2 3" xfId="68" xr:uid="{00000000-0005-0000-0000-000043000000}"/>
    <cellStyle name="20% - Accent2 3" xfId="69" xr:uid="{00000000-0005-0000-0000-000044000000}"/>
    <cellStyle name="20% - Accent2 3 2" xfId="70" xr:uid="{00000000-0005-0000-0000-000045000000}"/>
    <cellStyle name="20% - Accent2 3 3" xfId="71" xr:uid="{00000000-0005-0000-0000-000046000000}"/>
    <cellStyle name="20% - Accent2 4" xfId="72" xr:uid="{00000000-0005-0000-0000-000047000000}"/>
    <cellStyle name="20% - Accent2 4 2" xfId="73" xr:uid="{00000000-0005-0000-0000-000048000000}"/>
    <cellStyle name="20% - Accent2 4 3" xfId="74" xr:uid="{00000000-0005-0000-0000-000049000000}"/>
    <cellStyle name="20% - Accent3 2" xfId="75" xr:uid="{00000000-0005-0000-0000-00004A000000}"/>
    <cellStyle name="20% - Accent3 2 2" xfId="76" xr:uid="{00000000-0005-0000-0000-00004B000000}"/>
    <cellStyle name="20% - Accent3 2 3" xfId="77" xr:uid="{00000000-0005-0000-0000-00004C000000}"/>
    <cellStyle name="20% - Accent3 3" xfId="78" xr:uid="{00000000-0005-0000-0000-00004D000000}"/>
    <cellStyle name="20% - Accent3 3 2" xfId="79" xr:uid="{00000000-0005-0000-0000-00004E000000}"/>
    <cellStyle name="20% - Accent3 3 3" xfId="80" xr:uid="{00000000-0005-0000-0000-00004F000000}"/>
    <cellStyle name="20% - Accent3 4" xfId="81" xr:uid="{00000000-0005-0000-0000-000050000000}"/>
    <cellStyle name="20% - Accent3 4 2" xfId="82" xr:uid="{00000000-0005-0000-0000-000051000000}"/>
    <cellStyle name="20% - Accent3 4 3" xfId="83" xr:uid="{00000000-0005-0000-0000-000052000000}"/>
    <cellStyle name="20% - Accent4 2" xfId="84" xr:uid="{00000000-0005-0000-0000-000053000000}"/>
    <cellStyle name="20% - Accent4 2 2" xfId="85" xr:uid="{00000000-0005-0000-0000-000054000000}"/>
    <cellStyle name="20% - Accent4 2 3" xfId="86" xr:uid="{00000000-0005-0000-0000-000055000000}"/>
    <cellStyle name="20% - Accent4 3" xfId="87" xr:uid="{00000000-0005-0000-0000-000056000000}"/>
    <cellStyle name="20% - Accent4 3 2" xfId="88" xr:uid="{00000000-0005-0000-0000-000057000000}"/>
    <cellStyle name="20% - Accent4 3 3" xfId="89" xr:uid="{00000000-0005-0000-0000-000058000000}"/>
    <cellStyle name="20% - Accent4 4" xfId="90" xr:uid="{00000000-0005-0000-0000-000059000000}"/>
    <cellStyle name="20% - Accent4 4 2" xfId="91" xr:uid="{00000000-0005-0000-0000-00005A000000}"/>
    <cellStyle name="20% - Accent4 4 3" xfId="92" xr:uid="{00000000-0005-0000-0000-00005B000000}"/>
    <cellStyle name="20% - Accent5 2" xfId="93" xr:uid="{00000000-0005-0000-0000-00005C000000}"/>
    <cellStyle name="20% - Accent5 2 2" xfId="94" xr:uid="{00000000-0005-0000-0000-00005D000000}"/>
    <cellStyle name="20% - Accent5 2 3" xfId="95" xr:uid="{00000000-0005-0000-0000-00005E000000}"/>
    <cellStyle name="20% - Accent5 3" xfId="96" xr:uid="{00000000-0005-0000-0000-00005F000000}"/>
    <cellStyle name="20% - Accent5 3 2" xfId="97" xr:uid="{00000000-0005-0000-0000-000060000000}"/>
    <cellStyle name="20% - Accent5 3 3" xfId="98" xr:uid="{00000000-0005-0000-0000-000061000000}"/>
    <cellStyle name="20% - Accent5 4" xfId="99" xr:uid="{00000000-0005-0000-0000-000062000000}"/>
    <cellStyle name="20% - Accent5 4 2" xfId="100" xr:uid="{00000000-0005-0000-0000-000063000000}"/>
    <cellStyle name="20% - Accent5 4 3" xfId="101" xr:uid="{00000000-0005-0000-0000-000064000000}"/>
    <cellStyle name="20% - Accent6 2" xfId="102" xr:uid="{00000000-0005-0000-0000-000065000000}"/>
    <cellStyle name="20% - Accent6 2 2" xfId="103" xr:uid="{00000000-0005-0000-0000-000066000000}"/>
    <cellStyle name="20% - Accent6 2 3" xfId="104" xr:uid="{00000000-0005-0000-0000-000067000000}"/>
    <cellStyle name="20% - Accent6 3" xfId="105" xr:uid="{00000000-0005-0000-0000-000068000000}"/>
    <cellStyle name="20% - Accent6 3 2" xfId="106" xr:uid="{00000000-0005-0000-0000-000069000000}"/>
    <cellStyle name="20% - Accent6 3 3" xfId="107" xr:uid="{00000000-0005-0000-0000-00006A000000}"/>
    <cellStyle name="20% - Accent6 4" xfId="108" xr:uid="{00000000-0005-0000-0000-00006B000000}"/>
    <cellStyle name="20% - Accent6 4 2" xfId="109" xr:uid="{00000000-0005-0000-0000-00006C000000}"/>
    <cellStyle name="20% - Accent6 4 3" xfId="110" xr:uid="{00000000-0005-0000-0000-00006D000000}"/>
    <cellStyle name="40% - Accent1 2" xfId="111" xr:uid="{00000000-0005-0000-0000-00006E000000}"/>
    <cellStyle name="40% - Accent1 2 2" xfId="112" xr:uid="{00000000-0005-0000-0000-00006F000000}"/>
    <cellStyle name="40% - Accent1 2 3" xfId="113" xr:uid="{00000000-0005-0000-0000-000070000000}"/>
    <cellStyle name="40% - Accent1 3" xfId="114" xr:uid="{00000000-0005-0000-0000-000071000000}"/>
    <cellStyle name="40% - Accent1 3 2" xfId="115" xr:uid="{00000000-0005-0000-0000-000072000000}"/>
    <cellStyle name="40% - Accent1 3 3" xfId="116" xr:uid="{00000000-0005-0000-0000-000073000000}"/>
    <cellStyle name="40% - Accent1 4" xfId="117" xr:uid="{00000000-0005-0000-0000-000074000000}"/>
    <cellStyle name="40% - Accent1 4 2" xfId="118" xr:uid="{00000000-0005-0000-0000-000075000000}"/>
    <cellStyle name="40% - Accent1 4 3" xfId="119" xr:uid="{00000000-0005-0000-0000-000076000000}"/>
    <cellStyle name="40% - Accent2 2" xfId="120" xr:uid="{00000000-0005-0000-0000-000077000000}"/>
    <cellStyle name="40% - Accent2 2 2" xfId="121" xr:uid="{00000000-0005-0000-0000-000078000000}"/>
    <cellStyle name="40% - Accent2 2 3" xfId="122" xr:uid="{00000000-0005-0000-0000-000079000000}"/>
    <cellStyle name="40% - Accent2 3" xfId="123" xr:uid="{00000000-0005-0000-0000-00007A000000}"/>
    <cellStyle name="40% - Accent2 3 2" xfId="124" xr:uid="{00000000-0005-0000-0000-00007B000000}"/>
    <cellStyle name="40% - Accent2 3 3" xfId="125" xr:uid="{00000000-0005-0000-0000-00007C000000}"/>
    <cellStyle name="40% - Accent2 4" xfId="126" xr:uid="{00000000-0005-0000-0000-00007D000000}"/>
    <cellStyle name="40% - Accent2 4 2" xfId="127" xr:uid="{00000000-0005-0000-0000-00007E000000}"/>
    <cellStyle name="40% - Accent2 4 3" xfId="128" xr:uid="{00000000-0005-0000-0000-00007F000000}"/>
    <cellStyle name="40% - Accent3 2" xfId="129" xr:uid="{00000000-0005-0000-0000-000080000000}"/>
    <cellStyle name="40% - Accent3 2 2" xfId="130" xr:uid="{00000000-0005-0000-0000-000081000000}"/>
    <cellStyle name="40% - Accent3 2 3" xfId="131" xr:uid="{00000000-0005-0000-0000-000082000000}"/>
    <cellStyle name="40% - Accent3 3" xfId="132" xr:uid="{00000000-0005-0000-0000-000083000000}"/>
    <cellStyle name="40% - Accent3 3 2" xfId="133" xr:uid="{00000000-0005-0000-0000-000084000000}"/>
    <cellStyle name="40% - Accent3 3 3" xfId="134" xr:uid="{00000000-0005-0000-0000-000085000000}"/>
    <cellStyle name="40% - Accent3 4" xfId="135" xr:uid="{00000000-0005-0000-0000-000086000000}"/>
    <cellStyle name="40% - Accent3 4 2" xfId="136" xr:uid="{00000000-0005-0000-0000-000087000000}"/>
    <cellStyle name="40% - Accent3 4 3" xfId="137" xr:uid="{00000000-0005-0000-0000-000088000000}"/>
    <cellStyle name="40% - Accent4 2" xfId="138" xr:uid="{00000000-0005-0000-0000-000089000000}"/>
    <cellStyle name="40% - Accent4 2 2" xfId="139" xr:uid="{00000000-0005-0000-0000-00008A000000}"/>
    <cellStyle name="40% - Accent4 2 3" xfId="140" xr:uid="{00000000-0005-0000-0000-00008B000000}"/>
    <cellStyle name="40% - Accent4 3" xfId="141" xr:uid="{00000000-0005-0000-0000-00008C000000}"/>
    <cellStyle name="40% - Accent4 3 2" xfId="142" xr:uid="{00000000-0005-0000-0000-00008D000000}"/>
    <cellStyle name="40% - Accent4 3 3" xfId="143" xr:uid="{00000000-0005-0000-0000-00008E000000}"/>
    <cellStyle name="40% - Accent4 4" xfId="144" xr:uid="{00000000-0005-0000-0000-00008F000000}"/>
    <cellStyle name="40% - Accent4 4 2" xfId="145" xr:uid="{00000000-0005-0000-0000-000090000000}"/>
    <cellStyle name="40% - Accent4 4 3" xfId="146" xr:uid="{00000000-0005-0000-0000-000091000000}"/>
    <cellStyle name="40% - Accent5 2" xfId="147" xr:uid="{00000000-0005-0000-0000-000092000000}"/>
    <cellStyle name="40% - Accent5 2 2" xfId="148" xr:uid="{00000000-0005-0000-0000-000093000000}"/>
    <cellStyle name="40% - Accent5 2 3" xfId="149" xr:uid="{00000000-0005-0000-0000-000094000000}"/>
    <cellStyle name="40% - Accent5 3" xfId="150" xr:uid="{00000000-0005-0000-0000-000095000000}"/>
    <cellStyle name="40% - Accent5 3 2" xfId="151" xr:uid="{00000000-0005-0000-0000-000096000000}"/>
    <cellStyle name="40% - Accent5 3 3" xfId="152" xr:uid="{00000000-0005-0000-0000-000097000000}"/>
    <cellStyle name="40% - Accent5 4" xfId="153" xr:uid="{00000000-0005-0000-0000-000098000000}"/>
    <cellStyle name="40% - Accent5 4 2" xfId="154" xr:uid="{00000000-0005-0000-0000-000099000000}"/>
    <cellStyle name="40% - Accent5 4 3" xfId="155" xr:uid="{00000000-0005-0000-0000-00009A000000}"/>
    <cellStyle name="40% - Accent6 2" xfId="156" xr:uid="{00000000-0005-0000-0000-00009B000000}"/>
    <cellStyle name="40% - Accent6 2 2" xfId="157" xr:uid="{00000000-0005-0000-0000-00009C000000}"/>
    <cellStyle name="40% - Accent6 2 3" xfId="158" xr:uid="{00000000-0005-0000-0000-00009D000000}"/>
    <cellStyle name="40% - Accent6 3" xfId="159" xr:uid="{00000000-0005-0000-0000-00009E000000}"/>
    <cellStyle name="40% - Accent6 3 2" xfId="160" xr:uid="{00000000-0005-0000-0000-00009F000000}"/>
    <cellStyle name="40% - Accent6 3 3" xfId="161" xr:uid="{00000000-0005-0000-0000-0000A0000000}"/>
    <cellStyle name="40% - Accent6 4" xfId="162" xr:uid="{00000000-0005-0000-0000-0000A1000000}"/>
    <cellStyle name="40% - Accent6 4 2" xfId="163" xr:uid="{00000000-0005-0000-0000-0000A2000000}"/>
    <cellStyle name="40% - Accent6 4 3" xfId="164" xr:uid="{00000000-0005-0000-0000-0000A3000000}"/>
    <cellStyle name="60% - Accent1 2" xfId="165" xr:uid="{00000000-0005-0000-0000-0000A4000000}"/>
    <cellStyle name="60% - Accent1 2 2" xfId="166" xr:uid="{00000000-0005-0000-0000-0000A5000000}"/>
    <cellStyle name="60% - Accent1 2 3" xfId="167" xr:uid="{00000000-0005-0000-0000-0000A6000000}"/>
    <cellStyle name="60% - Accent1 3" xfId="168" xr:uid="{00000000-0005-0000-0000-0000A7000000}"/>
    <cellStyle name="60% - Accent1 3 2" xfId="169" xr:uid="{00000000-0005-0000-0000-0000A8000000}"/>
    <cellStyle name="60% - Accent1 3 3" xfId="170" xr:uid="{00000000-0005-0000-0000-0000A9000000}"/>
    <cellStyle name="60% - Accent1 4" xfId="171" xr:uid="{00000000-0005-0000-0000-0000AA000000}"/>
    <cellStyle name="60% - Accent1 4 2" xfId="172" xr:uid="{00000000-0005-0000-0000-0000AB000000}"/>
    <cellStyle name="60% - Accent1 4 3" xfId="173" xr:uid="{00000000-0005-0000-0000-0000AC000000}"/>
    <cellStyle name="60% - Accent2 2" xfId="174" xr:uid="{00000000-0005-0000-0000-0000AD000000}"/>
    <cellStyle name="60% - Accent2 2 2" xfId="175" xr:uid="{00000000-0005-0000-0000-0000AE000000}"/>
    <cellStyle name="60% - Accent2 2 3" xfId="176" xr:uid="{00000000-0005-0000-0000-0000AF000000}"/>
    <cellStyle name="60% - Accent2 3" xfId="177" xr:uid="{00000000-0005-0000-0000-0000B0000000}"/>
    <cellStyle name="60% - Accent2 3 2" xfId="178" xr:uid="{00000000-0005-0000-0000-0000B1000000}"/>
    <cellStyle name="60% - Accent2 3 3" xfId="179" xr:uid="{00000000-0005-0000-0000-0000B2000000}"/>
    <cellStyle name="60% - Accent2 4" xfId="180" xr:uid="{00000000-0005-0000-0000-0000B3000000}"/>
    <cellStyle name="60% - Accent2 4 2" xfId="181" xr:uid="{00000000-0005-0000-0000-0000B4000000}"/>
    <cellStyle name="60% - Accent2 4 3" xfId="182" xr:uid="{00000000-0005-0000-0000-0000B5000000}"/>
    <cellStyle name="60% - Accent3 2" xfId="183" xr:uid="{00000000-0005-0000-0000-0000B6000000}"/>
    <cellStyle name="60% - Accent3 2 2" xfId="184" xr:uid="{00000000-0005-0000-0000-0000B7000000}"/>
    <cellStyle name="60% - Accent3 2 3" xfId="185" xr:uid="{00000000-0005-0000-0000-0000B8000000}"/>
    <cellStyle name="60% - Accent3 3" xfId="186" xr:uid="{00000000-0005-0000-0000-0000B9000000}"/>
    <cellStyle name="60% - Accent3 3 2" xfId="187" xr:uid="{00000000-0005-0000-0000-0000BA000000}"/>
    <cellStyle name="60% - Accent3 3 3" xfId="188" xr:uid="{00000000-0005-0000-0000-0000BB000000}"/>
    <cellStyle name="60% - Accent3 4" xfId="189" xr:uid="{00000000-0005-0000-0000-0000BC000000}"/>
    <cellStyle name="60% - Accent3 4 2" xfId="190" xr:uid="{00000000-0005-0000-0000-0000BD000000}"/>
    <cellStyle name="60% - Accent3 4 3" xfId="191" xr:uid="{00000000-0005-0000-0000-0000BE000000}"/>
    <cellStyle name="60% - Accent4 2" xfId="192" xr:uid="{00000000-0005-0000-0000-0000BF000000}"/>
    <cellStyle name="60% - Accent4 2 2" xfId="193" xr:uid="{00000000-0005-0000-0000-0000C0000000}"/>
    <cellStyle name="60% - Accent4 2 3" xfId="194" xr:uid="{00000000-0005-0000-0000-0000C1000000}"/>
    <cellStyle name="60% - Accent4 3" xfId="195" xr:uid="{00000000-0005-0000-0000-0000C2000000}"/>
    <cellStyle name="60% - Accent4 3 2" xfId="196" xr:uid="{00000000-0005-0000-0000-0000C3000000}"/>
    <cellStyle name="60% - Accent4 3 3" xfId="197" xr:uid="{00000000-0005-0000-0000-0000C4000000}"/>
    <cellStyle name="60% - Accent4 4" xfId="198" xr:uid="{00000000-0005-0000-0000-0000C5000000}"/>
    <cellStyle name="60% - Accent4 4 2" xfId="199" xr:uid="{00000000-0005-0000-0000-0000C6000000}"/>
    <cellStyle name="60% - Accent4 4 3" xfId="200" xr:uid="{00000000-0005-0000-0000-0000C7000000}"/>
    <cellStyle name="60% - Accent5 2" xfId="201" xr:uid="{00000000-0005-0000-0000-0000C8000000}"/>
    <cellStyle name="60% - Accent5 2 2" xfId="202" xr:uid="{00000000-0005-0000-0000-0000C9000000}"/>
    <cellStyle name="60% - Accent5 2 3" xfId="203" xr:uid="{00000000-0005-0000-0000-0000CA000000}"/>
    <cellStyle name="60% - Accent5 3" xfId="204" xr:uid="{00000000-0005-0000-0000-0000CB000000}"/>
    <cellStyle name="60% - Accent5 3 2" xfId="205" xr:uid="{00000000-0005-0000-0000-0000CC000000}"/>
    <cellStyle name="60% - Accent5 3 3" xfId="206" xr:uid="{00000000-0005-0000-0000-0000CD000000}"/>
    <cellStyle name="60% - Accent5 4" xfId="207" xr:uid="{00000000-0005-0000-0000-0000CE000000}"/>
    <cellStyle name="60% - Accent5 4 2" xfId="208" xr:uid="{00000000-0005-0000-0000-0000CF000000}"/>
    <cellStyle name="60% - Accent5 4 3" xfId="209" xr:uid="{00000000-0005-0000-0000-0000D0000000}"/>
    <cellStyle name="60% - Accent6 2" xfId="210" xr:uid="{00000000-0005-0000-0000-0000D1000000}"/>
    <cellStyle name="60% - Accent6 2 2" xfId="211" xr:uid="{00000000-0005-0000-0000-0000D2000000}"/>
    <cellStyle name="60% - Accent6 2 3" xfId="212" xr:uid="{00000000-0005-0000-0000-0000D3000000}"/>
    <cellStyle name="60% - Accent6 3" xfId="213" xr:uid="{00000000-0005-0000-0000-0000D4000000}"/>
    <cellStyle name="60% - Accent6 3 2" xfId="214" xr:uid="{00000000-0005-0000-0000-0000D5000000}"/>
    <cellStyle name="60% - Accent6 3 3" xfId="215" xr:uid="{00000000-0005-0000-0000-0000D6000000}"/>
    <cellStyle name="60% - Accent6 4" xfId="216" xr:uid="{00000000-0005-0000-0000-0000D7000000}"/>
    <cellStyle name="60% - Accent6 4 2" xfId="217" xr:uid="{00000000-0005-0000-0000-0000D8000000}"/>
    <cellStyle name="60% - Accent6 4 3" xfId="218" xr:uid="{00000000-0005-0000-0000-0000D9000000}"/>
    <cellStyle name="75" xfId="219" xr:uid="{00000000-0005-0000-0000-0000DA000000}"/>
    <cellStyle name="Accent1 2" xfId="220" xr:uid="{00000000-0005-0000-0000-0000DB000000}"/>
    <cellStyle name="Accent1 2 2" xfId="221" xr:uid="{00000000-0005-0000-0000-0000DC000000}"/>
    <cellStyle name="Accent1 2 3" xfId="222" xr:uid="{00000000-0005-0000-0000-0000DD000000}"/>
    <cellStyle name="Accent1 3" xfId="223" xr:uid="{00000000-0005-0000-0000-0000DE000000}"/>
    <cellStyle name="Accent1 3 2" xfId="224" xr:uid="{00000000-0005-0000-0000-0000DF000000}"/>
    <cellStyle name="Accent1 3 3" xfId="225" xr:uid="{00000000-0005-0000-0000-0000E0000000}"/>
    <cellStyle name="Accent1 4" xfId="226" xr:uid="{00000000-0005-0000-0000-0000E1000000}"/>
    <cellStyle name="Accent1 4 2" xfId="227" xr:uid="{00000000-0005-0000-0000-0000E2000000}"/>
    <cellStyle name="Accent1 4 3" xfId="228" xr:uid="{00000000-0005-0000-0000-0000E3000000}"/>
    <cellStyle name="Accent2 2" xfId="229" xr:uid="{00000000-0005-0000-0000-0000E4000000}"/>
    <cellStyle name="Accent2 2 2" xfId="230" xr:uid="{00000000-0005-0000-0000-0000E5000000}"/>
    <cellStyle name="Accent2 2 3" xfId="231" xr:uid="{00000000-0005-0000-0000-0000E6000000}"/>
    <cellStyle name="Accent2 3" xfId="232" xr:uid="{00000000-0005-0000-0000-0000E7000000}"/>
    <cellStyle name="Accent2 3 2" xfId="233" xr:uid="{00000000-0005-0000-0000-0000E8000000}"/>
    <cellStyle name="Accent2 3 3" xfId="234" xr:uid="{00000000-0005-0000-0000-0000E9000000}"/>
    <cellStyle name="Accent2 4" xfId="235" xr:uid="{00000000-0005-0000-0000-0000EA000000}"/>
    <cellStyle name="Accent2 4 2" xfId="236" xr:uid="{00000000-0005-0000-0000-0000EB000000}"/>
    <cellStyle name="Accent2 4 3" xfId="237" xr:uid="{00000000-0005-0000-0000-0000EC000000}"/>
    <cellStyle name="Accent3 2" xfId="238" xr:uid="{00000000-0005-0000-0000-0000ED000000}"/>
    <cellStyle name="Accent3 2 2" xfId="239" xr:uid="{00000000-0005-0000-0000-0000EE000000}"/>
    <cellStyle name="Accent3 2 3" xfId="240" xr:uid="{00000000-0005-0000-0000-0000EF000000}"/>
    <cellStyle name="Accent3 3" xfId="241" xr:uid="{00000000-0005-0000-0000-0000F0000000}"/>
    <cellStyle name="Accent3 3 2" xfId="242" xr:uid="{00000000-0005-0000-0000-0000F1000000}"/>
    <cellStyle name="Accent3 3 3" xfId="243" xr:uid="{00000000-0005-0000-0000-0000F2000000}"/>
    <cellStyle name="Accent3 4" xfId="244" xr:uid="{00000000-0005-0000-0000-0000F3000000}"/>
    <cellStyle name="Accent3 4 2" xfId="245" xr:uid="{00000000-0005-0000-0000-0000F4000000}"/>
    <cellStyle name="Accent3 4 3" xfId="246" xr:uid="{00000000-0005-0000-0000-0000F5000000}"/>
    <cellStyle name="Accent4 2" xfId="247" xr:uid="{00000000-0005-0000-0000-0000F6000000}"/>
    <cellStyle name="Accent4 2 2" xfId="248" xr:uid="{00000000-0005-0000-0000-0000F7000000}"/>
    <cellStyle name="Accent4 2 3" xfId="249" xr:uid="{00000000-0005-0000-0000-0000F8000000}"/>
    <cellStyle name="Accent4 3" xfId="250" xr:uid="{00000000-0005-0000-0000-0000F9000000}"/>
    <cellStyle name="Accent4 3 2" xfId="251" xr:uid="{00000000-0005-0000-0000-0000FA000000}"/>
    <cellStyle name="Accent4 3 3" xfId="252" xr:uid="{00000000-0005-0000-0000-0000FB000000}"/>
    <cellStyle name="Accent4 4" xfId="253" xr:uid="{00000000-0005-0000-0000-0000FC000000}"/>
    <cellStyle name="Accent4 4 2" xfId="254" xr:uid="{00000000-0005-0000-0000-0000FD000000}"/>
    <cellStyle name="Accent4 4 3" xfId="255" xr:uid="{00000000-0005-0000-0000-0000FE000000}"/>
    <cellStyle name="Accent5 2" xfId="256" xr:uid="{00000000-0005-0000-0000-0000FF000000}"/>
    <cellStyle name="Accent5 2 2" xfId="257" xr:uid="{00000000-0005-0000-0000-000000010000}"/>
    <cellStyle name="Accent5 2 3" xfId="258" xr:uid="{00000000-0005-0000-0000-000001010000}"/>
    <cellStyle name="Accent5 3" xfId="259" xr:uid="{00000000-0005-0000-0000-000002010000}"/>
    <cellStyle name="Accent5 3 2" xfId="260" xr:uid="{00000000-0005-0000-0000-000003010000}"/>
    <cellStyle name="Accent5 3 3" xfId="261" xr:uid="{00000000-0005-0000-0000-000004010000}"/>
    <cellStyle name="Accent5 4" xfId="262" xr:uid="{00000000-0005-0000-0000-000005010000}"/>
    <cellStyle name="Accent5 4 2" xfId="263" xr:uid="{00000000-0005-0000-0000-000006010000}"/>
    <cellStyle name="Accent5 4 3" xfId="264" xr:uid="{00000000-0005-0000-0000-000007010000}"/>
    <cellStyle name="Accent6 2" xfId="265" xr:uid="{00000000-0005-0000-0000-000008010000}"/>
    <cellStyle name="Accent6 2 2" xfId="266" xr:uid="{00000000-0005-0000-0000-000009010000}"/>
    <cellStyle name="Accent6 2 3" xfId="267" xr:uid="{00000000-0005-0000-0000-00000A010000}"/>
    <cellStyle name="Accent6 3" xfId="268" xr:uid="{00000000-0005-0000-0000-00000B010000}"/>
    <cellStyle name="Accent6 3 2" xfId="269" xr:uid="{00000000-0005-0000-0000-00000C010000}"/>
    <cellStyle name="Accent6 3 3" xfId="270" xr:uid="{00000000-0005-0000-0000-00000D010000}"/>
    <cellStyle name="Accent6 4" xfId="271" xr:uid="{00000000-0005-0000-0000-00000E010000}"/>
    <cellStyle name="Accent6 4 2" xfId="272" xr:uid="{00000000-0005-0000-0000-00000F010000}"/>
    <cellStyle name="Accent6 4 3" xfId="273" xr:uid="{00000000-0005-0000-0000-000010010000}"/>
    <cellStyle name="Bad 2" xfId="274" xr:uid="{00000000-0005-0000-0000-000011010000}"/>
    <cellStyle name="Bad 2 2" xfId="275" xr:uid="{00000000-0005-0000-0000-000012010000}"/>
    <cellStyle name="Bad 2 3" xfId="276" xr:uid="{00000000-0005-0000-0000-000013010000}"/>
    <cellStyle name="Bad 3" xfId="277" xr:uid="{00000000-0005-0000-0000-000014010000}"/>
    <cellStyle name="Bad 3 2" xfId="278" xr:uid="{00000000-0005-0000-0000-000015010000}"/>
    <cellStyle name="Bad 3 3" xfId="279" xr:uid="{00000000-0005-0000-0000-000016010000}"/>
    <cellStyle name="Bad 4" xfId="280" xr:uid="{00000000-0005-0000-0000-000017010000}"/>
    <cellStyle name="Bad 4 2" xfId="281" xr:uid="{00000000-0005-0000-0000-000018010000}"/>
    <cellStyle name="Bad 4 3" xfId="282" xr:uid="{00000000-0005-0000-0000-000019010000}"/>
    <cellStyle name="Body" xfId="283" xr:uid="{00000000-0005-0000-0000-00001A010000}"/>
    <cellStyle name="Body 2" xfId="284" xr:uid="{00000000-0005-0000-0000-00001B010000}"/>
    <cellStyle name="Body 3" xfId="285" xr:uid="{00000000-0005-0000-0000-00001C010000}"/>
    <cellStyle name="Border" xfId="286" xr:uid="{00000000-0005-0000-0000-00001D010000}"/>
    <cellStyle name="Brand Align Left Text" xfId="287" xr:uid="{00000000-0005-0000-0000-00001E010000}"/>
    <cellStyle name="Brand Default" xfId="288" xr:uid="{00000000-0005-0000-0000-00001F010000}"/>
    <cellStyle name="Brand Percent" xfId="289" xr:uid="{00000000-0005-0000-0000-000020010000}"/>
    <cellStyle name="Brand Source" xfId="290" xr:uid="{00000000-0005-0000-0000-000021010000}"/>
    <cellStyle name="Brand Subtitle with Underline" xfId="291" xr:uid="{00000000-0005-0000-0000-000022010000}"/>
    <cellStyle name="Brand Subtitle without Underline" xfId="292" xr:uid="{00000000-0005-0000-0000-000023010000}"/>
    <cellStyle name="Brand Title" xfId="293" xr:uid="{00000000-0005-0000-0000-000024010000}"/>
    <cellStyle name="C00A" xfId="294" xr:uid="{00000000-0005-0000-0000-000025010000}"/>
    <cellStyle name="C00B" xfId="295" xr:uid="{00000000-0005-0000-0000-000026010000}"/>
    <cellStyle name="C00L" xfId="296" xr:uid="{00000000-0005-0000-0000-000027010000}"/>
    <cellStyle name="C01A" xfId="297" xr:uid="{00000000-0005-0000-0000-000028010000}"/>
    <cellStyle name="C01B" xfId="298" xr:uid="{00000000-0005-0000-0000-000029010000}"/>
    <cellStyle name="C01H" xfId="299" xr:uid="{00000000-0005-0000-0000-00002A010000}"/>
    <cellStyle name="C01L" xfId="300" xr:uid="{00000000-0005-0000-0000-00002B010000}"/>
    <cellStyle name="C02A" xfId="301" xr:uid="{00000000-0005-0000-0000-00002C010000}"/>
    <cellStyle name="C02B" xfId="302" xr:uid="{00000000-0005-0000-0000-00002D010000}"/>
    <cellStyle name="C02H" xfId="303" xr:uid="{00000000-0005-0000-0000-00002E010000}"/>
    <cellStyle name="C02L" xfId="304" xr:uid="{00000000-0005-0000-0000-00002F010000}"/>
    <cellStyle name="C03A" xfId="305" xr:uid="{00000000-0005-0000-0000-000030010000}"/>
    <cellStyle name="C03B" xfId="306" xr:uid="{00000000-0005-0000-0000-000031010000}"/>
    <cellStyle name="C03H" xfId="307" xr:uid="{00000000-0005-0000-0000-000032010000}"/>
    <cellStyle name="C03L" xfId="308" xr:uid="{00000000-0005-0000-0000-000033010000}"/>
    <cellStyle name="C04A" xfId="309" xr:uid="{00000000-0005-0000-0000-000034010000}"/>
    <cellStyle name="C04B" xfId="310" xr:uid="{00000000-0005-0000-0000-000035010000}"/>
    <cellStyle name="C04H" xfId="311" xr:uid="{00000000-0005-0000-0000-000036010000}"/>
    <cellStyle name="C04L" xfId="312" xr:uid="{00000000-0005-0000-0000-000037010000}"/>
    <cellStyle name="C05A" xfId="313" xr:uid="{00000000-0005-0000-0000-000038010000}"/>
    <cellStyle name="C05B" xfId="314" xr:uid="{00000000-0005-0000-0000-000039010000}"/>
    <cellStyle name="C05H" xfId="315" xr:uid="{00000000-0005-0000-0000-00003A010000}"/>
    <cellStyle name="C05L" xfId="316" xr:uid="{00000000-0005-0000-0000-00003B010000}"/>
    <cellStyle name="C06A" xfId="317" xr:uid="{00000000-0005-0000-0000-00003C010000}"/>
    <cellStyle name="C06B" xfId="318" xr:uid="{00000000-0005-0000-0000-00003D010000}"/>
    <cellStyle name="C06H" xfId="319" xr:uid="{00000000-0005-0000-0000-00003E010000}"/>
    <cellStyle name="C06L" xfId="320" xr:uid="{00000000-0005-0000-0000-00003F010000}"/>
    <cellStyle name="C07A" xfId="321" xr:uid="{00000000-0005-0000-0000-000040010000}"/>
    <cellStyle name="C07B" xfId="322" xr:uid="{00000000-0005-0000-0000-000041010000}"/>
    <cellStyle name="C07H" xfId="323" xr:uid="{00000000-0005-0000-0000-000042010000}"/>
    <cellStyle name="C07L" xfId="324" xr:uid="{00000000-0005-0000-0000-000043010000}"/>
    <cellStyle name="Calculation 2" xfId="325" xr:uid="{00000000-0005-0000-0000-000044010000}"/>
    <cellStyle name="Calculation 2 2" xfId="326" xr:uid="{00000000-0005-0000-0000-000045010000}"/>
    <cellStyle name="Calculation 2 3" xfId="327" xr:uid="{00000000-0005-0000-0000-000046010000}"/>
    <cellStyle name="Calculation 3" xfId="328" xr:uid="{00000000-0005-0000-0000-000047010000}"/>
    <cellStyle name="Calculation 3 2" xfId="329" xr:uid="{00000000-0005-0000-0000-000048010000}"/>
    <cellStyle name="Calculation 3 3" xfId="330" xr:uid="{00000000-0005-0000-0000-000049010000}"/>
    <cellStyle name="Calculation 4" xfId="331" xr:uid="{00000000-0005-0000-0000-00004A010000}"/>
    <cellStyle name="Calculation 4 2" xfId="332" xr:uid="{00000000-0005-0000-0000-00004B010000}"/>
    <cellStyle name="Calculation 4 3" xfId="333" xr:uid="{00000000-0005-0000-0000-00004C010000}"/>
    <cellStyle name="Check Cell 2" xfId="334" xr:uid="{00000000-0005-0000-0000-00004D010000}"/>
    <cellStyle name="Check Cell 2 2" xfId="335" xr:uid="{00000000-0005-0000-0000-00004E010000}"/>
    <cellStyle name="Check Cell 2 3" xfId="336" xr:uid="{00000000-0005-0000-0000-00004F010000}"/>
    <cellStyle name="Check Cell 3" xfId="337" xr:uid="{00000000-0005-0000-0000-000050010000}"/>
    <cellStyle name="Check Cell 3 2" xfId="338" xr:uid="{00000000-0005-0000-0000-000051010000}"/>
    <cellStyle name="Check Cell 3 3" xfId="339" xr:uid="{00000000-0005-0000-0000-000052010000}"/>
    <cellStyle name="Check Cell 4" xfId="340" xr:uid="{00000000-0005-0000-0000-000053010000}"/>
    <cellStyle name="Check Cell 4 2" xfId="341" xr:uid="{00000000-0005-0000-0000-000054010000}"/>
    <cellStyle name="Check Cell 4 3" xfId="342" xr:uid="{00000000-0005-0000-0000-000055010000}"/>
    <cellStyle name="Comma" xfId="343" builtinId="3"/>
    <cellStyle name="Comma [0] 2 2" xfId="344" xr:uid="{00000000-0005-0000-0000-000057010000}"/>
    <cellStyle name="Comma [0] 2 2 2" xfId="345" xr:uid="{00000000-0005-0000-0000-000058010000}"/>
    <cellStyle name="Comma [0] 2 2 3" xfId="346" xr:uid="{00000000-0005-0000-0000-000059010000}"/>
    <cellStyle name="Comma 10" xfId="347" xr:uid="{00000000-0005-0000-0000-00005A010000}"/>
    <cellStyle name="Comma 10 2" xfId="348" xr:uid="{00000000-0005-0000-0000-00005B010000}"/>
    <cellStyle name="Comma 10 3" xfId="349" xr:uid="{00000000-0005-0000-0000-00005C010000}"/>
    <cellStyle name="Comma 10 4" xfId="350" xr:uid="{00000000-0005-0000-0000-00005D010000}"/>
    <cellStyle name="Comma 10 4 2" xfId="839" xr:uid="{00000000-0005-0000-0000-00005E010000}"/>
    <cellStyle name="Comma 10 4 2 2" xfId="885" xr:uid="{217C4804-925D-462B-9426-7994F1A387DE}"/>
    <cellStyle name="Comma 10 4 3" xfId="862" xr:uid="{A3ED0913-81E7-4649-A8A6-2F8521DACD52}"/>
    <cellStyle name="Comma 100" xfId="834" xr:uid="{00000000-0005-0000-0000-00005F010000}"/>
    <cellStyle name="Comma 11" xfId="351" xr:uid="{00000000-0005-0000-0000-000060010000}"/>
    <cellStyle name="Comma 11 2" xfId="352" xr:uid="{00000000-0005-0000-0000-000061010000}"/>
    <cellStyle name="Comma 11 3" xfId="353" xr:uid="{00000000-0005-0000-0000-000062010000}"/>
    <cellStyle name="Comma 11 4" xfId="354" xr:uid="{00000000-0005-0000-0000-000063010000}"/>
    <cellStyle name="Comma 11 4 2" xfId="840" xr:uid="{00000000-0005-0000-0000-000064010000}"/>
    <cellStyle name="Comma 11 4 2 2" xfId="886" xr:uid="{088DBA32-E630-4836-8F8F-06D7A5906A5D}"/>
    <cellStyle name="Comma 11 4 3" xfId="863" xr:uid="{9343303C-0E43-4C8D-B57D-D5FAE71784E2}"/>
    <cellStyle name="Comma 12" xfId="355" xr:uid="{00000000-0005-0000-0000-000065010000}"/>
    <cellStyle name="Comma 12 2" xfId="356" xr:uid="{00000000-0005-0000-0000-000066010000}"/>
    <cellStyle name="Comma 12 3" xfId="357" xr:uid="{00000000-0005-0000-0000-000067010000}"/>
    <cellStyle name="Comma 12 3 3" xfId="358" xr:uid="{00000000-0005-0000-0000-000068010000}"/>
    <cellStyle name="Comma 12 4" xfId="359" xr:uid="{00000000-0005-0000-0000-000069010000}"/>
    <cellStyle name="Comma 12 4 2" xfId="841" xr:uid="{00000000-0005-0000-0000-00006A010000}"/>
    <cellStyle name="Comma 12 4 2 2" xfId="887" xr:uid="{566C24CF-EC03-4342-8332-DC52F4D58BA8}"/>
    <cellStyle name="Comma 12 4 3" xfId="864" xr:uid="{FC4C11B8-05BC-4583-AD1B-B9AC9CFBD315}"/>
    <cellStyle name="Comma 13" xfId="360" xr:uid="{00000000-0005-0000-0000-00006B010000}"/>
    <cellStyle name="Comma 13 2" xfId="361" xr:uid="{00000000-0005-0000-0000-00006C010000}"/>
    <cellStyle name="Comma 13 3" xfId="362" xr:uid="{00000000-0005-0000-0000-00006D010000}"/>
    <cellStyle name="Comma 14" xfId="363" xr:uid="{00000000-0005-0000-0000-00006E010000}"/>
    <cellStyle name="Comma 15" xfId="364" xr:uid="{00000000-0005-0000-0000-00006F010000}"/>
    <cellStyle name="Comma 15 2" xfId="365" xr:uid="{00000000-0005-0000-0000-000070010000}"/>
    <cellStyle name="Comma 16" xfId="366" xr:uid="{00000000-0005-0000-0000-000071010000}"/>
    <cellStyle name="Comma 16 2" xfId="367" xr:uid="{00000000-0005-0000-0000-000072010000}"/>
    <cellStyle name="Comma 16 2 2" xfId="368" xr:uid="{00000000-0005-0000-0000-000073010000}"/>
    <cellStyle name="Comma 16 2 3" xfId="369" xr:uid="{00000000-0005-0000-0000-000074010000}"/>
    <cellStyle name="Comma 16 3" xfId="370" xr:uid="{00000000-0005-0000-0000-000075010000}"/>
    <cellStyle name="Comma 16 3 2" xfId="913" xr:uid="{DC5355C3-9B9B-40CD-87A9-67BD855299B6}"/>
    <cellStyle name="Comma 17" xfId="371" xr:uid="{00000000-0005-0000-0000-000076010000}"/>
    <cellStyle name="Comma 18" xfId="372" xr:uid="{00000000-0005-0000-0000-000077010000}"/>
    <cellStyle name="Comma 19" xfId="373" xr:uid="{00000000-0005-0000-0000-000078010000}"/>
    <cellStyle name="Comma 19 2" xfId="842" xr:uid="{00000000-0005-0000-0000-000079010000}"/>
    <cellStyle name="Comma 19 2 2" xfId="888" xr:uid="{BDF6A7F3-B312-4D7E-9FEC-52E3732BBFE4}"/>
    <cellStyle name="Comma 19 3" xfId="865" xr:uid="{2E4F5E23-E99F-4E1F-A95B-CF352224DABA}"/>
    <cellStyle name="Comma 2" xfId="374" xr:uid="{00000000-0005-0000-0000-00007A010000}"/>
    <cellStyle name="Comma 2 2" xfId="375" xr:uid="{00000000-0005-0000-0000-00007B010000}"/>
    <cellStyle name="Comma 2 2 2" xfId="376" xr:uid="{00000000-0005-0000-0000-00007C010000}"/>
    <cellStyle name="Comma 2 2 2 2" xfId="377" xr:uid="{00000000-0005-0000-0000-00007D010000}"/>
    <cellStyle name="Comma 2 2 2 3" xfId="378" xr:uid="{00000000-0005-0000-0000-00007E010000}"/>
    <cellStyle name="Comma 2 2 3" xfId="379" xr:uid="{00000000-0005-0000-0000-00007F010000}"/>
    <cellStyle name="Comma 2 3" xfId="380" xr:uid="{00000000-0005-0000-0000-000080010000}"/>
    <cellStyle name="Comma 2 3 2" xfId="381" xr:uid="{00000000-0005-0000-0000-000081010000}"/>
    <cellStyle name="Comma 2 3 3" xfId="382" xr:uid="{00000000-0005-0000-0000-000082010000}"/>
    <cellStyle name="Comma 2 3 4" xfId="383" xr:uid="{00000000-0005-0000-0000-000083010000}"/>
    <cellStyle name="Comma 2 3 5" xfId="914" xr:uid="{E6209D90-F53E-4AFB-A6CA-F32AF3BE25C4}"/>
    <cellStyle name="Comma 2 4" xfId="384" xr:uid="{00000000-0005-0000-0000-000084010000}"/>
    <cellStyle name="Comma 2 4 2" xfId="385" xr:uid="{00000000-0005-0000-0000-000085010000}"/>
    <cellStyle name="Comma 2 4 3" xfId="386" xr:uid="{00000000-0005-0000-0000-000086010000}"/>
    <cellStyle name="Comma 2 5" xfId="387" xr:uid="{00000000-0005-0000-0000-000087010000}"/>
    <cellStyle name="Comma 2 6" xfId="388" xr:uid="{00000000-0005-0000-0000-000088010000}"/>
    <cellStyle name="Comma 2 7" xfId="389" xr:uid="{00000000-0005-0000-0000-000089010000}"/>
    <cellStyle name="Comma 2 7 2" xfId="390" xr:uid="{00000000-0005-0000-0000-00008A010000}"/>
    <cellStyle name="Comma 2 7 3" xfId="391" xr:uid="{00000000-0005-0000-0000-00008B010000}"/>
    <cellStyle name="Comma 2 8" xfId="392" xr:uid="{00000000-0005-0000-0000-00008C010000}"/>
    <cellStyle name="Comma 2 8 2" xfId="843" xr:uid="{00000000-0005-0000-0000-00008D010000}"/>
    <cellStyle name="Comma 2 8 2 2" xfId="889" xr:uid="{915A13C6-3E0F-49D2-AF5E-FBADAEC5255C}"/>
    <cellStyle name="Comma 2 8 3" xfId="866" xr:uid="{2E3D081F-469E-43BA-BCB2-C66A08A7B6B7}"/>
    <cellStyle name="Comma 2 9" xfId="837" xr:uid="{00000000-0005-0000-0000-00008E010000}"/>
    <cellStyle name="Comma 2_50-09_AP_OP_CHQ-1" xfId="393" xr:uid="{00000000-0005-0000-0000-00008F010000}"/>
    <cellStyle name="Comma 20" xfId="394" xr:uid="{00000000-0005-0000-0000-000090010000}"/>
    <cellStyle name="Comma 20 2" xfId="395" xr:uid="{00000000-0005-0000-0000-000091010000}"/>
    <cellStyle name="Comma 20 3" xfId="844" xr:uid="{00000000-0005-0000-0000-000092010000}"/>
    <cellStyle name="Comma 20 3 2" xfId="890" xr:uid="{05D07DFC-A66A-4A54-B717-6B694207A3C7}"/>
    <cellStyle name="Comma 20 4" xfId="867" xr:uid="{F8D4D735-9576-4578-845B-69EF7D080393}"/>
    <cellStyle name="Comma 21" xfId="396" xr:uid="{00000000-0005-0000-0000-000093010000}"/>
    <cellStyle name="Comma 22" xfId="397" xr:uid="{00000000-0005-0000-0000-000094010000}"/>
    <cellStyle name="Comma 23" xfId="398" xr:uid="{00000000-0005-0000-0000-000095010000}"/>
    <cellStyle name="Comma 24" xfId="912" xr:uid="{7F447460-7634-4C2B-98AC-ABB2E2F963C5}"/>
    <cellStyle name="Comma 25" xfId="921" xr:uid="{088DCFB9-BEA8-4C97-BF9B-FFC82B2D9919}"/>
    <cellStyle name="Comma 3" xfId="399" xr:uid="{00000000-0005-0000-0000-000096010000}"/>
    <cellStyle name="Comma 3 2" xfId="400" xr:uid="{00000000-0005-0000-0000-000097010000}"/>
    <cellStyle name="Comma 3 2 2" xfId="401" xr:uid="{00000000-0005-0000-0000-000098010000}"/>
    <cellStyle name="Comma 3 2 3" xfId="402" xr:uid="{00000000-0005-0000-0000-000099010000}"/>
    <cellStyle name="Comma 3 2 4" xfId="915" xr:uid="{E345F391-EC4A-4B88-8AAE-BEB9375EAC93}"/>
    <cellStyle name="Comma 3 3" xfId="403" xr:uid="{00000000-0005-0000-0000-00009A010000}"/>
    <cellStyle name="Comma 3 4" xfId="404" xr:uid="{00000000-0005-0000-0000-00009B010000}"/>
    <cellStyle name="Comma 3 5" xfId="405" xr:uid="{00000000-0005-0000-0000-00009C010000}"/>
    <cellStyle name="Comma 3 6" xfId="406" xr:uid="{00000000-0005-0000-0000-00009D010000}"/>
    <cellStyle name="Comma 3 6 2" xfId="845" xr:uid="{00000000-0005-0000-0000-00009E010000}"/>
    <cellStyle name="Comma 3 6 2 2" xfId="891" xr:uid="{32366109-DB24-4BAB-B7BD-22103FC710D0}"/>
    <cellStyle name="Comma 3 6 3" xfId="868" xr:uid="{73A9D434-5A9B-4D5F-91FB-60C41467E3B0}"/>
    <cellStyle name="Comma 3 8 6" xfId="909" xr:uid="{FC56A913-F5B3-412D-B431-A273F4166E63}"/>
    <cellStyle name="Comma 32" xfId="407" xr:uid="{00000000-0005-0000-0000-00009F010000}"/>
    <cellStyle name="Comma 4" xfId="408" xr:uid="{00000000-0005-0000-0000-0000A0010000}"/>
    <cellStyle name="Comma 4 2" xfId="409" xr:uid="{00000000-0005-0000-0000-0000A1010000}"/>
    <cellStyle name="Comma 4 2 2" xfId="410" xr:uid="{00000000-0005-0000-0000-0000A2010000}"/>
    <cellStyle name="Comma 4 2 3" xfId="411" xr:uid="{00000000-0005-0000-0000-0000A3010000}"/>
    <cellStyle name="Comma 4 3" xfId="412" xr:uid="{00000000-0005-0000-0000-0000A4010000}"/>
    <cellStyle name="Comma 4 3 2" xfId="413" xr:uid="{00000000-0005-0000-0000-0000A5010000}"/>
    <cellStyle name="Comma 4 3 3" xfId="414" xr:uid="{00000000-0005-0000-0000-0000A6010000}"/>
    <cellStyle name="Comma 4 4" xfId="415" xr:uid="{00000000-0005-0000-0000-0000A7010000}"/>
    <cellStyle name="Comma 4 5" xfId="416" xr:uid="{00000000-0005-0000-0000-0000A8010000}"/>
    <cellStyle name="Comma 4 6" xfId="417" xr:uid="{00000000-0005-0000-0000-0000A9010000}"/>
    <cellStyle name="Comma 4 6 2" xfId="846" xr:uid="{00000000-0005-0000-0000-0000AA010000}"/>
    <cellStyle name="Comma 4 6 2 2" xfId="892" xr:uid="{658437B8-B800-40C8-A5F0-2E9D1A0917CC}"/>
    <cellStyle name="Comma 4 6 3" xfId="869" xr:uid="{91235DF8-729A-4A8B-9D5D-2033E5499B38}"/>
    <cellStyle name="Comma 5" xfId="418" xr:uid="{00000000-0005-0000-0000-0000AB010000}"/>
    <cellStyle name="Comma 5 2" xfId="419" xr:uid="{00000000-0005-0000-0000-0000AC010000}"/>
    <cellStyle name="Comma 5 2 2" xfId="420" xr:uid="{00000000-0005-0000-0000-0000AD010000}"/>
    <cellStyle name="Comma 5 2 3" xfId="421" xr:uid="{00000000-0005-0000-0000-0000AE010000}"/>
    <cellStyle name="Comma 5 3" xfId="422" xr:uid="{00000000-0005-0000-0000-0000AF010000}"/>
    <cellStyle name="Comma 5 3 2" xfId="423" xr:uid="{00000000-0005-0000-0000-0000B0010000}"/>
    <cellStyle name="Comma 5 3 3" xfId="424" xr:uid="{00000000-0005-0000-0000-0000B1010000}"/>
    <cellStyle name="Comma 5 4" xfId="425" xr:uid="{00000000-0005-0000-0000-0000B2010000}"/>
    <cellStyle name="Comma 5 4 2" xfId="426" xr:uid="{00000000-0005-0000-0000-0000B3010000}"/>
    <cellStyle name="Comma 5 4 3" xfId="427" xr:uid="{00000000-0005-0000-0000-0000B4010000}"/>
    <cellStyle name="Comma 5 5" xfId="428" xr:uid="{00000000-0005-0000-0000-0000B5010000}"/>
    <cellStyle name="Comma 6" xfId="429" xr:uid="{00000000-0005-0000-0000-0000B6010000}"/>
    <cellStyle name="Comma 6 2" xfId="430" xr:uid="{00000000-0005-0000-0000-0000B7010000}"/>
    <cellStyle name="Comma 6 2 2" xfId="431" xr:uid="{00000000-0005-0000-0000-0000B8010000}"/>
    <cellStyle name="Comma 6 2 3" xfId="432" xr:uid="{00000000-0005-0000-0000-0000B9010000}"/>
    <cellStyle name="Comma 6 3" xfId="433" xr:uid="{00000000-0005-0000-0000-0000BA010000}"/>
    <cellStyle name="Comma 6 4" xfId="434" xr:uid="{00000000-0005-0000-0000-0000BB010000}"/>
    <cellStyle name="Comma 6 5" xfId="435" xr:uid="{00000000-0005-0000-0000-0000BC010000}"/>
    <cellStyle name="Comma 6 5 2" xfId="847" xr:uid="{00000000-0005-0000-0000-0000BD010000}"/>
    <cellStyle name="Comma 6 5 2 2" xfId="893" xr:uid="{600C9589-2B57-4A82-B478-B322658B3E1D}"/>
    <cellStyle name="Comma 6 5 3" xfId="870" xr:uid="{CA76D33D-8F30-40A8-9BB8-978E4FCAAF14}"/>
    <cellStyle name="Comma 7" xfId="436" xr:uid="{00000000-0005-0000-0000-0000BE010000}"/>
    <cellStyle name="Comma 7 2" xfId="437" xr:uid="{00000000-0005-0000-0000-0000BF010000}"/>
    <cellStyle name="Comma 7 3" xfId="438" xr:uid="{00000000-0005-0000-0000-0000C0010000}"/>
    <cellStyle name="Comma 7 3 2" xfId="439" xr:uid="{00000000-0005-0000-0000-0000C1010000}"/>
    <cellStyle name="Comma 8" xfId="440" xr:uid="{00000000-0005-0000-0000-0000C2010000}"/>
    <cellStyle name="Comma 8 2" xfId="441" xr:uid="{00000000-0005-0000-0000-0000C3010000}"/>
    <cellStyle name="Comma 8 3" xfId="442" xr:uid="{00000000-0005-0000-0000-0000C4010000}"/>
    <cellStyle name="Comma 8 3 2" xfId="848" xr:uid="{00000000-0005-0000-0000-0000C5010000}"/>
    <cellStyle name="Comma 8 3 2 2" xfId="894" xr:uid="{E96CD1B4-E4BC-4839-9BEB-B44BEF6C68E9}"/>
    <cellStyle name="Comma 8 3 3" xfId="871" xr:uid="{30190589-C996-4491-85E1-CA22F7EC476D}"/>
    <cellStyle name="Comma 9" xfId="443" xr:uid="{00000000-0005-0000-0000-0000C6010000}"/>
    <cellStyle name="Comma 9 2" xfId="444" xr:uid="{00000000-0005-0000-0000-0000C7010000}"/>
    <cellStyle name="Comma 9 3" xfId="445" xr:uid="{00000000-0005-0000-0000-0000C8010000}"/>
    <cellStyle name="Comma 9 4" xfId="446" xr:uid="{00000000-0005-0000-0000-0000C9010000}"/>
    <cellStyle name="Comma 9 5" xfId="447" xr:uid="{00000000-0005-0000-0000-0000CA010000}"/>
    <cellStyle name="Comma 9 5 2" xfId="849" xr:uid="{00000000-0005-0000-0000-0000CB010000}"/>
    <cellStyle name="Comma 9 5 2 2" xfId="895" xr:uid="{79893311-C80E-4DFA-8974-62E3C7E909AB}"/>
    <cellStyle name="Comma 9 5 3" xfId="872" xr:uid="{F08140ED-17E3-49F0-A41A-B4B1E8CC8D9D}"/>
    <cellStyle name="comma zerodec" xfId="448" xr:uid="{00000000-0005-0000-0000-0000CC010000}"/>
    <cellStyle name="Currency 2" xfId="449" xr:uid="{00000000-0005-0000-0000-0000CD010000}"/>
    <cellStyle name="Currency 2 2" xfId="450" xr:uid="{00000000-0005-0000-0000-0000CE010000}"/>
    <cellStyle name="Currency 2 3" xfId="451" xr:uid="{00000000-0005-0000-0000-0000CF010000}"/>
    <cellStyle name="Currency1" xfId="452" xr:uid="{00000000-0005-0000-0000-0000D0010000}"/>
    <cellStyle name="Currency1 2" xfId="453" xr:uid="{00000000-0005-0000-0000-0000D1010000}"/>
    <cellStyle name="Debit" xfId="910" xr:uid="{45EAD9EF-DAA7-4C75-9779-9340C97661FC}"/>
    <cellStyle name="Dollar (zero dec)" xfId="454" xr:uid="{00000000-0005-0000-0000-0000D2010000}"/>
    <cellStyle name="Dollar (zero dec) 2" xfId="455" xr:uid="{00000000-0005-0000-0000-0000D3010000}"/>
    <cellStyle name="E&amp;Y House" xfId="456" xr:uid="{00000000-0005-0000-0000-0000D4010000}"/>
    <cellStyle name="earc_x0015_l_Interᕃ" xfId="457" xr:uid="{00000000-0005-0000-0000-0000D5010000}"/>
    <cellStyle name="Euro" xfId="458" xr:uid="{00000000-0005-0000-0000-0000D6010000}"/>
    <cellStyle name="Euro 2" xfId="459" xr:uid="{00000000-0005-0000-0000-0000D7010000}"/>
    <cellStyle name="Explanatory Text 2" xfId="460" xr:uid="{00000000-0005-0000-0000-0000D8010000}"/>
    <cellStyle name="Explanatory Text 2 2" xfId="461" xr:uid="{00000000-0005-0000-0000-0000D9010000}"/>
    <cellStyle name="Explanatory Text 2 3" xfId="462" xr:uid="{00000000-0005-0000-0000-0000DA010000}"/>
    <cellStyle name="Explanatory Text 3" xfId="463" xr:uid="{00000000-0005-0000-0000-0000DB010000}"/>
    <cellStyle name="Explanatory Text 3 2" xfId="464" xr:uid="{00000000-0005-0000-0000-0000DC010000}"/>
    <cellStyle name="Explanatory Text 3 3" xfId="465" xr:uid="{00000000-0005-0000-0000-0000DD010000}"/>
    <cellStyle name="Explanatory Text 4" xfId="466" xr:uid="{00000000-0005-0000-0000-0000DE010000}"/>
    <cellStyle name="Explanatory Text 4 2" xfId="467" xr:uid="{00000000-0005-0000-0000-0000DF010000}"/>
    <cellStyle name="Explanatory Text 4 3" xfId="468" xr:uid="{00000000-0005-0000-0000-0000E0010000}"/>
    <cellStyle name="Followed Hyperlink 2" xfId="469" xr:uid="{00000000-0005-0000-0000-0000E1010000}"/>
    <cellStyle name="Good 2" xfId="470" xr:uid="{00000000-0005-0000-0000-0000E2010000}"/>
    <cellStyle name="Good 2 2" xfId="471" xr:uid="{00000000-0005-0000-0000-0000E3010000}"/>
    <cellStyle name="Good 2 3" xfId="472" xr:uid="{00000000-0005-0000-0000-0000E4010000}"/>
    <cellStyle name="Good 3" xfId="473" xr:uid="{00000000-0005-0000-0000-0000E5010000}"/>
    <cellStyle name="Good 3 2" xfId="474" xr:uid="{00000000-0005-0000-0000-0000E6010000}"/>
    <cellStyle name="Good 3 3" xfId="475" xr:uid="{00000000-0005-0000-0000-0000E7010000}"/>
    <cellStyle name="Good 4" xfId="476" xr:uid="{00000000-0005-0000-0000-0000E8010000}"/>
    <cellStyle name="Good 4 2" xfId="477" xr:uid="{00000000-0005-0000-0000-0000E9010000}"/>
    <cellStyle name="Good 4 3" xfId="478" xr:uid="{00000000-0005-0000-0000-0000EA010000}"/>
    <cellStyle name="Grey" xfId="479" xr:uid="{00000000-0005-0000-0000-0000EB010000}"/>
    <cellStyle name="Header1" xfId="480" xr:uid="{00000000-0005-0000-0000-0000EC010000}"/>
    <cellStyle name="Header1 2" xfId="481" xr:uid="{00000000-0005-0000-0000-0000ED010000}"/>
    <cellStyle name="Header1 3" xfId="482" xr:uid="{00000000-0005-0000-0000-0000EE010000}"/>
    <cellStyle name="Header2" xfId="483" xr:uid="{00000000-0005-0000-0000-0000EF010000}"/>
    <cellStyle name="Header2 2" xfId="484" xr:uid="{00000000-0005-0000-0000-0000F0010000}"/>
    <cellStyle name="Header2 3" xfId="485" xr:uid="{00000000-0005-0000-0000-0000F1010000}"/>
    <cellStyle name="Heading 1 2" xfId="486" xr:uid="{00000000-0005-0000-0000-0000F2010000}"/>
    <cellStyle name="Heading 1 2 2" xfId="487" xr:uid="{00000000-0005-0000-0000-0000F3010000}"/>
    <cellStyle name="Heading 1 2 3" xfId="488" xr:uid="{00000000-0005-0000-0000-0000F4010000}"/>
    <cellStyle name="Heading 1 3" xfId="489" xr:uid="{00000000-0005-0000-0000-0000F5010000}"/>
    <cellStyle name="Heading 1 3 2" xfId="490" xr:uid="{00000000-0005-0000-0000-0000F6010000}"/>
    <cellStyle name="Heading 1 3 3" xfId="491" xr:uid="{00000000-0005-0000-0000-0000F7010000}"/>
    <cellStyle name="Heading 1 4" xfId="492" xr:uid="{00000000-0005-0000-0000-0000F8010000}"/>
    <cellStyle name="Heading 1 4 2" xfId="493" xr:uid="{00000000-0005-0000-0000-0000F9010000}"/>
    <cellStyle name="Heading 1 4 3" xfId="494" xr:uid="{00000000-0005-0000-0000-0000FA010000}"/>
    <cellStyle name="Heading 2 2" xfId="495" xr:uid="{00000000-0005-0000-0000-0000FB010000}"/>
    <cellStyle name="Heading 2 2 2" xfId="496" xr:uid="{00000000-0005-0000-0000-0000FC010000}"/>
    <cellStyle name="Heading 2 2 3" xfId="497" xr:uid="{00000000-0005-0000-0000-0000FD010000}"/>
    <cellStyle name="Heading 2 3" xfId="498" xr:uid="{00000000-0005-0000-0000-0000FE010000}"/>
    <cellStyle name="Heading 2 3 2" xfId="499" xr:uid="{00000000-0005-0000-0000-0000FF010000}"/>
    <cellStyle name="Heading 2 3 3" xfId="500" xr:uid="{00000000-0005-0000-0000-000000020000}"/>
    <cellStyle name="Heading 2 4" xfId="501" xr:uid="{00000000-0005-0000-0000-000001020000}"/>
    <cellStyle name="Heading 2 4 2" xfId="502" xr:uid="{00000000-0005-0000-0000-000002020000}"/>
    <cellStyle name="Heading 2 4 3" xfId="503" xr:uid="{00000000-0005-0000-0000-000003020000}"/>
    <cellStyle name="Heading 3 2" xfId="504" xr:uid="{00000000-0005-0000-0000-000004020000}"/>
    <cellStyle name="Heading 3 2 2" xfId="505" xr:uid="{00000000-0005-0000-0000-000005020000}"/>
    <cellStyle name="Heading 3 2 3" xfId="506" xr:uid="{00000000-0005-0000-0000-000006020000}"/>
    <cellStyle name="Heading 3 3" xfId="507" xr:uid="{00000000-0005-0000-0000-000007020000}"/>
    <cellStyle name="Heading 3 3 2" xfId="508" xr:uid="{00000000-0005-0000-0000-000008020000}"/>
    <cellStyle name="Heading 3 3 3" xfId="509" xr:uid="{00000000-0005-0000-0000-000009020000}"/>
    <cellStyle name="Heading 3 4" xfId="510" xr:uid="{00000000-0005-0000-0000-00000A020000}"/>
    <cellStyle name="Heading 3 4 2" xfId="511" xr:uid="{00000000-0005-0000-0000-00000B020000}"/>
    <cellStyle name="Heading 3 4 3" xfId="512" xr:uid="{00000000-0005-0000-0000-00000C020000}"/>
    <cellStyle name="Heading 4 2" xfId="513" xr:uid="{00000000-0005-0000-0000-00000D020000}"/>
    <cellStyle name="Heading 4 2 2" xfId="514" xr:uid="{00000000-0005-0000-0000-00000E020000}"/>
    <cellStyle name="Heading 4 2 3" xfId="515" xr:uid="{00000000-0005-0000-0000-00000F020000}"/>
    <cellStyle name="Heading 4 3" xfId="516" xr:uid="{00000000-0005-0000-0000-000010020000}"/>
    <cellStyle name="Heading 4 3 2" xfId="517" xr:uid="{00000000-0005-0000-0000-000011020000}"/>
    <cellStyle name="Heading 4 3 3" xfId="518" xr:uid="{00000000-0005-0000-0000-000012020000}"/>
    <cellStyle name="Heading 4 4" xfId="519" xr:uid="{00000000-0005-0000-0000-000013020000}"/>
    <cellStyle name="Heading 4 4 2" xfId="520" xr:uid="{00000000-0005-0000-0000-000014020000}"/>
    <cellStyle name="Heading 4 4 3" xfId="521" xr:uid="{00000000-0005-0000-0000-000015020000}"/>
    <cellStyle name="Hyperlink" xfId="522" builtinId="8"/>
    <cellStyle name="Hyperlink 2" xfId="523" xr:uid="{00000000-0005-0000-0000-000017020000}"/>
    <cellStyle name="Hyperlink 2 2" xfId="524" xr:uid="{00000000-0005-0000-0000-000018020000}"/>
    <cellStyle name="Hyperlink 2 3" xfId="525" xr:uid="{00000000-0005-0000-0000-000019020000}"/>
    <cellStyle name="Hyperlink 3" xfId="526" xr:uid="{00000000-0005-0000-0000-00001A020000}"/>
    <cellStyle name="Hyperlink 3 2" xfId="527" xr:uid="{00000000-0005-0000-0000-00001B020000}"/>
    <cellStyle name="Input [yellow]" xfId="528" xr:uid="{00000000-0005-0000-0000-00001C020000}"/>
    <cellStyle name="Input 2" xfId="529" xr:uid="{00000000-0005-0000-0000-00001D020000}"/>
    <cellStyle name="Input 2 2" xfId="530" xr:uid="{00000000-0005-0000-0000-00001E020000}"/>
    <cellStyle name="Input 2 3" xfId="531" xr:uid="{00000000-0005-0000-0000-00001F020000}"/>
    <cellStyle name="Input 3" xfId="532" xr:uid="{00000000-0005-0000-0000-000020020000}"/>
    <cellStyle name="Input 4" xfId="533" xr:uid="{00000000-0005-0000-0000-000021020000}"/>
    <cellStyle name="Input 4 2" xfId="534" xr:uid="{00000000-0005-0000-0000-000022020000}"/>
    <cellStyle name="Input 4 3" xfId="535" xr:uid="{00000000-0005-0000-0000-000023020000}"/>
    <cellStyle name="Input 5" xfId="536" xr:uid="{00000000-0005-0000-0000-000024020000}"/>
    <cellStyle name="Input 6" xfId="537" xr:uid="{00000000-0005-0000-0000-000025020000}"/>
    <cellStyle name="Input 7" xfId="538" xr:uid="{00000000-0005-0000-0000-000026020000}"/>
    <cellStyle name="Linked Cell 2" xfId="539" xr:uid="{00000000-0005-0000-0000-000027020000}"/>
    <cellStyle name="Linked Cell 2 2" xfId="540" xr:uid="{00000000-0005-0000-0000-000028020000}"/>
    <cellStyle name="Linked Cell 2 3" xfId="541" xr:uid="{00000000-0005-0000-0000-000029020000}"/>
    <cellStyle name="Linked Cell 3" xfId="542" xr:uid="{00000000-0005-0000-0000-00002A020000}"/>
    <cellStyle name="Linked Cell 3 2" xfId="543" xr:uid="{00000000-0005-0000-0000-00002B020000}"/>
    <cellStyle name="Linked Cell 3 3" xfId="544" xr:uid="{00000000-0005-0000-0000-00002C020000}"/>
    <cellStyle name="Linked Cell 4" xfId="545" xr:uid="{00000000-0005-0000-0000-00002D020000}"/>
    <cellStyle name="Linked Cell 4 2" xfId="546" xr:uid="{00000000-0005-0000-0000-00002E020000}"/>
    <cellStyle name="Linked Cell 4 3" xfId="547" xr:uid="{00000000-0005-0000-0000-00002F020000}"/>
    <cellStyle name="MainData" xfId="548" xr:uid="{00000000-0005-0000-0000-000030020000}"/>
    <cellStyle name="MajorTotal" xfId="549" xr:uid="{00000000-0005-0000-0000-000031020000}"/>
    <cellStyle name="Milliers_annexe7b_EN_final" xfId="550" xr:uid="{00000000-0005-0000-0000-000032020000}"/>
    <cellStyle name="Neutral 2" xfId="551" xr:uid="{00000000-0005-0000-0000-000033020000}"/>
    <cellStyle name="Neutral 2 2" xfId="552" xr:uid="{00000000-0005-0000-0000-000034020000}"/>
    <cellStyle name="Neutral 2 3" xfId="553" xr:uid="{00000000-0005-0000-0000-000035020000}"/>
    <cellStyle name="Neutral 3" xfId="554" xr:uid="{00000000-0005-0000-0000-000036020000}"/>
    <cellStyle name="Neutral 3 2" xfId="555" xr:uid="{00000000-0005-0000-0000-000037020000}"/>
    <cellStyle name="Neutral 3 3" xfId="556" xr:uid="{00000000-0005-0000-0000-000038020000}"/>
    <cellStyle name="Neutral 4" xfId="557" xr:uid="{00000000-0005-0000-0000-000039020000}"/>
    <cellStyle name="Neutral 4 2" xfId="558" xr:uid="{00000000-0005-0000-0000-00003A020000}"/>
    <cellStyle name="Neutral 4 3" xfId="559" xr:uid="{00000000-0005-0000-0000-00003B020000}"/>
    <cellStyle name="no dec" xfId="560" xr:uid="{00000000-0005-0000-0000-00003C020000}"/>
    <cellStyle name="norma" xfId="561" xr:uid="{00000000-0005-0000-0000-00003D020000}"/>
    <cellStyle name="Normal" xfId="0" builtinId="0"/>
    <cellStyle name="Normal - Style1" xfId="562" xr:uid="{00000000-0005-0000-0000-00003F020000}"/>
    <cellStyle name="Normal - Style1 2" xfId="563" xr:uid="{00000000-0005-0000-0000-000040020000}"/>
    <cellStyle name="Normal - Style1 2 2" xfId="564" xr:uid="{00000000-0005-0000-0000-000041020000}"/>
    <cellStyle name="Normal - Style1 2 3" xfId="565" xr:uid="{00000000-0005-0000-0000-000042020000}"/>
    <cellStyle name="Normal - Style1 3" xfId="566" xr:uid="{00000000-0005-0000-0000-000043020000}"/>
    <cellStyle name="Normal - Style1 3 2" xfId="567" xr:uid="{00000000-0005-0000-0000-000044020000}"/>
    <cellStyle name="Normal - Style1 3 3" xfId="568" xr:uid="{00000000-0005-0000-0000-000045020000}"/>
    <cellStyle name="Normal - Style1 4" xfId="569" xr:uid="{00000000-0005-0000-0000-000046020000}"/>
    <cellStyle name="Normal - Style1 5" xfId="570" xr:uid="{00000000-0005-0000-0000-000047020000}"/>
    <cellStyle name="Normal - Style2" xfId="571" xr:uid="{00000000-0005-0000-0000-000048020000}"/>
    <cellStyle name="Normal - Style3" xfId="572" xr:uid="{00000000-0005-0000-0000-000049020000}"/>
    <cellStyle name="Normal - Style4" xfId="573" xr:uid="{00000000-0005-0000-0000-00004A020000}"/>
    <cellStyle name="Normal - Style5" xfId="574" xr:uid="{00000000-0005-0000-0000-00004B020000}"/>
    <cellStyle name="Normal - Style6" xfId="575" xr:uid="{00000000-0005-0000-0000-00004C020000}"/>
    <cellStyle name="Normal - Style7" xfId="576" xr:uid="{00000000-0005-0000-0000-00004D020000}"/>
    <cellStyle name="Normal - Style8" xfId="577" xr:uid="{00000000-0005-0000-0000-00004E020000}"/>
    <cellStyle name="Normal 10" xfId="578" xr:uid="{00000000-0005-0000-0000-00004F020000}"/>
    <cellStyle name="Normal 10 2" xfId="579" xr:uid="{00000000-0005-0000-0000-000050020000}"/>
    <cellStyle name="Normal 10 3" xfId="580" xr:uid="{00000000-0005-0000-0000-000051020000}"/>
    <cellStyle name="Normal 10 4" xfId="581" xr:uid="{00000000-0005-0000-0000-000052020000}"/>
    <cellStyle name="Normal 10 5" xfId="582" xr:uid="{00000000-0005-0000-0000-000053020000}"/>
    <cellStyle name="Normal 11" xfId="583" xr:uid="{00000000-0005-0000-0000-000054020000}"/>
    <cellStyle name="Normal 11 2" xfId="584" xr:uid="{00000000-0005-0000-0000-000055020000}"/>
    <cellStyle name="Normal 11 2 2" xfId="836" xr:uid="{00000000-0005-0000-0000-000056020000}"/>
    <cellStyle name="Normal 11 3" xfId="585" xr:uid="{00000000-0005-0000-0000-000057020000}"/>
    <cellStyle name="Normal 12" xfId="586" xr:uid="{00000000-0005-0000-0000-000058020000}"/>
    <cellStyle name="Normal 12 2" xfId="587" xr:uid="{00000000-0005-0000-0000-000059020000}"/>
    <cellStyle name="Normal 12 2 2" xfId="588" xr:uid="{00000000-0005-0000-0000-00005A020000}"/>
    <cellStyle name="Normal 12 2 2 2" xfId="850" xr:uid="{00000000-0005-0000-0000-00005B020000}"/>
    <cellStyle name="Normal 12 2 2 2 2" xfId="896" xr:uid="{733F9D4F-68CE-4E31-BB24-3F2506AF6B27}"/>
    <cellStyle name="Normal 12 2 2 3" xfId="873" xr:uid="{A124B18F-ABCB-42BC-8E09-E18DBD218D9F}"/>
    <cellStyle name="Normal 12 3" xfId="589" xr:uid="{00000000-0005-0000-0000-00005C020000}"/>
    <cellStyle name="Normal 12 4" xfId="590" xr:uid="{00000000-0005-0000-0000-00005D020000}"/>
    <cellStyle name="Normal 13" xfId="591" xr:uid="{00000000-0005-0000-0000-00005E020000}"/>
    <cellStyle name="Normal 13 2" xfId="592" xr:uid="{00000000-0005-0000-0000-00005F020000}"/>
    <cellStyle name="Normal 13 3" xfId="593" xr:uid="{00000000-0005-0000-0000-000060020000}"/>
    <cellStyle name="Normal 13 4" xfId="594" xr:uid="{00000000-0005-0000-0000-000061020000}"/>
    <cellStyle name="Normal 14" xfId="595" xr:uid="{00000000-0005-0000-0000-000062020000}"/>
    <cellStyle name="Normal 14 2" xfId="596" xr:uid="{00000000-0005-0000-0000-000063020000}"/>
    <cellStyle name="Normal 15" xfId="597" xr:uid="{00000000-0005-0000-0000-000064020000}"/>
    <cellStyle name="Normal 15 2" xfId="598" xr:uid="{00000000-0005-0000-0000-000065020000}"/>
    <cellStyle name="Normal 15 3" xfId="599" xr:uid="{00000000-0005-0000-0000-000066020000}"/>
    <cellStyle name="Normal 16" xfId="600" xr:uid="{00000000-0005-0000-0000-000067020000}"/>
    <cellStyle name="Normal 16 2" xfId="601" xr:uid="{00000000-0005-0000-0000-000068020000}"/>
    <cellStyle name="Normal 17" xfId="602" xr:uid="{00000000-0005-0000-0000-000069020000}"/>
    <cellStyle name="Normal 17 2" xfId="603" xr:uid="{00000000-0005-0000-0000-00006A020000}"/>
    <cellStyle name="Normal 18" xfId="604" xr:uid="{00000000-0005-0000-0000-00006B020000}"/>
    <cellStyle name="Normal 18 2" xfId="605" xr:uid="{00000000-0005-0000-0000-00006C020000}"/>
    <cellStyle name="Normal 18 3" xfId="606" xr:uid="{00000000-0005-0000-0000-00006D020000}"/>
    <cellStyle name="Normal 18 4" xfId="607" xr:uid="{00000000-0005-0000-0000-00006E020000}"/>
    <cellStyle name="Normal 18 5" xfId="608" xr:uid="{00000000-0005-0000-0000-00006F020000}"/>
    <cellStyle name="Normal 19" xfId="609" xr:uid="{00000000-0005-0000-0000-000070020000}"/>
    <cellStyle name="Normal 19 2" xfId="610" xr:uid="{00000000-0005-0000-0000-000071020000}"/>
    <cellStyle name="Normal 19 3" xfId="611" xr:uid="{00000000-0005-0000-0000-000072020000}"/>
    <cellStyle name="Normal 19 4" xfId="612" xr:uid="{00000000-0005-0000-0000-000073020000}"/>
    <cellStyle name="Normal 19 4 2" xfId="851" xr:uid="{00000000-0005-0000-0000-000074020000}"/>
    <cellStyle name="Normal 19 4 2 2" xfId="897" xr:uid="{F68B0993-C7C4-485F-BBEB-54A140B28C44}"/>
    <cellStyle name="Normal 19 4 3" xfId="874" xr:uid="{4DBFCB45-41C8-4150-9A32-0A37454922DF}"/>
    <cellStyle name="Normal 2" xfId="613" xr:uid="{00000000-0005-0000-0000-000075020000}"/>
    <cellStyle name="Normal 2 2" xfId="614" xr:uid="{00000000-0005-0000-0000-000076020000}"/>
    <cellStyle name="Normal 2 2 2" xfId="615" xr:uid="{00000000-0005-0000-0000-000077020000}"/>
    <cellStyle name="Normal 2 2 3" xfId="616" xr:uid="{00000000-0005-0000-0000-000078020000}"/>
    <cellStyle name="Normal 2 3" xfId="617" xr:uid="{00000000-0005-0000-0000-000079020000}"/>
    <cellStyle name="Normal 2 3 2" xfId="835" xr:uid="{00000000-0005-0000-0000-00007A020000}"/>
    <cellStyle name="Normal 2 4" xfId="618" xr:uid="{00000000-0005-0000-0000-00007B020000}"/>
    <cellStyle name="Normal 2 4 2" xfId="619" xr:uid="{00000000-0005-0000-0000-00007C020000}"/>
    <cellStyle name="Normal 2 4 3" xfId="620" xr:uid="{00000000-0005-0000-0000-00007D020000}"/>
    <cellStyle name="Normal 2 5" xfId="621" xr:uid="{00000000-0005-0000-0000-00007E020000}"/>
    <cellStyle name="Normal 2 6" xfId="622" xr:uid="{00000000-0005-0000-0000-00007F020000}"/>
    <cellStyle name="Normal 2 7" xfId="623" xr:uid="{00000000-0005-0000-0000-000080020000}"/>
    <cellStyle name="Normal 2 7 2" xfId="852" xr:uid="{00000000-0005-0000-0000-000081020000}"/>
    <cellStyle name="Normal 2 7 2 2" xfId="898" xr:uid="{4B7F0802-710E-4610-A0CC-AB0F945C201C}"/>
    <cellStyle name="Normal 2 7 3" xfId="875" xr:uid="{DDD98492-52FF-4B8B-8021-2706E15CC577}"/>
    <cellStyle name="Normal 2_50-09_AP_OP_CHQ-1" xfId="624" xr:uid="{00000000-0005-0000-0000-000082020000}"/>
    <cellStyle name="Normal 20" xfId="625" xr:uid="{00000000-0005-0000-0000-000083020000}"/>
    <cellStyle name="Normal 20 2" xfId="626" xr:uid="{00000000-0005-0000-0000-000084020000}"/>
    <cellStyle name="Normal 20 3" xfId="627" xr:uid="{00000000-0005-0000-0000-000085020000}"/>
    <cellStyle name="Normal 20 3 2" xfId="853" xr:uid="{00000000-0005-0000-0000-000086020000}"/>
    <cellStyle name="Normal 20 3 2 2" xfId="899" xr:uid="{5FA9F305-3195-4123-AD08-77D2771E92D1}"/>
    <cellStyle name="Normal 20 3 3" xfId="876" xr:uid="{B1E86544-C178-471D-BEC6-89149CDD8253}"/>
    <cellStyle name="Normal 21" xfId="628" xr:uid="{00000000-0005-0000-0000-000087020000}"/>
    <cellStyle name="Normal 21 2" xfId="629" xr:uid="{00000000-0005-0000-0000-000088020000}"/>
    <cellStyle name="Normal 21 3" xfId="630" xr:uid="{00000000-0005-0000-0000-000089020000}"/>
    <cellStyle name="Normal 21 3 2" xfId="854" xr:uid="{00000000-0005-0000-0000-00008A020000}"/>
    <cellStyle name="Normal 21 3 2 2" xfId="900" xr:uid="{AC17E7DC-6AFC-4EA2-9965-E0965454D181}"/>
    <cellStyle name="Normal 21 3 3" xfId="877" xr:uid="{D39FBF4B-3D1B-4E75-9D5E-6859952CAF42}"/>
    <cellStyle name="Normal 22" xfId="631" xr:uid="{00000000-0005-0000-0000-00008B020000}"/>
    <cellStyle name="Normal 22 2" xfId="632" xr:uid="{00000000-0005-0000-0000-00008C020000}"/>
    <cellStyle name="Normal 22 3" xfId="633" xr:uid="{00000000-0005-0000-0000-00008D020000}"/>
    <cellStyle name="Normal 22 3 2" xfId="855" xr:uid="{00000000-0005-0000-0000-00008E020000}"/>
    <cellStyle name="Normal 22 3 2 2" xfId="901" xr:uid="{A525A89C-12C5-4686-9BCE-F5C8A347482D}"/>
    <cellStyle name="Normal 22 3 3" xfId="878" xr:uid="{82F23E2D-9F2B-44AC-BF75-EF180138E130}"/>
    <cellStyle name="Normal 23" xfId="634" xr:uid="{00000000-0005-0000-0000-00008F020000}"/>
    <cellStyle name="Normal 23 2" xfId="635" xr:uid="{00000000-0005-0000-0000-000090020000}"/>
    <cellStyle name="Normal 23 3" xfId="636" xr:uid="{00000000-0005-0000-0000-000091020000}"/>
    <cellStyle name="Normal 23 3 2" xfId="856" xr:uid="{00000000-0005-0000-0000-000092020000}"/>
    <cellStyle name="Normal 23 3 2 2" xfId="902" xr:uid="{8AD363FE-B9B8-484F-BB8A-BC99BFB4EAF5}"/>
    <cellStyle name="Normal 23 3 3" xfId="879" xr:uid="{92AFC7CC-EA0F-4696-8C85-E2E2C445DCFF}"/>
    <cellStyle name="Normal 24" xfId="637" xr:uid="{00000000-0005-0000-0000-000093020000}"/>
    <cellStyle name="Normal 24 2" xfId="638" xr:uid="{00000000-0005-0000-0000-000094020000}"/>
    <cellStyle name="Normal 24 3" xfId="639" xr:uid="{00000000-0005-0000-0000-000095020000}"/>
    <cellStyle name="Normal 25" xfId="640" xr:uid="{00000000-0005-0000-0000-000096020000}"/>
    <cellStyle name="Normal 26" xfId="641" xr:uid="{00000000-0005-0000-0000-000097020000}"/>
    <cellStyle name="Normal 27" xfId="642" xr:uid="{00000000-0005-0000-0000-000098020000}"/>
    <cellStyle name="Normal 28" xfId="643" xr:uid="{00000000-0005-0000-0000-000099020000}"/>
    <cellStyle name="Normal 29" xfId="644" xr:uid="{00000000-0005-0000-0000-00009A020000}"/>
    <cellStyle name="Normal 3" xfId="645" xr:uid="{00000000-0005-0000-0000-00009B020000}"/>
    <cellStyle name="Normal 3 2" xfId="646" xr:uid="{00000000-0005-0000-0000-00009C020000}"/>
    <cellStyle name="Normal 3 2 2" xfId="647" xr:uid="{00000000-0005-0000-0000-00009D020000}"/>
    <cellStyle name="Normal 3 2 3" xfId="648" xr:uid="{00000000-0005-0000-0000-00009E020000}"/>
    <cellStyle name="Normal 3 2 4" xfId="649" xr:uid="{00000000-0005-0000-0000-00009F020000}"/>
    <cellStyle name="Normal 3 3" xfId="650" xr:uid="{00000000-0005-0000-0000-0000A0020000}"/>
    <cellStyle name="Normal 3 3 2" xfId="651" xr:uid="{00000000-0005-0000-0000-0000A1020000}"/>
    <cellStyle name="Normal 3 3 3" xfId="652" xr:uid="{00000000-0005-0000-0000-0000A2020000}"/>
    <cellStyle name="Normal 3 4" xfId="653" xr:uid="{00000000-0005-0000-0000-0000A3020000}"/>
    <cellStyle name="Normal 3 4 2" xfId="654" xr:uid="{00000000-0005-0000-0000-0000A4020000}"/>
    <cellStyle name="Normal 3 5" xfId="655" xr:uid="{00000000-0005-0000-0000-0000A5020000}"/>
    <cellStyle name="Normal 3 6" xfId="656" xr:uid="{00000000-0005-0000-0000-0000A6020000}"/>
    <cellStyle name="Normal 3 7" xfId="657" xr:uid="{00000000-0005-0000-0000-0000A7020000}"/>
    <cellStyle name="Normal 3 8" xfId="916" xr:uid="{171A9DB1-CD28-4D3D-BB79-EA035905207D}"/>
    <cellStyle name="Normal 3_CF MNR Q1 10" xfId="658" xr:uid="{00000000-0005-0000-0000-0000A8020000}"/>
    <cellStyle name="Normal 30" xfId="659" xr:uid="{00000000-0005-0000-0000-0000A9020000}"/>
    <cellStyle name="Normal 31" xfId="660" xr:uid="{00000000-0005-0000-0000-0000AA020000}"/>
    <cellStyle name="Normal 32" xfId="661" xr:uid="{00000000-0005-0000-0000-0000AB020000}"/>
    <cellStyle name="Normal 33" xfId="662" xr:uid="{00000000-0005-0000-0000-0000AC020000}"/>
    <cellStyle name="Normal 34" xfId="663" xr:uid="{00000000-0005-0000-0000-0000AD020000}"/>
    <cellStyle name="Normal 35" xfId="664" xr:uid="{00000000-0005-0000-0000-0000AE020000}"/>
    <cellStyle name="Normal 36" xfId="665" xr:uid="{00000000-0005-0000-0000-0000AF020000}"/>
    <cellStyle name="Normal 37" xfId="666" xr:uid="{00000000-0005-0000-0000-0000B0020000}"/>
    <cellStyle name="Normal 38" xfId="667" xr:uid="{00000000-0005-0000-0000-0000B1020000}"/>
    <cellStyle name="Normal 38 2" xfId="857" xr:uid="{00000000-0005-0000-0000-0000B2020000}"/>
    <cellStyle name="Normal 38 2 2" xfId="903" xr:uid="{2BC9B0F1-6453-49A4-AF87-C954E0AE6993}"/>
    <cellStyle name="Normal 38 3" xfId="880" xr:uid="{74528272-CF1F-46DD-ADF9-F39249A7D3AE}"/>
    <cellStyle name="Normal 39" xfId="668" xr:uid="{00000000-0005-0000-0000-0000B3020000}"/>
    <cellStyle name="Normal 39 2" xfId="858" xr:uid="{00000000-0005-0000-0000-0000B4020000}"/>
    <cellStyle name="Normal 39 2 2" xfId="904" xr:uid="{B76F0041-61A5-4C0C-913F-262F76A06FCD}"/>
    <cellStyle name="Normal 39 3" xfId="881" xr:uid="{94086AB9-40B6-4D27-9221-751D9C3B3041}"/>
    <cellStyle name="Normal 4" xfId="669" xr:uid="{00000000-0005-0000-0000-0000B5020000}"/>
    <cellStyle name="Normal 4 2" xfId="670" xr:uid="{00000000-0005-0000-0000-0000B6020000}"/>
    <cellStyle name="Normal 4 2 2" xfId="671" xr:uid="{00000000-0005-0000-0000-0000B7020000}"/>
    <cellStyle name="Normal 4 2 3" xfId="672" xr:uid="{00000000-0005-0000-0000-0000B8020000}"/>
    <cellStyle name="Normal 4 3" xfId="673" xr:uid="{00000000-0005-0000-0000-0000B9020000}"/>
    <cellStyle name="Normal 4 3 2" xfId="674" xr:uid="{00000000-0005-0000-0000-0000BA020000}"/>
    <cellStyle name="Normal 4 3 3" xfId="675" xr:uid="{00000000-0005-0000-0000-0000BB020000}"/>
    <cellStyle name="Normal 4 4" xfId="676" xr:uid="{00000000-0005-0000-0000-0000BC020000}"/>
    <cellStyle name="Normal 4 5" xfId="677" xr:uid="{00000000-0005-0000-0000-0000BD020000}"/>
    <cellStyle name="Normal 4 6" xfId="678" xr:uid="{00000000-0005-0000-0000-0000BE020000}"/>
    <cellStyle name="Normal 4 7" xfId="917" xr:uid="{92CCCC81-970E-420C-B4D0-4E58DB8919D9}"/>
    <cellStyle name="Normal 40" xfId="679" xr:uid="{00000000-0005-0000-0000-0000BF020000}"/>
    <cellStyle name="Normal 41" xfId="680" xr:uid="{00000000-0005-0000-0000-0000C0020000}"/>
    <cellStyle name="Normal 42" xfId="908" xr:uid="{A861044E-900D-4EB3-8C23-1C371EA9AB41}"/>
    <cellStyle name="Normal 42 2" xfId="919" xr:uid="{EA6ACB0D-A9E4-4575-A3BE-796B2041DF85}"/>
    <cellStyle name="Normal 43" xfId="911" xr:uid="{222E4478-B4C6-4F96-A7C5-7A43636CA246}"/>
    <cellStyle name="Normal 44" xfId="920" xr:uid="{4B14A4F2-1022-40D0-BFFF-83A69910C608}"/>
    <cellStyle name="Normal 45" xfId="923" xr:uid="{9C3BA7DC-2DE5-46F6-AE2F-6C873292B455}"/>
    <cellStyle name="Normal 5" xfId="681" xr:uid="{00000000-0005-0000-0000-0000C1020000}"/>
    <cellStyle name="Normal 5 2" xfId="682" xr:uid="{00000000-0005-0000-0000-0000C2020000}"/>
    <cellStyle name="Normal 5 3" xfId="683" xr:uid="{00000000-0005-0000-0000-0000C3020000}"/>
    <cellStyle name="Normal 5 4" xfId="684" xr:uid="{00000000-0005-0000-0000-0000C4020000}"/>
    <cellStyle name="Normal 5 5" xfId="685" xr:uid="{00000000-0005-0000-0000-0000C5020000}"/>
    <cellStyle name="Normal 6" xfId="686" xr:uid="{00000000-0005-0000-0000-0000C6020000}"/>
    <cellStyle name="Normal 6 2" xfId="687" xr:uid="{00000000-0005-0000-0000-0000C7020000}"/>
    <cellStyle name="Normal 6 2 2" xfId="688" xr:uid="{00000000-0005-0000-0000-0000C8020000}"/>
    <cellStyle name="Normal 6 2 3" xfId="689" xr:uid="{00000000-0005-0000-0000-0000C9020000}"/>
    <cellStyle name="Normal 6 2 4" xfId="690" xr:uid="{00000000-0005-0000-0000-0000CA020000}"/>
    <cellStyle name="Normal 6 3" xfId="691" xr:uid="{00000000-0005-0000-0000-0000CB020000}"/>
    <cellStyle name="Normal 6 4" xfId="692" xr:uid="{00000000-0005-0000-0000-0000CC020000}"/>
    <cellStyle name="Normal 7" xfId="693" xr:uid="{00000000-0005-0000-0000-0000CD020000}"/>
    <cellStyle name="Normal 7 2" xfId="694" xr:uid="{00000000-0005-0000-0000-0000CE020000}"/>
    <cellStyle name="Normal 7 2 2" xfId="838" xr:uid="{00000000-0005-0000-0000-0000CF020000}"/>
    <cellStyle name="Normal 7 3" xfId="695" xr:uid="{00000000-0005-0000-0000-0000D0020000}"/>
    <cellStyle name="Normal 7 4" xfId="696" xr:uid="{00000000-0005-0000-0000-0000D1020000}"/>
    <cellStyle name="Normal 8" xfId="697" xr:uid="{00000000-0005-0000-0000-0000D2020000}"/>
    <cellStyle name="Normal 8 2" xfId="698" xr:uid="{00000000-0005-0000-0000-0000D3020000}"/>
    <cellStyle name="Normal 8 3" xfId="699" xr:uid="{00000000-0005-0000-0000-0000D4020000}"/>
    <cellStyle name="Normal 8 4" xfId="700" xr:uid="{00000000-0005-0000-0000-0000D5020000}"/>
    <cellStyle name="Normal 8 5" xfId="701" xr:uid="{00000000-0005-0000-0000-0000D6020000}"/>
    <cellStyle name="Normal 9" xfId="702" xr:uid="{00000000-0005-0000-0000-0000D7020000}"/>
    <cellStyle name="Normal 9 2" xfId="703" xr:uid="{00000000-0005-0000-0000-0000D8020000}"/>
    <cellStyle name="Normal 9 3" xfId="704" xr:uid="{00000000-0005-0000-0000-0000D9020000}"/>
    <cellStyle name="Normal 9 4" xfId="705" xr:uid="{00000000-0005-0000-0000-0000DA020000}"/>
    <cellStyle name="Normal 9 5" xfId="706" xr:uid="{00000000-0005-0000-0000-0000DB020000}"/>
    <cellStyle name="Normal_BS&amp;PLT Q1'2006" xfId="707" xr:uid="{00000000-0005-0000-0000-0000DC020000}"/>
    <cellStyle name="Note 2" xfId="708" xr:uid="{00000000-0005-0000-0000-0000DD020000}"/>
    <cellStyle name="Note 2 2" xfId="709" xr:uid="{00000000-0005-0000-0000-0000DE020000}"/>
    <cellStyle name="Note 2 3" xfId="710" xr:uid="{00000000-0005-0000-0000-0000DF020000}"/>
    <cellStyle name="Note 3" xfId="711" xr:uid="{00000000-0005-0000-0000-0000E0020000}"/>
    <cellStyle name="Note 4" xfId="712" xr:uid="{00000000-0005-0000-0000-0000E1020000}"/>
    <cellStyle name="Output 2" xfId="713" xr:uid="{00000000-0005-0000-0000-0000E2020000}"/>
    <cellStyle name="Output 2 2" xfId="714" xr:uid="{00000000-0005-0000-0000-0000E3020000}"/>
    <cellStyle name="Output 2 3" xfId="715" xr:uid="{00000000-0005-0000-0000-0000E4020000}"/>
    <cellStyle name="Output 3" xfId="716" xr:uid="{00000000-0005-0000-0000-0000E5020000}"/>
    <cellStyle name="Output 3 2" xfId="717" xr:uid="{00000000-0005-0000-0000-0000E6020000}"/>
    <cellStyle name="Output 3 3" xfId="718" xr:uid="{00000000-0005-0000-0000-0000E7020000}"/>
    <cellStyle name="Output 4" xfId="719" xr:uid="{00000000-0005-0000-0000-0000E8020000}"/>
    <cellStyle name="Output 4 2" xfId="720" xr:uid="{00000000-0005-0000-0000-0000E9020000}"/>
    <cellStyle name="Output 4 3" xfId="721" xr:uid="{00000000-0005-0000-0000-0000EA020000}"/>
    <cellStyle name="Output Line Items" xfId="722" xr:uid="{00000000-0005-0000-0000-0000EB020000}"/>
    <cellStyle name="Percent [2]" xfId="723" xr:uid="{00000000-0005-0000-0000-0000ED020000}"/>
    <cellStyle name="Percent 10" xfId="922" xr:uid="{5FC7C3D5-538B-4D51-A6EC-5C1AE995BD05}"/>
    <cellStyle name="Percent 2" xfId="724" xr:uid="{00000000-0005-0000-0000-0000EE020000}"/>
    <cellStyle name="Percent 2 2" xfId="725" xr:uid="{00000000-0005-0000-0000-0000EF020000}"/>
    <cellStyle name="Percent 2 3" xfId="726" xr:uid="{00000000-0005-0000-0000-0000F0020000}"/>
    <cellStyle name="Percent 2 4" xfId="727" xr:uid="{00000000-0005-0000-0000-0000F1020000}"/>
    <cellStyle name="Percent 2 5" xfId="728" xr:uid="{00000000-0005-0000-0000-0000F2020000}"/>
    <cellStyle name="Percent 2 5 2" xfId="859" xr:uid="{00000000-0005-0000-0000-0000F3020000}"/>
    <cellStyle name="Percent 2 5 2 2" xfId="905" xr:uid="{B7EF7AD6-FA0D-4321-A525-75D77159A6D7}"/>
    <cellStyle name="Percent 2 5 3" xfId="882" xr:uid="{4C92ECAF-353F-40B0-A9E4-9BA3566D7D02}"/>
    <cellStyle name="Percent 3" xfId="729" xr:uid="{00000000-0005-0000-0000-0000F4020000}"/>
    <cellStyle name="Percent 3 2" xfId="730" xr:uid="{00000000-0005-0000-0000-0000F5020000}"/>
    <cellStyle name="Percent 3 3" xfId="731" xr:uid="{00000000-0005-0000-0000-0000F6020000}"/>
    <cellStyle name="Percent 4" xfId="732" xr:uid="{00000000-0005-0000-0000-0000F7020000}"/>
    <cellStyle name="Percent 4 2" xfId="733" xr:uid="{00000000-0005-0000-0000-0000F8020000}"/>
    <cellStyle name="Percent 4 3" xfId="734" xr:uid="{00000000-0005-0000-0000-0000F9020000}"/>
    <cellStyle name="Percent 5" xfId="735" xr:uid="{00000000-0005-0000-0000-0000FA020000}"/>
    <cellStyle name="Percent 5 2" xfId="736" xr:uid="{00000000-0005-0000-0000-0000FB020000}"/>
    <cellStyle name="Percent 6" xfId="737" xr:uid="{00000000-0005-0000-0000-0000FC020000}"/>
    <cellStyle name="Percent 6 2" xfId="738" xr:uid="{00000000-0005-0000-0000-0000FD020000}"/>
    <cellStyle name="Percent 7" xfId="739" xr:uid="{00000000-0005-0000-0000-0000FE020000}"/>
    <cellStyle name="Percent 7 2" xfId="860" xr:uid="{00000000-0005-0000-0000-0000FF020000}"/>
    <cellStyle name="Percent 7 2 2" xfId="906" xr:uid="{91516562-44DA-40DA-B449-E1CF07173130}"/>
    <cellStyle name="Percent 7 3" xfId="883" xr:uid="{C9030726-6D60-4223-88E3-67297E8D7982}"/>
    <cellStyle name="Percent 8" xfId="740" xr:uid="{00000000-0005-0000-0000-000000030000}"/>
    <cellStyle name="Percent 8 2" xfId="861" xr:uid="{00000000-0005-0000-0000-000001030000}"/>
    <cellStyle name="Percent 8 2 2" xfId="907" xr:uid="{A6B3A58E-7BFE-430E-8182-003D5FDD1183}"/>
    <cellStyle name="Percent 8 3" xfId="884" xr:uid="{5C32EE61-CD23-478A-8915-09AD435AE4C3}"/>
    <cellStyle name="Percent 9" xfId="741" xr:uid="{00000000-0005-0000-0000-000002030000}"/>
    <cellStyle name="PSChar" xfId="742" xr:uid="{00000000-0005-0000-0000-000003030000}"/>
    <cellStyle name="PSInt" xfId="743" xr:uid="{00000000-0005-0000-0000-000004030000}"/>
    <cellStyle name="pwstyle" xfId="744" xr:uid="{00000000-0005-0000-0000-000005030000}"/>
    <cellStyle name="Quantity" xfId="745" xr:uid="{00000000-0005-0000-0000-000006030000}"/>
    <cellStyle name="R00A" xfId="746" xr:uid="{00000000-0005-0000-0000-000007030000}"/>
    <cellStyle name="R00B" xfId="747" xr:uid="{00000000-0005-0000-0000-000008030000}"/>
    <cellStyle name="R00L" xfId="748" xr:uid="{00000000-0005-0000-0000-000009030000}"/>
    <cellStyle name="R01A" xfId="749" xr:uid="{00000000-0005-0000-0000-00000A030000}"/>
    <cellStyle name="R01B" xfId="750" xr:uid="{00000000-0005-0000-0000-00000B030000}"/>
    <cellStyle name="R01H" xfId="751" xr:uid="{00000000-0005-0000-0000-00000C030000}"/>
    <cellStyle name="R01L" xfId="752" xr:uid="{00000000-0005-0000-0000-00000D030000}"/>
    <cellStyle name="R02A" xfId="753" xr:uid="{00000000-0005-0000-0000-00000E030000}"/>
    <cellStyle name="R02B" xfId="754" xr:uid="{00000000-0005-0000-0000-00000F030000}"/>
    <cellStyle name="R02H" xfId="755" xr:uid="{00000000-0005-0000-0000-000010030000}"/>
    <cellStyle name="R02L" xfId="756" xr:uid="{00000000-0005-0000-0000-000011030000}"/>
    <cellStyle name="R03A" xfId="757" xr:uid="{00000000-0005-0000-0000-000012030000}"/>
    <cellStyle name="R03B" xfId="758" xr:uid="{00000000-0005-0000-0000-000013030000}"/>
    <cellStyle name="R03H" xfId="759" xr:uid="{00000000-0005-0000-0000-000014030000}"/>
    <cellStyle name="R03L" xfId="760" xr:uid="{00000000-0005-0000-0000-000015030000}"/>
    <cellStyle name="R04A" xfId="761" xr:uid="{00000000-0005-0000-0000-000016030000}"/>
    <cellStyle name="R04B" xfId="762" xr:uid="{00000000-0005-0000-0000-000017030000}"/>
    <cellStyle name="R04H" xfId="763" xr:uid="{00000000-0005-0000-0000-000018030000}"/>
    <cellStyle name="R04L" xfId="764" xr:uid="{00000000-0005-0000-0000-000019030000}"/>
    <cellStyle name="R05A" xfId="765" xr:uid="{00000000-0005-0000-0000-00001A030000}"/>
    <cellStyle name="R05B" xfId="766" xr:uid="{00000000-0005-0000-0000-00001B030000}"/>
    <cellStyle name="R05H" xfId="767" xr:uid="{00000000-0005-0000-0000-00001C030000}"/>
    <cellStyle name="R05L" xfId="768" xr:uid="{00000000-0005-0000-0000-00001D030000}"/>
    <cellStyle name="R06A" xfId="769" xr:uid="{00000000-0005-0000-0000-00001E030000}"/>
    <cellStyle name="R06B" xfId="770" xr:uid="{00000000-0005-0000-0000-00001F030000}"/>
    <cellStyle name="R06H" xfId="771" xr:uid="{00000000-0005-0000-0000-000020030000}"/>
    <cellStyle name="R06L" xfId="772" xr:uid="{00000000-0005-0000-0000-000021030000}"/>
    <cellStyle name="R07A" xfId="773" xr:uid="{00000000-0005-0000-0000-000022030000}"/>
    <cellStyle name="R07B" xfId="774" xr:uid="{00000000-0005-0000-0000-000023030000}"/>
    <cellStyle name="R07H" xfId="775" xr:uid="{00000000-0005-0000-0000-000024030000}"/>
    <cellStyle name="R07L" xfId="776" xr:uid="{00000000-0005-0000-0000-000025030000}"/>
    <cellStyle name="SAPBEXchaText" xfId="777" xr:uid="{00000000-0005-0000-0000-000026030000}"/>
    <cellStyle name="SAPBEXfilterDrill" xfId="778" xr:uid="{00000000-0005-0000-0000-000027030000}"/>
    <cellStyle name="SAPBEXheaderItem" xfId="779" xr:uid="{00000000-0005-0000-0000-000028030000}"/>
    <cellStyle name="SAPBEXheaderText" xfId="780" xr:uid="{00000000-0005-0000-0000-000029030000}"/>
    <cellStyle name="SAPBEXstdData" xfId="781" xr:uid="{00000000-0005-0000-0000-00002A030000}"/>
    <cellStyle name="SAPBEXstdDataEmph" xfId="782" xr:uid="{00000000-0005-0000-0000-00002B030000}"/>
    <cellStyle name="SAPBEXstdItem" xfId="783" xr:uid="{00000000-0005-0000-0000-00002C030000}"/>
    <cellStyle name="SAPBEXstdItemX" xfId="784" xr:uid="{00000000-0005-0000-0000-00002D030000}"/>
    <cellStyle name="SAPBEXtitle" xfId="785" xr:uid="{00000000-0005-0000-0000-00002E030000}"/>
    <cellStyle name="SAPBEXundefined" xfId="786" xr:uid="{00000000-0005-0000-0000-00002F030000}"/>
    <cellStyle name="Standard_B11" xfId="787" xr:uid="{00000000-0005-0000-0000-000030030000}"/>
    <cellStyle name="Style 1" xfId="788" xr:uid="{00000000-0005-0000-0000-000031030000}"/>
    <cellStyle name="Style 1 2" xfId="789" xr:uid="{00000000-0005-0000-0000-000032030000}"/>
    <cellStyle name="Style 1 3" xfId="790" xr:uid="{00000000-0005-0000-0000-000033030000}"/>
    <cellStyle name="SubTotal" xfId="791" xr:uid="{00000000-0005-0000-0000-000034030000}"/>
    <cellStyle name="thaif1" xfId="792" xr:uid="{00000000-0005-0000-0000-000035030000}"/>
    <cellStyle name="Title 2" xfId="793" xr:uid="{00000000-0005-0000-0000-000036030000}"/>
    <cellStyle name="Title 2 2" xfId="794" xr:uid="{00000000-0005-0000-0000-000037030000}"/>
    <cellStyle name="Title 2 3" xfId="795" xr:uid="{00000000-0005-0000-0000-000038030000}"/>
    <cellStyle name="Title 3" xfId="796" xr:uid="{00000000-0005-0000-0000-000039030000}"/>
    <cellStyle name="Title 4" xfId="797" xr:uid="{00000000-0005-0000-0000-00003A030000}"/>
    <cellStyle name="Total 2" xfId="798" xr:uid="{00000000-0005-0000-0000-00003B030000}"/>
    <cellStyle name="Total 2 2" xfId="799" xr:uid="{00000000-0005-0000-0000-00003C030000}"/>
    <cellStyle name="Total 2 3" xfId="800" xr:uid="{00000000-0005-0000-0000-00003D030000}"/>
    <cellStyle name="Total 3" xfId="801" xr:uid="{00000000-0005-0000-0000-00003E030000}"/>
    <cellStyle name="Total 3 2" xfId="802" xr:uid="{00000000-0005-0000-0000-00003F030000}"/>
    <cellStyle name="Total 3 3" xfId="803" xr:uid="{00000000-0005-0000-0000-000040030000}"/>
    <cellStyle name="Total 4" xfId="804" xr:uid="{00000000-0005-0000-0000-000041030000}"/>
    <cellStyle name="Total 4 2" xfId="805" xr:uid="{00000000-0005-0000-0000-000042030000}"/>
    <cellStyle name="Total 4 3" xfId="806" xr:uid="{00000000-0005-0000-0000-000043030000}"/>
    <cellStyle name="Total 5" xfId="807" xr:uid="{00000000-0005-0000-0000-000044030000}"/>
    <cellStyle name="Warning Text 2" xfId="808" xr:uid="{00000000-0005-0000-0000-000045030000}"/>
    <cellStyle name="Warning Text 2 2" xfId="809" xr:uid="{00000000-0005-0000-0000-000046030000}"/>
    <cellStyle name="Warning Text 2 3" xfId="810" xr:uid="{00000000-0005-0000-0000-000047030000}"/>
    <cellStyle name="Warning Text 3" xfId="811" xr:uid="{00000000-0005-0000-0000-000048030000}"/>
    <cellStyle name="Warning Text 3 2" xfId="812" xr:uid="{00000000-0005-0000-0000-000049030000}"/>
    <cellStyle name="Warning Text 3 3" xfId="813" xr:uid="{00000000-0005-0000-0000-00004A030000}"/>
    <cellStyle name="Warning Text 4" xfId="814" xr:uid="{00000000-0005-0000-0000-00004B030000}"/>
    <cellStyle name="Warning Text 4 2" xfId="815" xr:uid="{00000000-0005-0000-0000-00004C030000}"/>
    <cellStyle name="Warning Text 4 3" xfId="816" xr:uid="{00000000-0005-0000-0000-00004D030000}"/>
    <cellStyle name="เครื่องหมายจุลภาค [0]_Excel_MD97DL" xfId="817" xr:uid="{00000000-0005-0000-0000-00004E030000}"/>
    <cellStyle name="เครื่องหมายจุลภาค_Action_Plan_UOBที่บ้าน" xfId="818" xr:uid="{00000000-0005-0000-0000-00004F030000}"/>
    <cellStyle name="เครื่องหมายสกุลเงิน [0]_1" xfId="819" xr:uid="{00000000-0005-0000-0000-000050030000}"/>
    <cellStyle name="เครื่องหมายสกุลเงิน_1" xfId="820" xr:uid="{00000000-0005-0000-0000-000051030000}"/>
    <cellStyle name="เชื่อมโยงหลายมิติ" xfId="821" xr:uid="{00000000-0005-0000-0000-000052030000}"/>
    <cellStyle name="ตามการเชื่อมโยงหลายมิติ" xfId="822" xr:uid="{00000000-0005-0000-0000-000053030000}"/>
    <cellStyle name="น้บะภฒ_95" xfId="823" xr:uid="{00000000-0005-0000-0000-000054030000}"/>
    <cellStyle name="ปกติ 2" xfId="824" xr:uid="{00000000-0005-0000-0000-000055030000}"/>
    <cellStyle name="ปกติ_1" xfId="918" xr:uid="{21F48CCD-9D2C-406D-94F4-D731EC60D755}"/>
    <cellStyle name="ฤธถ [0]_95" xfId="825" xr:uid="{00000000-0005-0000-0000-000057030000}"/>
    <cellStyle name="ฤธถ_95" xfId="826" xr:uid="{00000000-0005-0000-0000-000058030000}"/>
    <cellStyle name="ล๋ศญ [0]_95" xfId="827" xr:uid="{00000000-0005-0000-0000-000059030000}"/>
    <cellStyle name="ล๋ศญ_95" xfId="828" xr:uid="{00000000-0005-0000-0000-00005A030000}"/>
    <cellStyle name="วฅมุ_4ฟ๙ฝวภ๛" xfId="829" xr:uid="{00000000-0005-0000-0000-00005B030000}"/>
    <cellStyle name="_x001d_๐'&amp;O—&amp;H_x000b__x0008_4_x0018__x0005__x0019__x000f__x0001__x0001_" xfId="830" xr:uid="{00000000-0005-0000-0000-00005C030000}"/>
    <cellStyle name="쉼표_MapleSEA_RoyaltyReport_Sep2005_Sample1" xfId="831" xr:uid="{00000000-0005-0000-0000-00005D030000}"/>
    <cellStyle name="표준_MapleSEA_RoyaltyReport_Sep2005_Sample1" xfId="832" xr:uid="{00000000-0005-0000-0000-00005E030000}"/>
    <cellStyle name="標準_Book1 グラフ 1" xfId="833" xr:uid="{00000000-0005-0000-0000-00005F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8C2AA-E106-457B-A30A-ED51D12D9062}">
  <sheetPr>
    <tabColor theme="8" tint="0.39997558519241921"/>
    <pageSetUpPr fitToPage="1"/>
  </sheetPr>
  <dimension ref="A1:M142"/>
  <sheetViews>
    <sheetView view="pageBreakPreview" zoomScale="90" zoomScaleNormal="90" zoomScaleSheetLayoutView="90" workbookViewId="0">
      <selection activeCell="E125" sqref="E125"/>
    </sheetView>
  </sheetViews>
  <sheetFormatPr defaultColWidth="9.69921875" defaultRowHeight="18.5" customHeight="1"/>
  <cols>
    <col min="1" max="1" width="1.69921875" style="5" customWidth="1"/>
    <col min="2" max="2" width="44.8984375" style="5" customWidth="1"/>
    <col min="3" max="3" width="6" style="5" customWidth="1"/>
    <col min="4" max="4" width="0.8984375" style="5" customWidth="1"/>
    <col min="5" max="5" width="13.69921875" style="5" customWidth="1"/>
    <col min="6" max="6" width="0.8984375" style="5" customWidth="1"/>
    <col min="7" max="7" width="13.69921875" style="263" customWidth="1"/>
    <col min="8" max="8" width="0.8984375" style="33" customWidth="1"/>
    <col min="9" max="9" width="13.69921875" style="33" customWidth="1"/>
    <col min="10" max="10" width="0.8984375" style="33" customWidth="1"/>
    <col min="11" max="11" width="13.69921875" style="29" customWidth="1"/>
    <col min="12" max="16384" width="9.69921875" style="5"/>
  </cols>
  <sheetData>
    <row r="1" spans="1:11" ht="18.5" customHeight="1">
      <c r="A1" s="4" t="s">
        <v>0</v>
      </c>
      <c r="B1" s="164"/>
      <c r="C1" s="161"/>
      <c r="D1" s="161"/>
      <c r="E1" s="161"/>
      <c r="F1" s="161"/>
      <c r="G1" s="55"/>
      <c r="H1" s="23"/>
      <c r="I1" s="23"/>
      <c r="J1" s="23"/>
      <c r="K1" s="23"/>
    </row>
    <row r="2" spans="1:11" ht="18.5" customHeight="1">
      <c r="A2" s="261" t="s">
        <v>1</v>
      </c>
      <c r="B2" s="4"/>
      <c r="C2" s="161"/>
      <c r="D2" s="161"/>
      <c r="E2" s="161"/>
      <c r="F2" s="161"/>
      <c r="G2" s="55"/>
      <c r="H2" s="23"/>
      <c r="I2" s="23"/>
      <c r="J2" s="23"/>
      <c r="K2" s="24"/>
    </row>
    <row r="3" spans="1:11" ht="18.5" customHeight="1">
      <c r="A3" s="162" t="s">
        <v>2</v>
      </c>
      <c r="B3" s="162"/>
      <c r="C3" s="163"/>
      <c r="D3" s="163"/>
      <c r="E3" s="163"/>
      <c r="F3" s="163"/>
      <c r="G3" s="56"/>
      <c r="H3" s="25"/>
      <c r="I3" s="25"/>
      <c r="J3" s="25"/>
      <c r="K3" s="25"/>
    </row>
    <row r="4" spans="1:11" ht="18.5" customHeight="1">
      <c r="A4" s="164"/>
      <c r="B4" s="164"/>
      <c r="C4" s="161"/>
      <c r="D4" s="161"/>
      <c r="E4" s="161"/>
      <c r="F4" s="161"/>
      <c r="G4" s="55"/>
      <c r="H4" s="23"/>
      <c r="I4" s="23"/>
      <c r="J4" s="23"/>
      <c r="K4" s="23"/>
    </row>
    <row r="5" spans="1:11" ht="18.5" customHeight="1">
      <c r="A5" s="164"/>
      <c r="B5" s="164"/>
      <c r="C5" s="161"/>
      <c r="D5" s="161"/>
      <c r="E5" s="163"/>
      <c r="F5" s="163"/>
      <c r="G5" s="56"/>
      <c r="H5" s="25"/>
      <c r="I5" s="25"/>
      <c r="J5" s="25"/>
      <c r="K5" s="276" t="s">
        <v>203</v>
      </c>
    </row>
    <row r="6" spans="1:11" ht="18.5" customHeight="1">
      <c r="A6" s="4"/>
      <c r="B6" s="4"/>
      <c r="C6" s="161"/>
      <c r="D6" s="161"/>
      <c r="E6" s="338" t="s">
        <v>3</v>
      </c>
      <c r="F6" s="338"/>
      <c r="G6" s="338"/>
      <c r="H6" s="6"/>
      <c r="I6" s="338" t="s">
        <v>4</v>
      </c>
      <c r="J6" s="338"/>
      <c r="K6" s="338"/>
    </row>
    <row r="7" spans="1:11" ht="18.5" customHeight="1">
      <c r="A7" s="4"/>
      <c r="B7" s="4"/>
      <c r="C7" s="161"/>
      <c r="D7" s="161"/>
      <c r="E7" s="339" t="s">
        <v>122</v>
      </c>
      <c r="F7" s="339"/>
      <c r="G7" s="339"/>
      <c r="H7" s="6"/>
      <c r="I7" s="339" t="s">
        <v>122</v>
      </c>
      <c r="J7" s="339"/>
      <c r="K7" s="339"/>
    </row>
    <row r="8" spans="1:11" ht="18.5" customHeight="1">
      <c r="A8" s="4"/>
      <c r="B8" s="4"/>
      <c r="C8" s="161"/>
      <c r="D8" s="161"/>
      <c r="E8" s="7" t="s">
        <v>5</v>
      </c>
      <c r="F8" s="50"/>
      <c r="G8" s="7" t="s">
        <v>6</v>
      </c>
      <c r="H8" s="8"/>
      <c r="I8" s="7" t="s">
        <v>5</v>
      </c>
      <c r="J8" s="50"/>
      <c r="K8" s="7" t="s">
        <v>6</v>
      </c>
    </row>
    <row r="9" spans="1:11" s="161" customFormat="1" ht="18.5" customHeight="1">
      <c r="E9" s="53" t="s">
        <v>7</v>
      </c>
      <c r="G9" s="2" t="s">
        <v>8</v>
      </c>
      <c r="H9" s="27"/>
      <c r="I9" s="53" t="s">
        <v>7</v>
      </c>
      <c r="J9" s="165"/>
      <c r="K9" s="26" t="s">
        <v>8</v>
      </c>
    </row>
    <row r="10" spans="1:11" s="161" customFormat="1" ht="18.5" customHeight="1">
      <c r="C10" s="11" t="s">
        <v>193</v>
      </c>
      <c r="E10" s="318" t="s">
        <v>9</v>
      </c>
      <c r="G10" s="318" t="s">
        <v>10</v>
      </c>
      <c r="I10" s="318" t="s">
        <v>9</v>
      </c>
      <c r="J10" s="27"/>
      <c r="K10" s="318" t="s">
        <v>10</v>
      </c>
    </row>
    <row r="11" spans="1:11" s="262" customFormat="1" ht="18.5" customHeight="1">
      <c r="B11" s="167"/>
      <c r="C11" s="168"/>
      <c r="D11" s="169"/>
      <c r="E11" s="42"/>
      <c r="F11" s="169"/>
      <c r="G11" s="57"/>
      <c r="H11" s="169"/>
      <c r="I11" s="42"/>
      <c r="J11" s="169"/>
    </row>
    <row r="12" spans="1:11" ht="18.5" customHeight="1">
      <c r="A12" s="164" t="s">
        <v>12</v>
      </c>
      <c r="B12" s="164"/>
      <c r="C12" s="161"/>
      <c r="D12" s="161"/>
      <c r="E12" s="23"/>
      <c r="F12" s="161"/>
      <c r="G12" s="55"/>
      <c r="H12" s="23"/>
      <c r="I12" s="28"/>
      <c r="J12" s="28"/>
      <c r="K12" s="28"/>
    </row>
    <row r="13" spans="1:11" ht="18.5" customHeight="1">
      <c r="A13" s="164" t="s">
        <v>13</v>
      </c>
      <c r="B13" s="164"/>
      <c r="C13" s="161"/>
      <c r="D13" s="161"/>
      <c r="E13" s="23"/>
      <c r="F13" s="161"/>
      <c r="G13" s="55"/>
      <c r="H13" s="23"/>
      <c r="I13" s="28"/>
      <c r="J13" s="28"/>
      <c r="K13" s="28"/>
    </row>
    <row r="14" spans="1:11" ht="18.5" customHeight="1">
      <c r="A14" s="14" t="s">
        <v>14</v>
      </c>
      <c r="B14" s="14"/>
      <c r="C14" s="161">
        <v>6</v>
      </c>
      <c r="D14" s="161"/>
      <c r="E14" s="35">
        <v>263432</v>
      </c>
      <c r="F14" s="161"/>
      <c r="G14" s="58">
        <v>185623</v>
      </c>
      <c r="H14" s="35"/>
      <c r="I14" s="35">
        <v>119882</v>
      </c>
      <c r="J14" s="35"/>
      <c r="K14" s="58">
        <v>27247</v>
      </c>
    </row>
    <row r="15" spans="1:11" ht="18.5" customHeight="1">
      <c r="A15" s="14" t="s">
        <v>15</v>
      </c>
      <c r="B15" s="14"/>
      <c r="C15" s="161">
        <v>7</v>
      </c>
      <c r="D15" s="161"/>
      <c r="E15" s="36">
        <v>57269</v>
      </c>
      <c r="F15" s="36"/>
      <c r="G15" s="58">
        <v>70776</v>
      </c>
      <c r="H15" s="35"/>
      <c r="I15" s="35">
        <v>7953</v>
      </c>
      <c r="J15" s="35"/>
      <c r="K15" s="35">
        <v>29147</v>
      </c>
    </row>
    <row r="16" spans="1:11" ht="18.5" customHeight="1">
      <c r="A16" s="14" t="s">
        <v>192</v>
      </c>
      <c r="B16" s="14"/>
      <c r="C16" s="161">
        <v>8</v>
      </c>
      <c r="D16" s="161"/>
      <c r="E16" s="36">
        <v>22500</v>
      </c>
      <c r="F16" s="36"/>
      <c r="G16" s="58">
        <v>22500</v>
      </c>
      <c r="H16" s="35"/>
      <c r="I16" s="35">
        <v>22500</v>
      </c>
      <c r="J16" s="35"/>
      <c r="K16" s="35">
        <v>22500</v>
      </c>
    </row>
    <row r="17" spans="1:13" ht="18.5" customHeight="1">
      <c r="A17" s="14" t="s">
        <v>16</v>
      </c>
      <c r="B17" s="14"/>
      <c r="C17" s="161"/>
      <c r="D17" s="161"/>
      <c r="E17" s="36">
        <v>641</v>
      </c>
      <c r="F17" s="36"/>
      <c r="G17" s="58">
        <v>2895</v>
      </c>
      <c r="H17" s="35"/>
      <c r="I17" s="35">
        <v>382</v>
      </c>
      <c r="J17" s="35"/>
      <c r="K17" s="35">
        <v>2678</v>
      </c>
    </row>
    <row r="18" spans="1:13" ht="18.5" customHeight="1">
      <c r="A18" s="14" t="s">
        <v>17</v>
      </c>
      <c r="B18" s="14"/>
      <c r="C18" s="161" t="s">
        <v>215</v>
      </c>
      <c r="D18" s="161"/>
      <c r="E18" s="36">
        <v>116176</v>
      </c>
      <c r="F18" s="161"/>
      <c r="G18" s="58">
        <v>166175</v>
      </c>
      <c r="H18" s="35"/>
      <c r="I18" s="35">
        <v>34295</v>
      </c>
      <c r="J18" s="35"/>
      <c r="K18" s="35">
        <v>33923</v>
      </c>
    </row>
    <row r="19" spans="1:13" ht="18.5" customHeight="1">
      <c r="A19" s="14" t="s">
        <v>18</v>
      </c>
      <c r="B19" s="14"/>
      <c r="C19" s="161">
        <v>10</v>
      </c>
      <c r="D19" s="161"/>
      <c r="E19" s="36">
        <v>54445</v>
      </c>
      <c r="F19" s="161"/>
      <c r="G19" s="58">
        <v>52607</v>
      </c>
      <c r="H19" s="35"/>
      <c r="I19" s="35">
        <v>0</v>
      </c>
      <c r="J19" s="35"/>
      <c r="K19" s="35">
        <v>0</v>
      </c>
    </row>
    <row r="20" spans="1:13" ht="18.5" customHeight="1">
      <c r="A20" s="5" t="s">
        <v>19</v>
      </c>
      <c r="B20" s="14"/>
      <c r="C20" s="161"/>
      <c r="D20" s="161"/>
      <c r="E20" s="37">
        <v>4887</v>
      </c>
      <c r="F20" s="161"/>
      <c r="G20" s="59">
        <v>4161</v>
      </c>
      <c r="H20" s="38"/>
      <c r="I20" s="34">
        <v>825</v>
      </c>
      <c r="J20" s="38"/>
      <c r="K20" s="34">
        <v>107</v>
      </c>
      <c r="M20" s="262"/>
    </row>
    <row r="21" spans="1:13" ht="18.5" customHeight="1">
      <c r="A21" s="4" t="s">
        <v>20</v>
      </c>
      <c r="B21" s="4"/>
      <c r="C21" s="161"/>
      <c r="D21" s="161"/>
      <c r="E21" s="274">
        <f>SUM(E14:E20)</f>
        <v>519350</v>
      </c>
      <c r="F21" s="9"/>
      <c r="G21" s="275">
        <f>SUM(G14:G20)</f>
        <v>504737</v>
      </c>
      <c r="H21" s="249"/>
      <c r="I21" s="274">
        <f>SUM(I14:I20)</f>
        <v>185837</v>
      </c>
      <c r="J21" s="249"/>
      <c r="K21" s="276">
        <f>SUM(K14:K20)</f>
        <v>115602</v>
      </c>
    </row>
    <row r="22" spans="1:13" s="262" customFormat="1" ht="18.5" customHeight="1">
      <c r="B22" s="167"/>
      <c r="C22" s="167"/>
      <c r="D22" s="169"/>
      <c r="E22" s="42"/>
      <c r="F22" s="169"/>
      <c r="G22" s="57"/>
      <c r="H22" s="169"/>
      <c r="I22" s="42"/>
      <c r="J22" s="169"/>
      <c r="K22" s="170"/>
    </row>
    <row r="23" spans="1:13" ht="18.5" customHeight="1">
      <c r="A23" s="4" t="s">
        <v>21</v>
      </c>
      <c r="B23" s="4"/>
      <c r="C23" s="161"/>
      <c r="D23" s="161"/>
      <c r="E23" s="23"/>
      <c r="F23" s="161"/>
      <c r="G23" s="55"/>
      <c r="H23" s="23"/>
      <c r="I23" s="29"/>
      <c r="J23" s="29"/>
    </row>
    <row r="24" spans="1:13" ht="18.5" customHeight="1">
      <c r="A24" s="5" t="s">
        <v>216</v>
      </c>
      <c r="B24" s="164"/>
      <c r="C24" s="161">
        <v>11</v>
      </c>
      <c r="D24" s="161"/>
      <c r="E24" s="171">
        <v>55000</v>
      </c>
      <c r="F24" s="161"/>
      <c r="G24" s="171">
        <v>55000</v>
      </c>
      <c r="H24" s="38"/>
      <c r="I24" s="35">
        <v>55000</v>
      </c>
      <c r="J24" s="38"/>
      <c r="K24" s="38">
        <v>55000</v>
      </c>
    </row>
    <row r="25" spans="1:13" ht="18.5" customHeight="1">
      <c r="A25" s="5" t="s">
        <v>22</v>
      </c>
      <c r="B25" s="164"/>
      <c r="C25" s="161"/>
      <c r="D25" s="161"/>
      <c r="E25" s="171"/>
      <c r="F25" s="161"/>
      <c r="G25" s="171"/>
      <c r="H25" s="38"/>
      <c r="I25" s="35"/>
      <c r="J25" s="38"/>
      <c r="K25" s="38"/>
    </row>
    <row r="26" spans="1:13" ht="18.5" customHeight="1">
      <c r="B26" s="5" t="s">
        <v>23</v>
      </c>
      <c r="C26" s="161">
        <v>12</v>
      </c>
      <c r="D26" s="161"/>
      <c r="E26" s="171">
        <v>967460</v>
      </c>
      <c r="F26" s="161"/>
      <c r="G26" s="171">
        <v>975236</v>
      </c>
      <c r="H26" s="38"/>
      <c r="I26" s="35">
        <v>967460</v>
      </c>
      <c r="J26" s="38"/>
      <c r="K26" s="38">
        <v>975236</v>
      </c>
    </row>
    <row r="27" spans="1:13" ht="18.5" customHeight="1">
      <c r="A27" s="5" t="s">
        <v>24</v>
      </c>
      <c r="B27" s="164"/>
      <c r="C27" s="161" t="s">
        <v>206</v>
      </c>
      <c r="D27" s="161"/>
      <c r="E27" s="171">
        <v>0</v>
      </c>
      <c r="F27" s="161"/>
      <c r="G27" s="171">
        <v>0</v>
      </c>
      <c r="H27" s="38"/>
      <c r="I27" s="35">
        <v>153566</v>
      </c>
      <c r="J27" s="38"/>
      <c r="K27" s="38">
        <v>155805</v>
      </c>
    </row>
    <row r="28" spans="1:13" ht="18.5" customHeight="1">
      <c r="A28" s="5" t="s">
        <v>209</v>
      </c>
      <c r="B28" s="164"/>
      <c r="C28" s="161" t="s">
        <v>207</v>
      </c>
      <c r="D28" s="161"/>
      <c r="E28" s="171">
        <v>14086</v>
      </c>
      <c r="F28" s="161"/>
      <c r="G28" s="60">
        <v>13649</v>
      </c>
      <c r="H28" s="38"/>
      <c r="I28" s="35">
        <v>0</v>
      </c>
      <c r="J28" s="38"/>
      <c r="K28" s="38">
        <v>0</v>
      </c>
    </row>
    <row r="29" spans="1:13" ht="18.5" customHeight="1">
      <c r="A29" s="5" t="s">
        <v>25</v>
      </c>
      <c r="B29" s="164"/>
      <c r="C29" s="161" t="s">
        <v>208</v>
      </c>
      <c r="D29" s="161"/>
      <c r="E29" s="38">
        <v>4728</v>
      </c>
      <c r="F29" s="161"/>
      <c r="G29" s="171">
        <v>5446</v>
      </c>
      <c r="H29" s="38"/>
      <c r="I29" s="35">
        <v>4728</v>
      </c>
      <c r="J29" s="38"/>
      <c r="K29" s="38">
        <v>5446</v>
      </c>
    </row>
    <row r="30" spans="1:13" ht="18.5" customHeight="1">
      <c r="A30" s="14" t="s">
        <v>26</v>
      </c>
      <c r="B30" s="172"/>
      <c r="C30" s="161">
        <v>14</v>
      </c>
      <c r="D30" s="161"/>
      <c r="E30" s="36">
        <v>25965</v>
      </c>
      <c r="F30" s="161"/>
      <c r="G30" s="60">
        <v>22951</v>
      </c>
      <c r="H30" s="38"/>
      <c r="I30" s="35">
        <v>2169</v>
      </c>
      <c r="J30" s="38"/>
      <c r="K30" s="38">
        <v>253</v>
      </c>
    </row>
    <row r="31" spans="1:13" ht="18.5" customHeight="1">
      <c r="A31" s="14" t="s">
        <v>27</v>
      </c>
      <c r="B31" s="172"/>
      <c r="C31" s="161">
        <v>14</v>
      </c>
      <c r="D31" s="161"/>
      <c r="E31" s="36">
        <v>17474</v>
      </c>
      <c r="F31" s="161"/>
      <c r="G31" s="60">
        <v>20176</v>
      </c>
      <c r="H31" s="38"/>
      <c r="I31" s="35">
        <v>0</v>
      </c>
      <c r="J31" s="38"/>
      <c r="K31" s="38">
        <v>0</v>
      </c>
    </row>
    <row r="32" spans="1:13" ht="18.5" customHeight="1">
      <c r="A32" s="5" t="s">
        <v>28</v>
      </c>
      <c r="B32" s="172"/>
      <c r="C32" s="161">
        <v>14</v>
      </c>
      <c r="D32" s="161"/>
      <c r="E32" s="36">
        <v>128853</v>
      </c>
      <c r="F32" s="161"/>
      <c r="G32" s="173">
        <v>108032</v>
      </c>
      <c r="H32" s="38"/>
      <c r="I32" s="35">
        <v>87</v>
      </c>
      <c r="J32" s="38"/>
      <c r="K32" s="174">
        <v>94</v>
      </c>
    </row>
    <row r="33" spans="1:11" ht="18.5" customHeight="1">
      <c r="A33" s="14" t="s">
        <v>29</v>
      </c>
      <c r="C33" s="161"/>
      <c r="D33" s="161"/>
      <c r="E33" s="37">
        <v>7862</v>
      </c>
      <c r="F33" s="161"/>
      <c r="G33" s="59">
        <v>5698</v>
      </c>
      <c r="H33" s="38"/>
      <c r="I33" s="34">
        <v>5202</v>
      </c>
      <c r="J33" s="38"/>
      <c r="K33" s="34">
        <v>2674</v>
      </c>
    </row>
    <row r="34" spans="1:11" ht="18.5" customHeight="1">
      <c r="A34" s="164" t="s">
        <v>30</v>
      </c>
      <c r="B34" s="164"/>
      <c r="C34" s="161"/>
      <c r="D34" s="161"/>
      <c r="E34" s="274">
        <f>SUM(E24:E33)</f>
        <v>1221428</v>
      </c>
      <c r="F34" s="9"/>
      <c r="G34" s="275">
        <f>SUM(G24:G33)</f>
        <v>1206188</v>
      </c>
      <c r="H34" s="249"/>
      <c r="I34" s="274">
        <f>SUM(I24:I33)</f>
        <v>1188212</v>
      </c>
      <c r="J34" s="249"/>
      <c r="K34" s="276">
        <f>SUM(K24:K33)</f>
        <v>1194508</v>
      </c>
    </row>
    <row r="35" spans="1:11" ht="18.5" customHeight="1" thickBot="1">
      <c r="A35" s="164" t="s">
        <v>31</v>
      </c>
      <c r="B35" s="164"/>
      <c r="C35" s="161"/>
      <c r="D35" s="161"/>
      <c r="E35" s="277">
        <f>E21+E34</f>
        <v>1740778</v>
      </c>
      <c r="F35" s="9"/>
      <c r="G35" s="278">
        <f>G21+G34</f>
        <v>1710925</v>
      </c>
      <c r="H35" s="249"/>
      <c r="I35" s="277">
        <f>I21+I34</f>
        <v>1374049</v>
      </c>
      <c r="J35" s="249"/>
      <c r="K35" s="279">
        <f>K21+K34</f>
        <v>1310110</v>
      </c>
    </row>
    <row r="36" spans="1:11" ht="18.5" customHeight="1" thickTop="1">
      <c r="A36" s="164"/>
      <c r="B36" s="164"/>
      <c r="C36" s="161"/>
      <c r="D36" s="161"/>
      <c r="E36" s="161"/>
      <c r="F36" s="161"/>
      <c r="G36" s="13"/>
      <c r="H36" s="23"/>
      <c r="I36" s="23"/>
      <c r="J36" s="23"/>
      <c r="K36" s="30"/>
    </row>
    <row r="37" spans="1:11" ht="18.5" customHeight="1">
      <c r="A37" s="164"/>
      <c r="B37" s="164"/>
      <c r="C37" s="161"/>
      <c r="D37" s="161"/>
      <c r="E37" s="161"/>
      <c r="F37" s="161"/>
      <c r="G37" s="13"/>
      <c r="H37" s="23"/>
      <c r="I37" s="23"/>
      <c r="J37" s="23"/>
      <c r="K37" s="30"/>
    </row>
    <row r="38" spans="1:11" ht="18.5" customHeight="1">
      <c r="A38" s="164"/>
      <c r="B38" s="164"/>
      <c r="C38" s="161"/>
      <c r="D38" s="161"/>
      <c r="E38" s="161"/>
      <c r="F38" s="161"/>
      <c r="G38" s="13"/>
      <c r="H38" s="23"/>
      <c r="I38" s="23"/>
      <c r="J38" s="23"/>
      <c r="K38" s="30"/>
    </row>
    <row r="39" spans="1:11" ht="18.5" customHeight="1">
      <c r="A39" s="164"/>
      <c r="B39" s="164"/>
      <c r="C39" s="161"/>
      <c r="D39" s="161"/>
      <c r="E39" s="161"/>
      <c r="F39" s="161"/>
      <c r="G39" s="55"/>
      <c r="H39" s="23"/>
      <c r="I39" s="23"/>
      <c r="J39" s="23"/>
      <c r="K39" s="30"/>
    </row>
    <row r="40" spans="1:11" ht="18.5" customHeight="1">
      <c r="A40" s="164"/>
      <c r="B40" s="164"/>
      <c r="C40" s="161"/>
      <c r="D40" s="161"/>
      <c r="E40" s="161"/>
      <c r="F40" s="161"/>
      <c r="G40" s="55"/>
      <c r="H40" s="23"/>
      <c r="I40" s="23"/>
      <c r="J40" s="23"/>
      <c r="K40" s="30"/>
    </row>
    <row r="46" spans="1:11" ht="18.5" customHeight="1">
      <c r="A46" s="340" t="s">
        <v>32</v>
      </c>
      <c r="B46" s="340"/>
      <c r="C46" s="340"/>
      <c r="D46" s="340"/>
      <c r="E46" s="340"/>
      <c r="F46" s="340"/>
      <c r="G46" s="340"/>
      <c r="H46" s="340"/>
      <c r="I46" s="340"/>
      <c r="J46" s="340"/>
      <c r="K46" s="340"/>
    </row>
    <row r="48" spans="1:11" ht="18.5" customHeight="1">
      <c r="A48" s="4" t="s">
        <v>0</v>
      </c>
      <c r="B48" s="4"/>
      <c r="C48" s="161"/>
      <c r="D48" s="161"/>
      <c r="E48" s="161"/>
      <c r="F48" s="161"/>
      <c r="G48" s="55"/>
      <c r="H48" s="23"/>
      <c r="I48" s="23"/>
      <c r="J48" s="23"/>
      <c r="K48" s="31"/>
    </row>
    <row r="49" spans="1:11" ht="18.5" customHeight="1">
      <c r="A49" s="4" t="s">
        <v>185</v>
      </c>
      <c r="B49" s="4"/>
      <c r="C49" s="161"/>
      <c r="D49" s="161"/>
      <c r="E49" s="161"/>
      <c r="F49" s="161"/>
      <c r="G49" s="55"/>
      <c r="H49" s="23"/>
      <c r="I49" s="23"/>
      <c r="J49" s="23"/>
      <c r="K49" s="24"/>
    </row>
    <row r="50" spans="1:11" ht="18.5" customHeight="1">
      <c r="A50" s="162" t="s">
        <v>2</v>
      </c>
      <c r="B50" s="162"/>
      <c r="C50" s="163"/>
      <c r="D50" s="163"/>
      <c r="E50" s="163"/>
      <c r="F50" s="163"/>
      <c r="G50" s="56"/>
      <c r="H50" s="25"/>
      <c r="I50" s="25"/>
      <c r="J50" s="25"/>
      <c r="K50" s="25"/>
    </row>
    <row r="51" spans="1:11" ht="18.5" customHeight="1">
      <c r="A51" s="164"/>
      <c r="B51" s="164"/>
      <c r="C51" s="161"/>
      <c r="D51" s="161"/>
      <c r="E51" s="161"/>
      <c r="F51" s="161"/>
      <c r="G51" s="55"/>
      <c r="H51" s="23"/>
      <c r="I51" s="23"/>
      <c r="J51" s="23"/>
      <c r="K51" s="23"/>
    </row>
    <row r="52" spans="1:11" ht="18.5" customHeight="1">
      <c r="A52" s="164"/>
      <c r="B52" s="164"/>
      <c r="C52" s="161"/>
      <c r="D52" s="161"/>
      <c r="E52" s="163"/>
      <c r="F52" s="163"/>
      <c r="G52" s="319"/>
      <c r="H52" s="320"/>
      <c r="I52" s="320"/>
      <c r="J52" s="320"/>
      <c r="K52" s="321" t="s">
        <v>203</v>
      </c>
    </row>
    <row r="53" spans="1:11" ht="18.5" customHeight="1">
      <c r="A53" s="4"/>
      <c r="B53" s="4"/>
      <c r="C53" s="161"/>
      <c r="D53" s="161"/>
      <c r="E53" s="338" t="s">
        <v>3</v>
      </c>
      <c r="F53" s="338"/>
      <c r="G53" s="338"/>
      <c r="H53" s="6"/>
      <c r="I53" s="338" t="s">
        <v>4</v>
      </c>
      <c r="J53" s="338"/>
      <c r="K53" s="338"/>
    </row>
    <row r="54" spans="1:11" ht="18.5" customHeight="1">
      <c r="A54" s="4"/>
      <c r="B54" s="4"/>
      <c r="C54" s="161"/>
      <c r="D54" s="161"/>
      <c r="E54" s="339" t="s">
        <v>122</v>
      </c>
      <c r="F54" s="339"/>
      <c r="G54" s="339"/>
      <c r="H54" s="6"/>
      <c r="I54" s="339" t="s">
        <v>122</v>
      </c>
      <c r="J54" s="339"/>
      <c r="K54" s="339"/>
    </row>
    <row r="55" spans="1:11" ht="18.5" customHeight="1">
      <c r="A55" s="4"/>
      <c r="B55" s="4"/>
      <c r="C55" s="161"/>
      <c r="D55" s="161"/>
      <c r="E55" s="7" t="s">
        <v>5</v>
      </c>
      <c r="F55" s="50"/>
      <c r="G55" s="7" t="s">
        <v>6</v>
      </c>
      <c r="H55" s="8"/>
      <c r="I55" s="7" t="s">
        <v>5</v>
      </c>
      <c r="J55" s="50"/>
      <c r="K55" s="7" t="s">
        <v>6</v>
      </c>
    </row>
    <row r="56" spans="1:11" ht="18.5" customHeight="1">
      <c r="A56" s="4"/>
      <c r="B56" s="4"/>
      <c r="C56" s="161"/>
      <c r="D56" s="161"/>
      <c r="E56" s="53" t="s">
        <v>7</v>
      </c>
      <c r="F56" s="161"/>
      <c r="G56" s="2" t="s">
        <v>8</v>
      </c>
      <c r="H56" s="27"/>
      <c r="I56" s="53" t="s">
        <v>7</v>
      </c>
      <c r="J56" s="161"/>
      <c r="K56" s="2" t="s">
        <v>8</v>
      </c>
    </row>
    <row r="57" spans="1:11" ht="18.5" customHeight="1">
      <c r="A57" s="4"/>
      <c r="B57" s="4"/>
      <c r="C57" s="11" t="s">
        <v>193</v>
      </c>
      <c r="D57" s="161"/>
      <c r="E57" s="318" t="s">
        <v>9</v>
      </c>
      <c r="F57" s="161"/>
      <c r="G57" s="322" t="s">
        <v>10</v>
      </c>
      <c r="H57" s="27"/>
      <c r="I57" s="318" t="s">
        <v>9</v>
      </c>
      <c r="J57" s="161"/>
      <c r="K57" s="322" t="s">
        <v>10</v>
      </c>
    </row>
    <row r="58" spans="1:11" s="262" customFormat="1" ht="18.5" customHeight="1">
      <c r="B58" s="167"/>
      <c r="C58" s="168"/>
      <c r="D58" s="169"/>
      <c r="E58" s="42"/>
      <c r="F58" s="169"/>
      <c r="G58" s="57"/>
      <c r="H58" s="169"/>
      <c r="I58" s="42"/>
      <c r="J58" s="169"/>
    </row>
    <row r="59" spans="1:11" ht="18.5" customHeight="1">
      <c r="A59" s="4" t="s">
        <v>33</v>
      </c>
      <c r="B59" s="4"/>
      <c r="C59" s="4"/>
      <c r="D59" s="161"/>
      <c r="E59" s="161"/>
      <c r="F59" s="161"/>
      <c r="G59" s="55"/>
      <c r="H59" s="23"/>
      <c r="I59" s="23"/>
      <c r="J59" s="23"/>
      <c r="K59" s="30"/>
    </row>
    <row r="60" spans="1:11" ht="18.5" customHeight="1">
      <c r="A60" s="164" t="s">
        <v>34</v>
      </c>
      <c r="B60" s="164"/>
      <c r="C60" s="164"/>
      <c r="D60" s="161"/>
      <c r="E60" s="161"/>
      <c r="F60" s="161"/>
      <c r="G60" s="55"/>
      <c r="H60" s="23"/>
      <c r="I60" s="23"/>
      <c r="J60" s="23"/>
      <c r="K60" s="28"/>
    </row>
    <row r="61" spans="1:11" ht="18.5" customHeight="1">
      <c r="A61" s="5" t="s">
        <v>191</v>
      </c>
      <c r="B61" s="14"/>
      <c r="C61" s="161">
        <v>15</v>
      </c>
      <c r="D61" s="161"/>
      <c r="E61" s="47">
        <v>80040</v>
      </c>
      <c r="F61" s="161"/>
      <c r="G61" s="48">
        <v>80040</v>
      </c>
      <c r="H61" s="175"/>
      <c r="I61" s="47">
        <v>80040</v>
      </c>
      <c r="J61" s="175"/>
      <c r="K61" s="36">
        <v>80040</v>
      </c>
    </row>
    <row r="62" spans="1:11" ht="18.5" customHeight="1">
      <c r="A62" s="5" t="s">
        <v>35</v>
      </c>
      <c r="B62" s="14"/>
      <c r="C62" s="161">
        <v>16</v>
      </c>
      <c r="D62" s="161"/>
      <c r="E62" s="47">
        <v>127444</v>
      </c>
      <c r="F62" s="161"/>
      <c r="G62" s="58">
        <v>93441</v>
      </c>
      <c r="H62" s="175"/>
      <c r="I62" s="35">
        <v>10892</v>
      </c>
      <c r="J62" s="175"/>
      <c r="K62" s="58">
        <v>16787</v>
      </c>
    </row>
    <row r="63" spans="1:11" ht="18.5" customHeight="1">
      <c r="A63" s="5" t="s">
        <v>199</v>
      </c>
      <c r="B63" s="14"/>
      <c r="C63" s="161">
        <v>17</v>
      </c>
      <c r="D63" s="161"/>
      <c r="E63" s="47">
        <v>0</v>
      </c>
      <c r="F63" s="161"/>
      <c r="G63" s="47">
        <v>0</v>
      </c>
      <c r="H63" s="175"/>
      <c r="I63" s="35">
        <v>3000</v>
      </c>
      <c r="J63" s="175"/>
      <c r="K63" s="47">
        <v>3000</v>
      </c>
    </row>
    <row r="64" spans="1:11" s="159" customFormat="1" ht="18.5" customHeight="1">
      <c r="A64" s="5" t="s">
        <v>36</v>
      </c>
      <c r="B64" s="14"/>
      <c r="C64" s="161">
        <v>18</v>
      </c>
      <c r="D64" s="161"/>
      <c r="E64" s="33">
        <v>89244</v>
      </c>
      <c r="F64" s="54"/>
      <c r="G64" s="61">
        <v>92623</v>
      </c>
      <c r="H64" s="176"/>
      <c r="I64" s="35">
        <v>0</v>
      </c>
      <c r="J64" s="176"/>
      <c r="K64" s="36">
        <v>0</v>
      </c>
    </row>
    <row r="65" spans="1:13" s="159" customFormat="1" ht="18.5" customHeight="1">
      <c r="A65" s="5" t="s">
        <v>217</v>
      </c>
      <c r="B65" s="14"/>
      <c r="C65" s="161"/>
      <c r="D65" s="161"/>
      <c r="E65" s="33">
        <v>8751</v>
      </c>
      <c r="F65" s="61"/>
      <c r="G65" s="33">
        <v>8588</v>
      </c>
      <c r="H65" s="176"/>
      <c r="I65" s="33">
        <v>373</v>
      </c>
      <c r="J65" s="176"/>
      <c r="K65" s="36">
        <v>0</v>
      </c>
    </row>
    <row r="66" spans="1:13" s="159" customFormat="1" ht="18.5" customHeight="1">
      <c r="A66" s="5" t="s">
        <v>37</v>
      </c>
      <c r="B66" s="14"/>
      <c r="C66" s="161"/>
      <c r="D66" s="161"/>
      <c r="E66" s="33">
        <v>39623</v>
      </c>
      <c r="F66" s="54"/>
      <c r="G66" s="61">
        <v>33555</v>
      </c>
      <c r="H66" s="176"/>
      <c r="I66" s="35">
        <v>0</v>
      </c>
      <c r="J66" s="176"/>
      <c r="K66" s="36">
        <v>0</v>
      </c>
    </row>
    <row r="67" spans="1:13" ht="18.5" customHeight="1">
      <c r="A67" s="177" t="s">
        <v>38</v>
      </c>
      <c r="C67" s="161"/>
      <c r="D67" s="161"/>
      <c r="E67" s="49">
        <v>2656</v>
      </c>
      <c r="F67" s="161"/>
      <c r="G67" s="62">
        <v>2656</v>
      </c>
      <c r="H67" s="48"/>
      <c r="I67" s="34">
        <v>2656</v>
      </c>
      <c r="J67" s="48"/>
      <c r="K67" s="49">
        <v>2656</v>
      </c>
    </row>
    <row r="68" spans="1:13" ht="18.5" customHeight="1">
      <c r="A68" s="164" t="s">
        <v>39</v>
      </c>
      <c r="B68" s="164"/>
      <c r="C68" s="161"/>
      <c r="D68" s="161"/>
      <c r="E68" s="276">
        <f>SUM(E61:E67)</f>
        <v>347758</v>
      </c>
      <c r="F68" s="9"/>
      <c r="G68" s="276">
        <f>SUM(G61:G67)</f>
        <v>310903</v>
      </c>
      <c r="H68" s="249"/>
      <c r="I68" s="276">
        <f>SUM(I61:I67)</f>
        <v>96961</v>
      </c>
      <c r="J68" s="249"/>
      <c r="K68" s="276">
        <f>SUM(K61:K67)</f>
        <v>102483</v>
      </c>
    </row>
    <row r="69" spans="1:13" ht="18.5" customHeight="1">
      <c r="A69" s="164"/>
      <c r="B69" s="164"/>
      <c r="C69" s="161"/>
      <c r="D69" s="161"/>
      <c r="E69" s="23"/>
      <c r="F69" s="161"/>
      <c r="G69" s="55"/>
      <c r="H69" s="23"/>
      <c r="I69" s="28"/>
      <c r="J69" s="23"/>
      <c r="K69" s="28"/>
    </row>
    <row r="70" spans="1:13" ht="18.5" customHeight="1">
      <c r="A70" s="164" t="s">
        <v>40</v>
      </c>
      <c r="B70" s="4"/>
      <c r="C70" s="161"/>
      <c r="D70" s="161"/>
      <c r="E70" s="23"/>
      <c r="F70" s="161"/>
      <c r="G70" s="55"/>
      <c r="H70" s="23"/>
      <c r="I70" s="30"/>
      <c r="J70" s="23"/>
      <c r="K70" s="30"/>
    </row>
    <row r="71" spans="1:13" ht="18.5" customHeight="1">
      <c r="A71" s="5" t="s">
        <v>41</v>
      </c>
      <c r="B71" s="14"/>
      <c r="C71" s="161">
        <v>15</v>
      </c>
      <c r="D71" s="161"/>
      <c r="E71" s="48">
        <v>26560</v>
      </c>
      <c r="F71" s="161"/>
      <c r="G71" s="60">
        <v>53240</v>
      </c>
      <c r="H71" s="48"/>
      <c r="I71" s="35">
        <v>26560</v>
      </c>
      <c r="J71" s="48"/>
      <c r="K71" s="48">
        <v>53240</v>
      </c>
    </row>
    <row r="72" spans="1:13" ht="18.5" customHeight="1">
      <c r="A72" s="5" t="s">
        <v>42</v>
      </c>
      <c r="B72" s="14"/>
      <c r="C72" s="161"/>
      <c r="D72" s="161"/>
      <c r="E72" s="48">
        <v>9542</v>
      </c>
      <c r="F72" s="161"/>
      <c r="G72" s="60">
        <v>11144</v>
      </c>
      <c r="H72" s="48"/>
      <c r="I72" s="35">
        <v>747</v>
      </c>
      <c r="J72" s="48"/>
      <c r="K72" s="48">
        <v>0</v>
      </c>
    </row>
    <row r="73" spans="1:13" ht="18.5" customHeight="1">
      <c r="A73" s="5" t="s">
        <v>43</v>
      </c>
      <c r="B73" s="14"/>
      <c r="C73" s="161"/>
      <c r="D73" s="161"/>
      <c r="E73" s="48">
        <v>48627</v>
      </c>
      <c r="F73" s="161"/>
      <c r="G73" s="60">
        <v>48777</v>
      </c>
      <c r="H73" s="48"/>
      <c r="I73" s="35">
        <v>45158</v>
      </c>
      <c r="J73" s="48"/>
      <c r="K73" s="48">
        <v>45158</v>
      </c>
    </row>
    <row r="74" spans="1:13" ht="18.5" customHeight="1">
      <c r="A74" s="5" t="s">
        <v>198</v>
      </c>
      <c r="B74" s="14"/>
      <c r="C74" s="161"/>
      <c r="D74" s="161"/>
      <c r="E74" s="48">
        <v>15349</v>
      </c>
      <c r="F74" s="161"/>
      <c r="G74" s="60">
        <v>14747</v>
      </c>
      <c r="H74" s="48"/>
      <c r="I74" s="35">
        <v>597</v>
      </c>
      <c r="J74" s="48"/>
      <c r="K74" s="48">
        <v>547</v>
      </c>
    </row>
    <row r="75" spans="1:13" ht="18.5" customHeight="1">
      <c r="A75" s="5" t="s">
        <v>44</v>
      </c>
      <c r="B75" s="14"/>
      <c r="C75" s="161"/>
      <c r="D75" s="161"/>
      <c r="E75" s="62">
        <v>2220</v>
      </c>
      <c r="F75" s="161"/>
      <c r="G75" s="62">
        <v>2220</v>
      </c>
      <c r="H75" s="48"/>
      <c r="I75" s="34">
        <v>0</v>
      </c>
      <c r="J75" s="48"/>
      <c r="K75" s="49">
        <v>0</v>
      </c>
      <c r="M75" s="262"/>
    </row>
    <row r="76" spans="1:13" ht="18.5" customHeight="1">
      <c r="A76" s="164" t="s">
        <v>45</v>
      </c>
      <c r="B76" s="164"/>
      <c r="C76" s="161"/>
      <c r="D76" s="161"/>
      <c r="E76" s="276">
        <f>SUM(E71:E75)</f>
        <v>102298</v>
      </c>
      <c r="F76" s="9"/>
      <c r="G76" s="275">
        <f>SUM(G71:G75)</f>
        <v>130128</v>
      </c>
      <c r="H76" s="249"/>
      <c r="I76" s="276">
        <f>SUM(I71:I75)</f>
        <v>73062</v>
      </c>
      <c r="J76" s="249"/>
      <c r="K76" s="276">
        <f>SUM(K71:K75)</f>
        <v>98945</v>
      </c>
    </row>
    <row r="77" spans="1:13" ht="18.5" customHeight="1">
      <c r="A77" s="164" t="s">
        <v>46</v>
      </c>
      <c r="B77" s="164"/>
      <c r="C77" s="178"/>
      <c r="D77" s="178"/>
      <c r="E77" s="276">
        <f>E68+E76</f>
        <v>450056</v>
      </c>
      <c r="F77" s="294"/>
      <c r="G77" s="275">
        <f>G68+G76</f>
        <v>441031</v>
      </c>
      <c r="H77" s="295"/>
      <c r="I77" s="276">
        <f>I68+I76</f>
        <v>170023</v>
      </c>
      <c r="J77" s="295"/>
      <c r="K77" s="276">
        <f>K68+K76</f>
        <v>201428</v>
      </c>
    </row>
    <row r="78" spans="1:13" ht="18.5" customHeight="1">
      <c r="A78" s="164"/>
      <c r="B78" s="179"/>
      <c r="C78" s="161"/>
      <c r="D78" s="161"/>
      <c r="E78" s="23"/>
      <c r="F78" s="161"/>
      <c r="G78" s="55"/>
      <c r="H78" s="23"/>
      <c r="I78" s="28"/>
      <c r="J78" s="23"/>
      <c r="K78" s="28"/>
    </row>
    <row r="79" spans="1:13" ht="18.5" customHeight="1">
      <c r="A79" s="164"/>
      <c r="B79" s="264"/>
      <c r="C79" s="161"/>
      <c r="D79" s="161"/>
      <c r="E79" s="23"/>
      <c r="F79" s="161"/>
      <c r="G79" s="55"/>
      <c r="H79" s="23"/>
      <c r="I79" s="28"/>
      <c r="J79" s="23"/>
      <c r="K79" s="28"/>
    </row>
    <row r="80" spans="1:13" ht="18.5" customHeight="1">
      <c r="A80" s="164"/>
      <c r="B80" s="264"/>
      <c r="C80" s="161"/>
      <c r="D80" s="161"/>
      <c r="E80" s="23"/>
      <c r="F80" s="161"/>
      <c r="G80" s="55"/>
      <c r="H80" s="23"/>
      <c r="I80" s="28"/>
      <c r="J80" s="23"/>
      <c r="K80" s="28"/>
    </row>
    <row r="81" spans="1:11" ht="18.5" customHeight="1">
      <c r="A81" s="164"/>
      <c r="B81" s="179"/>
      <c r="C81" s="161"/>
      <c r="D81" s="161"/>
      <c r="E81" s="23"/>
      <c r="F81" s="161"/>
      <c r="G81" s="55"/>
      <c r="H81" s="23"/>
      <c r="I81" s="28"/>
      <c r="J81" s="23"/>
      <c r="K81" s="28"/>
    </row>
    <row r="82" spans="1:11" ht="18.5" customHeight="1">
      <c r="A82" s="164"/>
      <c r="B82" s="179"/>
      <c r="C82" s="161"/>
      <c r="D82" s="161"/>
      <c r="E82" s="23"/>
      <c r="F82" s="161"/>
      <c r="G82" s="55"/>
      <c r="H82" s="23"/>
      <c r="I82" s="28"/>
      <c r="J82" s="23"/>
      <c r="K82" s="28"/>
    </row>
    <row r="83" spans="1:11" ht="18.5" customHeight="1">
      <c r="A83" s="164"/>
      <c r="B83" s="179"/>
      <c r="C83" s="161"/>
      <c r="D83" s="161"/>
      <c r="E83" s="23"/>
      <c r="F83" s="161"/>
      <c r="G83" s="55"/>
      <c r="H83" s="23"/>
      <c r="I83" s="28"/>
      <c r="J83" s="23"/>
      <c r="K83" s="28"/>
    </row>
    <row r="84" spans="1:11" ht="18.5" customHeight="1">
      <c r="A84" s="164"/>
      <c r="B84" s="179"/>
      <c r="C84" s="161"/>
      <c r="D84" s="161"/>
      <c r="E84" s="23"/>
      <c r="F84" s="161"/>
      <c r="G84" s="55"/>
      <c r="H84" s="23"/>
      <c r="I84" s="28"/>
      <c r="J84" s="23"/>
      <c r="K84" s="28"/>
    </row>
    <row r="85" spans="1:11" ht="18.5" customHeight="1">
      <c r="A85" s="164"/>
      <c r="B85" s="179"/>
      <c r="C85" s="161"/>
      <c r="D85" s="161"/>
      <c r="E85" s="23"/>
      <c r="F85" s="161"/>
      <c r="G85" s="55"/>
      <c r="H85" s="23"/>
      <c r="I85" s="28"/>
      <c r="J85" s="23"/>
      <c r="K85" s="28"/>
    </row>
    <row r="86" spans="1:11" ht="18.5" customHeight="1">
      <c r="A86" s="164"/>
      <c r="B86" s="179"/>
      <c r="C86" s="161"/>
      <c r="D86" s="161"/>
      <c r="E86" s="23"/>
      <c r="F86" s="161"/>
      <c r="G86" s="55"/>
      <c r="H86" s="23"/>
      <c r="I86" s="28"/>
      <c r="J86" s="23"/>
      <c r="K86" s="28"/>
    </row>
    <row r="87" spans="1:11" ht="18.5" customHeight="1">
      <c r="A87" s="164"/>
      <c r="B87" s="179"/>
      <c r="C87" s="161"/>
      <c r="D87" s="161"/>
      <c r="E87" s="23"/>
      <c r="F87" s="161"/>
      <c r="G87" s="55"/>
      <c r="H87" s="23"/>
      <c r="I87" s="28"/>
      <c r="J87" s="23"/>
      <c r="K87" s="28"/>
    </row>
    <row r="88" spans="1:11" ht="18.5" customHeight="1">
      <c r="A88" s="164"/>
      <c r="B88" s="179"/>
      <c r="C88" s="161"/>
      <c r="D88" s="161"/>
      <c r="E88" s="23"/>
      <c r="F88" s="161"/>
      <c r="G88" s="55"/>
      <c r="H88" s="23"/>
      <c r="I88" s="28"/>
      <c r="J88" s="23"/>
      <c r="K88" s="28"/>
    </row>
    <row r="89" spans="1:11" ht="18.5" customHeight="1">
      <c r="A89" s="164"/>
      <c r="B89" s="179"/>
      <c r="C89" s="161"/>
      <c r="D89" s="161"/>
      <c r="E89" s="23"/>
      <c r="F89" s="161"/>
      <c r="G89" s="55"/>
      <c r="H89" s="23"/>
      <c r="I89" s="28"/>
      <c r="J89" s="23"/>
      <c r="K89" s="28"/>
    </row>
    <row r="90" spans="1:11" ht="18.5" customHeight="1">
      <c r="A90" s="164"/>
      <c r="B90" s="179"/>
      <c r="C90" s="161"/>
      <c r="D90" s="161"/>
      <c r="E90" s="23"/>
      <c r="F90" s="161"/>
      <c r="G90" s="55"/>
      <c r="H90" s="23"/>
      <c r="I90" s="28"/>
      <c r="J90" s="23"/>
      <c r="K90" s="28"/>
    </row>
    <row r="91" spans="1:11" ht="18.5" customHeight="1">
      <c r="A91" s="164"/>
      <c r="B91" s="179"/>
      <c r="C91" s="161"/>
      <c r="D91" s="161"/>
      <c r="E91" s="23"/>
      <c r="F91" s="161"/>
      <c r="G91" s="55"/>
      <c r="H91" s="23"/>
      <c r="I91" s="28"/>
      <c r="J91" s="23"/>
      <c r="K91" s="28"/>
    </row>
    <row r="92" spans="1:11" ht="18.5" customHeight="1">
      <c r="A92" s="164"/>
      <c r="B92" s="179"/>
      <c r="C92" s="161"/>
      <c r="D92" s="161"/>
      <c r="E92" s="23"/>
      <c r="F92" s="161"/>
      <c r="G92" s="55"/>
      <c r="H92" s="23"/>
      <c r="I92" s="28"/>
      <c r="J92" s="23"/>
      <c r="K92" s="28"/>
    </row>
    <row r="93" spans="1:11" ht="18.5" customHeight="1">
      <c r="A93" s="164"/>
      <c r="B93" s="179"/>
      <c r="C93" s="161"/>
      <c r="D93" s="161"/>
      <c r="E93" s="23"/>
      <c r="F93" s="161"/>
      <c r="G93" s="55"/>
      <c r="H93" s="23"/>
      <c r="I93" s="28"/>
      <c r="J93" s="23"/>
      <c r="K93" s="28"/>
    </row>
    <row r="94" spans="1:11" ht="18.5" customHeight="1">
      <c r="A94" s="164"/>
      <c r="B94" s="179"/>
      <c r="C94" s="161"/>
      <c r="D94" s="161"/>
      <c r="E94" s="265"/>
      <c r="F94" s="161"/>
      <c r="G94" s="266"/>
      <c r="H94" s="265"/>
      <c r="I94" s="248"/>
      <c r="J94" s="265"/>
      <c r="K94" s="248"/>
    </row>
    <row r="95" spans="1:11" ht="18.5" customHeight="1">
      <c r="A95" s="4" t="s">
        <v>0</v>
      </c>
      <c r="B95" s="4"/>
      <c r="C95" s="161"/>
      <c r="D95" s="161"/>
      <c r="E95" s="161"/>
      <c r="F95" s="161"/>
      <c r="G95" s="55"/>
      <c r="H95" s="23"/>
      <c r="I95" s="23"/>
      <c r="J95" s="23"/>
      <c r="K95" s="31"/>
    </row>
    <row r="96" spans="1:11" ht="18.5" customHeight="1">
      <c r="A96" s="4" t="s">
        <v>185</v>
      </c>
      <c r="B96" s="4"/>
      <c r="C96" s="161"/>
      <c r="D96" s="161"/>
      <c r="E96" s="161"/>
      <c r="F96" s="161"/>
      <c r="G96" s="55"/>
      <c r="H96" s="23"/>
      <c r="I96" s="23"/>
      <c r="J96" s="23"/>
      <c r="K96" s="24"/>
    </row>
    <row r="97" spans="1:13" ht="18.5" customHeight="1">
      <c r="A97" s="162" t="s">
        <v>2</v>
      </c>
      <c r="B97" s="162"/>
      <c r="C97" s="163"/>
      <c r="D97" s="163"/>
      <c r="E97" s="163"/>
      <c r="F97" s="163"/>
      <c r="G97" s="56"/>
      <c r="H97" s="25"/>
      <c r="I97" s="25"/>
      <c r="J97" s="25"/>
      <c r="K97" s="25"/>
    </row>
    <row r="98" spans="1:13" ht="18.5" customHeight="1">
      <c r="A98" s="164"/>
      <c r="B98" s="164"/>
      <c r="C98" s="161"/>
      <c r="D98" s="161"/>
      <c r="E98" s="161"/>
      <c r="F98" s="161"/>
      <c r="G98" s="55"/>
      <c r="H98" s="23"/>
      <c r="I98" s="23"/>
      <c r="J98" s="23"/>
      <c r="K98" s="23"/>
    </row>
    <row r="99" spans="1:13" ht="18.5" customHeight="1">
      <c r="A99" s="164"/>
      <c r="B99" s="164"/>
      <c r="C99" s="161"/>
      <c r="D99" s="161"/>
      <c r="E99" s="163"/>
      <c r="F99" s="163"/>
      <c r="G99" s="319"/>
      <c r="H99" s="320"/>
      <c r="I99" s="320"/>
      <c r="J99" s="320"/>
      <c r="K99" s="321" t="s">
        <v>203</v>
      </c>
    </row>
    <row r="100" spans="1:13" ht="18.5" customHeight="1">
      <c r="A100" s="4"/>
      <c r="B100" s="4"/>
      <c r="C100" s="161"/>
      <c r="D100" s="161"/>
      <c r="E100" s="338" t="s">
        <v>3</v>
      </c>
      <c r="F100" s="338"/>
      <c r="G100" s="338"/>
      <c r="H100" s="6"/>
      <c r="I100" s="338" t="s">
        <v>4</v>
      </c>
      <c r="J100" s="338"/>
      <c r="K100" s="338"/>
    </row>
    <row r="101" spans="1:13" ht="18.5" customHeight="1">
      <c r="A101" s="4"/>
      <c r="B101" s="4"/>
      <c r="C101" s="161"/>
      <c r="D101" s="161"/>
      <c r="E101" s="339" t="s">
        <v>122</v>
      </c>
      <c r="F101" s="339"/>
      <c r="G101" s="339"/>
      <c r="H101" s="6"/>
      <c r="I101" s="339" t="s">
        <v>122</v>
      </c>
      <c r="J101" s="339"/>
      <c r="K101" s="339"/>
    </row>
    <row r="102" spans="1:13" ht="18.5" customHeight="1">
      <c r="A102" s="4"/>
      <c r="B102" s="4"/>
      <c r="C102" s="161"/>
      <c r="D102" s="161"/>
      <c r="E102" s="7" t="s">
        <v>5</v>
      </c>
      <c r="F102" s="50"/>
      <c r="G102" s="7" t="s">
        <v>6</v>
      </c>
      <c r="H102" s="8"/>
      <c r="I102" s="7" t="s">
        <v>5</v>
      </c>
      <c r="J102" s="50"/>
      <c r="K102" s="7" t="s">
        <v>6</v>
      </c>
    </row>
    <row r="103" spans="1:13" ht="18.5" customHeight="1">
      <c r="A103" s="4"/>
      <c r="B103" s="4"/>
      <c r="C103" s="161"/>
      <c r="D103" s="161"/>
      <c r="E103" s="53" t="s">
        <v>7</v>
      </c>
      <c r="F103" s="161"/>
      <c r="G103" s="2" t="s">
        <v>8</v>
      </c>
      <c r="H103" s="27"/>
      <c r="I103" s="53" t="s">
        <v>7</v>
      </c>
      <c r="J103" s="161"/>
      <c r="K103" s="2" t="s">
        <v>8</v>
      </c>
    </row>
    <row r="104" spans="1:13" ht="18.5" customHeight="1">
      <c r="A104" s="4"/>
      <c r="B104" s="4"/>
      <c r="C104" s="11" t="s">
        <v>193</v>
      </c>
      <c r="D104" s="161"/>
      <c r="E104" s="318" t="s">
        <v>9</v>
      </c>
      <c r="F104" s="161"/>
      <c r="G104" s="322" t="s">
        <v>10</v>
      </c>
      <c r="H104" s="27"/>
      <c r="I104" s="318" t="s">
        <v>9</v>
      </c>
      <c r="J104" s="161"/>
      <c r="K104" s="322" t="s">
        <v>10</v>
      </c>
    </row>
    <row r="105" spans="1:13" s="262" customFormat="1" ht="18.5" customHeight="1">
      <c r="B105" s="167"/>
      <c r="C105" s="168"/>
      <c r="D105" s="169"/>
      <c r="E105" s="42"/>
      <c r="F105" s="169"/>
      <c r="G105" s="57"/>
      <c r="H105" s="169"/>
      <c r="I105" s="42"/>
      <c r="J105" s="169"/>
    </row>
    <row r="106" spans="1:13" ht="18.5" customHeight="1">
      <c r="A106" s="4" t="s">
        <v>186</v>
      </c>
      <c r="B106" s="4"/>
      <c r="C106" s="4"/>
      <c r="D106" s="161"/>
      <c r="E106" s="161"/>
      <c r="F106" s="161"/>
      <c r="G106" s="55"/>
      <c r="H106" s="23"/>
      <c r="I106" s="23"/>
      <c r="J106" s="23"/>
      <c r="K106" s="30"/>
    </row>
    <row r="107" spans="1:13" ht="18.5" customHeight="1">
      <c r="A107" s="164" t="s">
        <v>47</v>
      </c>
      <c r="B107" s="164"/>
      <c r="C107" s="178"/>
      <c r="D107" s="178"/>
      <c r="E107" s="32"/>
      <c r="F107" s="178"/>
      <c r="G107" s="63"/>
      <c r="H107" s="32"/>
      <c r="I107" s="23"/>
      <c r="J107" s="32"/>
      <c r="K107" s="23"/>
    </row>
    <row r="108" spans="1:13" ht="18.5" customHeight="1">
      <c r="A108" s="5" t="s">
        <v>48</v>
      </c>
      <c r="C108" s="161"/>
      <c r="D108" s="178"/>
      <c r="E108" s="32"/>
      <c r="F108" s="178"/>
      <c r="G108" s="63"/>
      <c r="H108" s="32"/>
      <c r="I108" s="23"/>
      <c r="J108" s="32"/>
      <c r="K108" s="23"/>
    </row>
    <row r="109" spans="1:13" ht="18.5" customHeight="1">
      <c r="B109" s="5" t="s">
        <v>49</v>
      </c>
      <c r="C109" s="179"/>
      <c r="D109" s="178"/>
      <c r="E109" s="32"/>
      <c r="F109" s="178"/>
      <c r="G109" s="63"/>
      <c r="H109" s="32"/>
      <c r="I109" s="23"/>
      <c r="J109" s="32"/>
      <c r="K109" s="23"/>
    </row>
    <row r="110" spans="1:13" ht="18.5" customHeight="1" thickBot="1">
      <c r="B110" s="179" t="s">
        <v>187</v>
      </c>
      <c r="C110" s="161">
        <v>19</v>
      </c>
      <c r="D110" s="178"/>
      <c r="E110" s="180">
        <v>249623</v>
      </c>
      <c r="F110" s="38"/>
      <c r="G110" s="180">
        <v>249623</v>
      </c>
      <c r="H110" s="45"/>
      <c r="I110" s="180">
        <v>249623</v>
      </c>
      <c r="J110" s="45"/>
      <c r="K110" s="181">
        <v>249623</v>
      </c>
      <c r="M110" s="267"/>
    </row>
    <row r="111" spans="1:13" ht="18.5" customHeight="1" thickTop="1">
      <c r="B111" s="5" t="s">
        <v>50</v>
      </c>
      <c r="C111" s="161"/>
      <c r="D111" s="178"/>
      <c r="E111" s="32"/>
      <c r="F111" s="178"/>
      <c r="G111" s="63"/>
      <c r="H111" s="32"/>
      <c r="I111" s="23"/>
      <c r="J111" s="32"/>
      <c r="K111" s="23"/>
    </row>
    <row r="112" spans="1:13" ht="18.5" customHeight="1">
      <c r="B112" s="5" t="s">
        <v>187</v>
      </c>
      <c r="C112" s="161">
        <v>19</v>
      </c>
      <c r="D112" s="178"/>
      <c r="E112" s="171">
        <v>249623</v>
      </c>
      <c r="F112" s="178"/>
      <c r="G112" s="182">
        <v>249623</v>
      </c>
      <c r="H112" s="38"/>
      <c r="I112" s="171">
        <v>249623</v>
      </c>
      <c r="J112" s="38"/>
      <c r="K112" s="171">
        <v>249623</v>
      </c>
      <c r="M112" s="267"/>
    </row>
    <row r="113" spans="1:13" ht="18.5" customHeight="1">
      <c r="A113" s="5" t="s">
        <v>205</v>
      </c>
      <c r="B113" s="179"/>
      <c r="C113" s="161"/>
      <c r="D113" s="178"/>
      <c r="E113" s="171">
        <v>252069</v>
      </c>
      <c r="F113" s="178"/>
      <c r="G113" s="182">
        <v>252069</v>
      </c>
      <c r="H113" s="38"/>
      <c r="I113" s="171">
        <v>252069</v>
      </c>
      <c r="J113" s="38"/>
      <c r="K113" s="171">
        <v>252069</v>
      </c>
    </row>
    <row r="114" spans="1:13" ht="18.5" customHeight="1">
      <c r="A114" s="5" t="s">
        <v>51</v>
      </c>
      <c r="B114" s="179"/>
      <c r="C114" s="161"/>
      <c r="D114" s="178"/>
      <c r="E114" s="171">
        <v>39287</v>
      </c>
      <c r="F114" s="178"/>
      <c r="G114" s="182">
        <v>39287</v>
      </c>
      <c r="H114" s="38"/>
      <c r="I114" s="171">
        <v>39287</v>
      </c>
      <c r="J114" s="38"/>
      <c r="K114" s="171">
        <v>39287</v>
      </c>
    </row>
    <row r="115" spans="1:13" ht="18.5" customHeight="1">
      <c r="A115" s="5" t="s">
        <v>52</v>
      </c>
      <c r="D115" s="161"/>
      <c r="E115" s="38"/>
      <c r="F115" s="161"/>
      <c r="G115" s="60"/>
      <c r="H115" s="38"/>
      <c r="I115" s="38"/>
      <c r="J115" s="38"/>
      <c r="K115" s="38"/>
    </row>
    <row r="116" spans="1:13" ht="18.5" customHeight="1">
      <c r="B116" s="5" t="s">
        <v>204</v>
      </c>
      <c r="C116" s="161">
        <v>20</v>
      </c>
      <c r="D116" s="161"/>
      <c r="E116" s="3">
        <f>'EQ 8 (Conso)'!K31</f>
        <v>33150</v>
      </c>
      <c r="F116" s="161"/>
      <c r="G116" s="182">
        <v>33150</v>
      </c>
      <c r="H116" s="183"/>
      <c r="I116" s="171">
        <v>25650</v>
      </c>
      <c r="J116" s="183"/>
      <c r="K116" s="171">
        <v>25650</v>
      </c>
    </row>
    <row r="117" spans="1:13" ht="18.5" customHeight="1">
      <c r="B117" s="5" t="s">
        <v>53</v>
      </c>
      <c r="D117" s="161"/>
      <c r="E117" s="184">
        <f>'EQ 8 (Conso)'!M31</f>
        <v>624796</v>
      </c>
      <c r="F117" s="161"/>
      <c r="G117" s="182">
        <v>585489</v>
      </c>
      <c r="H117" s="38"/>
      <c r="I117" s="171">
        <f>'EQ 9 (Company)'!M29</f>
        <v>553698</v>
      </c>
      <c r="J117" s="38"/>
      <c r="K117" s="171">
        <v>450578</v>
      </c>
    </row>
    <row r="118" spans="1:13" ht="18.5" customHeight="1">
      <c r="A118" s="5" t="s">
        <v>54</v>
      </c>
      <c r="D118" s="161"/>
      <c r="E118" s="34">
        <v>106157</v>
      </c>
      <c r="F118" s="161"/>
      <c r="G118" s="59">
        <v>113228</v>
      </c>
      <c r="H118" s="38"/>
      <c r="I118" s="34">
        <v>83699</v>
      </c>
      <c r="J118" s="38"/>
      <c r="K118" s="34">
        <v>91475</v>
      </c>
      <c r="M118" s="268"/>
    </row>
    <row r="119" spans="1:13" ht="18.5" customHeight="1">
      <c r="A119" s="5" t="s">
        <v>55</v>
      </c>
      <c r="B119" s="164"/>
      <c r="C119" s="161"/>
      <c r="D119" s="161"/>
      <c r="E119" s="248">
        <f>SUM(E112:E118)</f>
        <v>1305082</v>
      </c>
      <c r="F119" s="161"/>
      <c r="G119" s="13">
        <f>SUM(G112:G118)</f>
        <v>1272846</v>
      </c>
      <c r="H119" s="23"/>
      <c r="I119" s="30">
        <f>SUM(I112:I118)</f>
        <v>1204026</v>
      </c>
      <c r="J119" s="23"/>
      <c r="K119" s="30">
        <f>SUM(K112:K118)</f>
        <v>1108682</v>
      </c>
    </row>
    <row r="120" spans="1:13" ht="18.5" customHeight="1">
      <c r="A120" s="5" t="s">
        <v>56</v>
      </c>
      <c r="B120" s="164"/>
      <c r="C120" s="161"/>
      <c r="D120" s="161"/>
      <c r="E120" s="269">
        <v>-14360</v>
      </c>
      <c r="F120" s="161"/>
      <c r="G120" s="59">
        <v>-2952</v>
      </c>
      <c r="H120" s="46"/>
      <c r="I120" s="34">
        <v>0</v>
      </c>
      <c r="J120" s="46"/>
      <c r="K120" s="34">
        <v>0</v>
      </c>
    </row>
    <row r="121" spans="1:13" ht="18.5" customHeight="1">
      <c r="A121" s="4" t="s">
        <v>57</v>
      </c>
      <c r="B121" s="185"/>
      <c r="C121" s="161"/>
      <c r="D121" s="178"/>
      <c r="E121" s="276">
        <f>SUM(E119:E120)</f>
        <v>1290722</v>
      </c>
      <c r="F121" s="294"/>
      <c r="G121" s="275">
        <f>SUM(G119:G120)</f>
        <v>1269894</v>
      </c>
      <c r="H121" s="295"/>
      <c r="I121" s="276">
        <f>SUM(I119:I120)</f>
        <v>1204026</v>
      </c>
      <c r="J121" s="295"/>
      <c r="K121" s="276">
        <f>SUM(K119:K120)</f>
        <v>1108682</v>
      </c>
    </row>
    <row r="122" spans="1:13" ht="18.5" customHeight="1" thickBot="1">
      <c r="A122" s="4" t="s">
        <v>58</v>
      </c>
      <c r="B122" s="164"/>
      <c r="C122" s="161"/>
      <c r="D122" s="161"/>
      <c r="E122" s="279">
        <f>+E77+E121</f>
        <v>1740778</v>
      </c>
      <c r="F122" s="9"/>
      <c r="G122" s="278">
        <f>+G77+G121</f>
        <v>1710925</v>
      </c>
      <c r="H122" s="249"/>
      <c r="I122" s="279">
        <f>+I77+I121</f>
        <v>1374049</v>
      </c>
      <c r="J122" s="249"/>
      <c r="K122" s="279">
        <f>+K77+K121</f>
        <v>1310110</v>
      </c>
    </row>
    <row r="123" spans="1:13" ht="18.5" customHeight="1" thickTop="1">
      <c r="A123" s="4"/>
      <c r="B123" s="164"/>
      <c r="C123" s="161"/>
      <c r="D123" s="161"/>
      <c r="E123" s="30"/>
      <c r="F123" s="161"/>
      <c r="G123" s="13"/>
      <c r="H123" s="23"/>
      <c r="I123" s="30"/>
      <c r="J123" s="23"/>
      <c r="K123" s="30"/>
    </row>
    <row r="124" spans="1:13" ht="18.5" customHeight="1">
      <c r="A124" s="4"/>
      <c r="B124" s="164"/>
      <c r="C124" s="161"/>
      <c r="D124" s="161"/>
      <c r="E124" s="30"/>
      <c r="F124" s="30"/>
      <c r="G124" s="30"/>
      <c r="H124" s="30"/>
      <c r="I124" s="30"/>
      <c r="J124" s="30"/>
      <c r="K124" s="30"/>
    </row>
    <row r="125" spans="1:13" ht="18.5" customHeight="1">
      <c r="A125" s="4"/>
      <c r="B125" s="164"/>
      <c r="C125" s="161"/>
      <c r="D125" s="161"/>
      <c r="E125"/>
      <c r="F125" s="161"/>
      <c r="G125" s="13"/>
      <c r="H125" s="23"/>
      <c r="I125"/>
      <c r="J125" s="23"/>
      <c r="K125" s="30"/>
    </row>
    <row r="126" spans="1:13" ht="18.5" customHeight="1">
      <c r="A126" s="4"/>
      <c r="B126" s="164"/>
      <c r="C126" s="161"/>
      <c r="D126" s="161"/>
      <c r="E126" s="30"/>
      <c r="F126" s="161"/>
      <c r="G126" s="13"/>
      <c r="H126" s="23"/>
      <c r="I126" s="30"/>
      <c r="J126" s="23"/>
      <c r="K126" s="30"/>
    </row>
    <row r="127" spans="1:13" ht="18.5" customHeight="1">
      <c r="A127" s="4"/>
      <c r="B127" s="164"/>
      <c r="C127" s="161"/>
      <c r="D127" s="161"/>
      <c r="E127" s="30"/>
      <c r="F127" s="161"/>
      <c r="G127" s="13"/>
      <c r="H127" s="23"/>
      <c r="I127" s="30"/>
      <c r="J127" s="23"/>
      <c r="K127" s="30"/>
    </row>
    <row r="128" spans="1:13" ht="18.5" customHeight="1">
      <c r="A128" s="4"/>
      <c r="B128" s="164"/>
      <c r="C128" s="161"/>
      <c r="D128" s="161"/>
      <c r="E128" s="30"/>
      <c r="F128" s="161"/>
      <c r="G128" s="13"/>
      <c r="H128" s="23"/>
      <c r="I128" s="30"/>
      <c r="J128" s="23"/>
      <c r="K128" s="30"/>
    </row>
    <row r="129" spans="1:11" ht="18.5" customHeight="1">
      <c r="A129" s="4"/>
      <c r="B129" s="164"/>
      <c r="C129" s="161"/>
      <c r="D129" s="161"/>
      <c r="E129" s="30"/>
      <c r="F129" s="161"/>
      <c r="G129" s="13"/>
      <c r="H129" s="23"/>
      <c r="I129" s="30"/>
      <c r="J129" s="23"/>
      <c r="K129" s="30"/>
    </row>
    <row r="130" spans="1:11" ht="18.5" customHeight="1">
      <c r="A130" s="4"/>
      <c r="B130" s="164"/>
      <c r="C130" s="161"/>
      <c r="D130" s="161"/>
      <c r="E130" s="30"/>
      <c r="F130" s="161"/>
      <c r="G130" s="13"/>
      <c r="H130" s="23"/>
      <c r="I130" s="30"/>
      <c r="J130" s="23"/>
      <c r="K130" s="30"/>
    </row>
    <row r="131" spans="1:11" ht="18.5" customHeight="1">
      <c r="A131" s="4"/>
      <c r="B131" s="164"/>
      <c r="C131" s="161"/>
      <c r="D131" s="161"/>
      <c r="E131" s="30"/>
      <c r="F131" s="161"/>
      <c r="G131" s="13"/>
      <c r="H131" s="23"/>
      <c r="I131" s="30"/>
      <c r="J131" s="23"/>
      <c r="K131" s="30"/>
    </row>
    <row r="132" spans="1:11" ht="18.5" customHeight="1">
      <c r="A132" s="4"/>
      <c r="B132" s="164"/>
      <c r="C132" s="161"/>
      <c r="D132" s="161"/>
      <c r="E132" s="30"/>
      <c r="F132" s="161"/>
      <c r="G132" s="13"/>
      <c r="H132" s="23"/>
      <c r="I132" s="30"/>
      <c r="J132" s="23"/>
      <c r="K132" s="30"/>
    </row>
    <row r="133" spans="1:11" ht="18.5" customHeight="1">
      <c r="A133" s="4"/>
      <c r="B133" s="164"/>
      <c r="C133" s="161"/>
      <c r="D133" s="161"/>
      <c r="E133" s="30"/>
      <c r="F133" s="161"/>
      <c r="G133" s="13"/>
      <c r="H133" s="23"/>
      <c r="I133" s="30"/>
      <c r="J133" s="23"/>
      <c r="K133" s="30"/>
    </row>
    <row r="134" spans="1:11" ht="18.5" customHeight="1">
      <c r="A134" s="4"/>
      <c r="B134" s="164"/>
      <c r="C134" s="161"/>
      <c r="D134" s="161"/>
      <c r="E134" s="30"/>
      <c r="F134" s="161"/>
      <c r="G134" s="13"/>
      <c r="H134" s="23"/>
      <c r="I134" s="30"/>
      <c r="J134" s="23"/>
      <c r="K134" s="30"/>
    </row>
    <row r="135" spans="1:11" ht="18.5" customHeight="1">
      <c r="A135" s="4"/>
      <c r="B135" s="164"/>
      <c r="C135" s="161"/>
      <c r="D135" s="161"/>
      <c r="E135" s="30"/>
      <c r="F135" s="161"/>
      <c r="G135" s="13"/>
      <c r="H135" s="23"/>
      <c r="I135" s="30"/>
      <c r="J135" s="23"/>
      <c r="K135" s="30"/>
    </row>
    <row r="136" spans="1:11" ht="18.5" customHeight="1">
      <c r="A136" s="4"/>
      <c r="B136" s="164"/>
      <c r="C136" s="161"/>
      <c r="D136" s="161"/>
      <c r="E136" s="30"/>
      <c r="F136" s="161"/>
      <c r="G136" s="13"/>
      <c r="H136" s="23"/>
      <c r="I136" s="30"/>
      <c r="J136" s="23"/>
      <c r="K136" s="30"/>
    </row>
    <row r="137" spans="1:11" ht="18.5" customHeight="1">
      <c r="A137" s="4"/>
      <c r="B137" s="164"/>
      <c r="C137" s="161"/>
      <c r="D137" s="161"/>
      <c r="E137" s="30"/>
      <c r="F137" s="161"/>
      <c r="G137" s="13"/>
      <c r="H137" s="23"/>
      <c r="I137" s="30"/>
      <c r="J137" s="23"/>
      <c r="K137" s="30"/>
    </row>
    <row r="138" spans="1:11" ht="18.5" customHeight="1">
      <c r="A138" s="4"/>
      <c r="B138" s="164"/>
      <c r="C138" s="161"/>
      <c r="D138" s="161"/>
      <c r="E138" s="30"/>
      <c r="F138" s="161"/>
      <c r="G138" s="13"/>
      <c r="H138" s="23"/>
      <c r="I138" s="30"/>
      <c r="J138" s="23"/>
      <c r="K138" s="30"/>
    </row>
    <row r="139" spans="1:11" ht="18.5" customHeight="1">
      <c r="A139" s="4"/>
      <c r="B139" s="164"/>
      <c r="C139" s="161"/>
      <c r="D139" s="161"/>
      <c r="E139" s="30"/>
      <c r="F139" s="161"/>
      <c r="G139" s="13"/>
      <c r="H139" s="23"/>
      <c r="I139" s="30"/>
      <c r="J139" s="23"/>
      <c r="K139" s="30"/>
    </row>
    <row r="140" spans="1:11" ht="18.5" customHeight="1">
      <c r="A140" s="4"/>
      <c r="B140" s="164"/>
      <c r="C140" s="161"/>
      <c r="D140" s="161"/>
      <c r="E140" s="30"/>
      <c r="F140" s="161"/>
      <c r="G140" s="13"/>
      <c r="H140" s="23"/>
      <c r="I140" s="30"/>
      <c r="J140" s="23"/>
      <c r="K140" s="30"/>
    </row>
    <row r="141" spans="1:11" ht="18.5" customHeight="1">
      <c r="A141" s="4"/>
      <c r="B141" s="164"/>
      <c r="C141" s="161"/>
      <c r="D141" s="161"/>
      <c r="E141" s="30"/>
      <c r="F141" s="161"/>
      <c r="G141" s="13"/>
      <c r="H141" s="23"/>
      <c r="I141" s="30"/>
      <c r="J141" s="23"/>
      <c r="K141" s="30"/>
    </row>
    <row r="142" spans="1:11" ht="18.5" customHeight="1">
      <c r="E142" s="166"/>
      <c r="G142" s="166"/>
      <c r="I142" s="166"/>
      <c r="K142" s="166"/>
    </row>
  </sheetData>
  <mergeCells count="13">
    <mergeCell ref="E54:G54"/>
    <mergeCell ref="I54:K54"/>
    <mergeCell ref="E100:G100"/>
    <mergeCell ref="I100:K100"/>
    <mergeCell ref="E101:G101"/>
    <mergeCell ref="I101:K101"/>
    <mergeCell ref="E53:G53"/>
    <mergeCell ref="I53:K53"/>
    <mergeCell ref="E6:G6"/>
    <mergeCell ref="I6:K6"/>
    <mergeCell ref="E7:G7"/>
    <mergeCell ref="I7:K7"/>
    <mergeCell ref="A46:K46"/>
  </mergeCells>
  <pageMargins left="0.75" right="0.5" top="0.5" bottom="0.5" header="0.5" footer="0.5"/>
  <pageSetup paperSize="9" scale="88" firstPageNumber="3" fitToHeight="0" orientation="portrait" useFirstPageNumber="1" r:id="rId1"/>
  <headerFooter>
    <oddFooter>&amp;L&amp;"Angsana New,Regular"The accompanying notes are an integral part of this interim financial statement.&amp;R&amp;"Angsana New,Regular"&amp;P</oddFooter>
  </headerFooter>
  <rowBreaks count="2" manualBreakCount="2">
    <brk id="47" min="6" max="10" man="1"/>
    <brk id="94" min="6" max="10" man="1"/>
  </rowBreaks>
  <customProperties>
    <customPr name="OrphanNamesChecked" r:id="rId2"/>
  </customProperties>
  <ignoredErrors>
    <ignoredError sqref="C18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58A04-27BB-4B7D-947C-293B1252004B}">
  <sheetPr>
    <tabColor theme="8" tint="0.39997558519241921"/>
    <pageSetUpPr fitToPage="1"/>
  </sheetPr>
  <dimension ref="A1:L91"/>
  <sheetViews>
    <sheetView view="pageBreakPreview" topLeftCell="A46" zoomScale="90" zoomScaleNormal="90" zoomScaleSheetLayoutView="90" workbookViewId="0">
      <selection activeCell="B56" sqref="B56"/>
    </sheetView>
  </sheetViews>
  <sheetFormatPr defaultColWidth="8.8984375" defaultRowHeight="19" customHeight="1"/>
  <cols>
    <col min="1" max="1" width="50.5" style="64" customWidth="1"/>
    <col min="2" max="2" width="6.69921875" style="64" customWidth="1"/>
    <col min="3" max="3" width="0.8984375" style="64" customWidth="1"/>
    <col min="4" max="4" width="13.69921875" style="65" customWidth="1"/>
    <col min="5" max="5" width="0.8984375" style="64" customWidth="1"/>
    <col min="6" max="6" width="13.69921875" style="65" customWidth="1"/>
    <col min="7" max="7" width="0.8984375" style="64" customWidth="1"/>
    <col min="8" max="8" width="13.69921875" style="65" customWidth="1"/>
    <col min="9" max="9" width="0.8984375" style="64" customWidth="1"/>
    <col min="10" max="10" width="13.69921875" style="65" customWidth="1"/>
    <col min="11" max="16384" width="8.8984375" style="64"/>
  </cols>
  <sheetData>
    <row r="1" spans="1:10" ht="19" customHeight="1">
      <c r="A1" s="341" t="s">
        <v>0</v>
      </c>
      <c r="B1" s="341"/>
      <c r="C1" s="341"/>
      <c r="D1" s="341"/>
      <c r="E1" s="341"/>
      <c r="F1" s="341"/>
      <c r="G1" s="341"/>
      <c r="H1" s="341"/>
      <c r="I1" s="341"/>
      <c r="J1" s="341"/>
    </row>
    <row r="2" spans="1:10" ht="19" customHeight="1">
      <c r="A2" s="341" t="s">
        <v>59</v>
      </c>
      <c r="B2" s="341"/>
      <c r="C2" s="341"/>
      <c r="D2" s="341"/>
      <c r="E2" s="341"/>
      <c r="F2" s="341"/>
      <c r="G2" s="341"/>
      <c r="H2" s="341"/>
      <c r="I2" s="341"/>
      <c r="J2" s="341"/>
    </row>
    <row r="3" spans="1:10" ht="19" customHeight="1">
      <c r="A3" s="342" t="s">
        <v>60</v>
      </c>
      <c r="B3" s="342"/>
      <c r="C3" s="342"/>
      <c r="D3" s="342"/>
      <c r="E3" s="342"/>
      <c r="F3" s="342"/>
      <c r="G3" s="342"/>
      <c r="H3" s="342"/>
      <c r="I3" s="342"/>
      <c r="J3" s="342"/>
    </row>
    <row r="4" spans="1:10" ht="19" customHeight="1">
      <c r="A4" s="79"/>
      <c r="B4" s="78"/>
      <c r="C4" s="78"/>
      <c r="D4" s="75"/>
      <c r="E4" s="76"/>
      <c r="F4" s="75"/>
      <c r="G4" s="77"/>
      <c r="H4" s="75"/>
      <c r="I4" s="76"/>
      <c r="J4" s="75"/>
    </row>
    <row r="5" spans="1:10" ht="19" customHeight="1">
      <c r="A5" s="79"/>
      <c r="B5" s="78"/>
      <c r="C5" s="78"/>
      <c r="D5" s="323"/>
      <c r="E5" s="324"/>
      <c r="F5" s="323"/>
      <c r="G5" s="325"/>
      <c r="H5" s="323"/>
      <c r="I5" s="324"/>
      <c r="J5" s="326" t="s">
        <v>203</v>
      </c>
    </row>
    <row r="6" spans="1:10" ht="19" customHeight="1">
      <c r="A6" s="79"/>
      <c r="B6" s="78"/>
      <c r="C6" s="78"/>
      <c r="D6" s="338" t="s">
        <v>3</v>
      </c>
      <c r="E6" s="338"/>
      <c r="F6" s="338"/>
      <c r="G6" s="80"/>
      <c r="H6" s="338" t="s">
        <v>4</v>
      </c>
      <c r="I6" s="338"/>
      <c r="J6" s="338"/>
    </row>
    <row r="7" spans="1:10" ht="19" customHeight="1">
      <c r="B7" s="73"/>
      <c r="C7" s="73"/>
      <c r="D7" s="339" t="s">
        <v>122</v>
      </c>
      <c r="E7" s="339"/>
      <c r="F7" s="339"/>
      <c r="G7" s="74"/>
      <c r="H7" s="339" t="s">
        <v>122</v>
      </c>
      <c r="I7" s="339"/>
      <c r="J7" s="339"/>
    </row>
    <row r="8" spans="1:10" ht="19" customHeight="1">
      <c r="B8" s="73"/>
      <c r="C8" s="73"/>
      <c r="D8" s="7" t="s">
        <v>5</v>
      </c>
      <c r="E8" s="50"/>
      <c r="F8" s="7" t="s">
        <v>5</v>
      </c>
      <c r="G8" s="8"/>
      <c r="H8" s="7" t="s">
        <v>5</v>
      </c>
      <c r="I8" s="50"/>
      <c r="J8" s="7" t="s">
        <v>5</v>
      </c>
    </row>
    <row r="9" spans="1:10" ht="19" customHeight="1">
      <c r="B9" s="73"/>
      <c r="C9" s="73"/>
      <c r="D9" s="2" t="s">
        <v>7</v>
      </c>
      <c r="E9" s="9"/>
      <c r="F9" s="2" t="s">
        <v>7</v>
      </c>
      <c r="G9" s="3"/>
      <c r="H9" s="2" t="s">
        <v>7</v>
      </c>
      <c r="I9" s="10"/>
      <c r="J9" s="2" t="s">
        <v>7</v>
      </c>
    </row>
    <row r="10" spans="1:10" ht="19" customHeight="1">
      <c r="B10" s="11" t="s">
        <v>193</v>
      </c>
      <c r="C10" s="73"/>
      <c r="D10" s="327" t="s">
        <v>9</v>
      </c>
      <c r="E10" s="9"/>
      <c r="F10" s="327" t="s">
        <v>10</v>
      </c>
      <c r="G10" s="3"/>
      <c r="H10" s="327" t="s">
        <v>9</v>
      </c>
      <c r="I10" s="9"/>
      <c r="J10" s="327" t="s">
        <v>10</v>
      </c>
    </row>
    <row r="11" spans="1:10" ht="19" customHeight="1">
      <c r="C11" s="72"/>
      <c r="D11" s="64"/>
      <c r="F11" s="64"/>
      <c r="H11" s="64"/>
      <c r="J11" s="64"/>
    </row>
    <row r="12" spans="1:10" ht="19" customHeight="1">
      <c r="A12" s="14" t="s">
        <v>61</v>
      </c>
      <c r="B12" s="68">
        <v>5</v>
      </c>
      <c r="D12" s="81">
        <v>242860</v>
      </c>
      <c r="E12" s="81"/>
      <c r="F12" s="81">
        <v>351550</v>
      </c>
      <c r="G12" s="91"/>
      <c r="H12" s="12">
        <v>0</v>
      </c>
      <c r="I12" s="91"/>
      <c r="J12" s="12">
        <v>0</v>
      </c>
    </row>
    <row r="13" spans="1:10" ht="19" customHeight="1">
      <c r="A13" s="14" t="s">
        <v>62</v>
      </c>
      <c r="D13" s="109">
        <v>-142628</v>
      </c>
      <c r="E13" s="81"/>
      <c r="F13" s="82">
        <v>-160047</v>
      </c>
      <c r="G13" s="91"/>
      <c r="H13" s="90">
        <v>0</v>
      </c>
      <c r="I13" s="250"/>
      <c r="J13" s="90">
        <v>0</v>
      </c>
    </row>
    <row r="14" spans="1:10" ht="19" customHeight="1">
      <c r="A14" s="15" t="s">
        <v>63</v>
      </c>
      <c r="D14" s="52">
        <f>SUM(D12:D13)</f>
        <v>100232</v>
      </c>
      <c r="E14" s="296"/>
      <c r="F14" s="296">
        <f>SUM(F12:F13)</f>
        <v>191503</v>
      </c>
      <c r="G14" s="297"/>
      <c r="H14" s="52">
        <f>SUM(H12:H13)</f>
        <v>0</v>
      </c>
      <c r="I14" s="297"/>
      <c r="J14" s="52">
        <v>0</v>
      </c>
    </row>
    <row r="15" spans="1:10" ht="19" customHeight="1">
      <c r="A15" s="14" t="s">
        <v>64</v>
      </c>
      <c r="B15" s="68"/>
      <c r="D15" s="48">
        <v>0</v>
      </c>
      <c r="E15" s="107"/>
      <c r="F15" s="12">
        <v>0</v>
      </c>
      <c r="G15" s="108"/>
      <c r="H15" s="35">
        <v>99779</v>
      </c>
      <c r="I15" s="108"/>
      <c r="J15" s="12">
        <v>105831</v>
      </c>
    </row>
    <row r="16" spans="1:10" ht="19" customHeight="1">
      <c r="A16" s="14" t="s">
        <v>65</v>
      </c>
      <c r="D16" s="104">
        <v>2224</v>
      </c>
      <c r="E16" s="107"/>
      <c r="F16" s="104">
        <v>15922</v>
      </c>
      <c r="G16" s="108"/>
      <c r="H16" s="35">
        <v>5544</v>
      </c>
      <c r="I16" s="108"/>
      <c r="J16" s="104">
        <v>8918</v>
      </c>
    </row>
    <row r="17" spans="1:12" ht="19" customHeight="1">
      <c r="A17" s="14" t="s">
        <v>183</v>
      </c>
      <c r="B17" s="71"/>
      <c r="D17" s="92">
        <v>12621</v>
      </c>
      <c r="E17" s="84"/>
      <c r="F17" s="12">
        <v>0</v>
      </c>
      <c r="G17" s="91"/>
      <c r="H17" s="35">
        <v>1286</v>
      </c>
      <c r="I17" s="91"/>
      <c r="J17" s="12">
        <v>0</v>
      </c>
    </row>
    <row r="18" spans="1:12" ht="19" customHeight="1">
      <c r="A18" s="14" t="s">
        <v>66</v>
      </c>
      <c r="D18" s="81">
        <v>-23750</v>
      </c>
      <c r="E18" s="81"/>
      <c r="F18" s="81">
        <v>-67320</v>
      </c>
      <c r="G18" s="91"/>
      <c r="H18" s="35">
        <v>0</v>
      </c>
      <c r="I18" s="91"/>
      <c r="J18" s="12">
        <v>0</v>
      </c>
    </row>
    <row r="19" spans="1:12" ht="19" customHeight="1">
      <c r="A19" s="14" t="s">
        <v>67</v>
      </c>
      <c r="D19" s="81">
        <v>-44273</v>
      </c>
      <c r="E19" s="81"/>
      <c r="F19" s="81">
        <v>-45795</v>
      </c>
      <c r="G19" s="91"/>
      <c r="H19" s="35">
        <v>-1401</v>
      </c>
      <c r="I19" s="91"/>
      <c r="J19" s="81">
        <v>-5417</v>
      </c>
    </row>
    <row r="20" spans="1:12" ht="19" customHeight="1">
      <c r="A20" s="14" t="s">
        <v>154</v>
      </c>
      <c r="B20" s="71"/>
      <c r="D20" s="92">
        <v>-1616</v>
      </c>
      <c r="E20" s="84"/>
      <c r="F20" s="92">
        <v>-4998</v>
      </c>
      <c r="G20" s="91"/>
      <c r="H20" s="35">
        <v>-1369</v>
      </c>
      <c r="I20" s="91"/>
      <c r="J20" s="84">
        <v>-4697</v>
      </c>
    </row>
    <row r="21" spans="1:12" ht="19" customHeight="1">
      <c r="A21" s="14" t="s">
        <v>210</v>
      </c>
      <c r="B21" s="71"/>
      <c r="D21" s="92">
        <v>437</v>
      </c>
      <c r="E21" s="84"/>
      <c r="F21" s="35">
        <v>923</v>
      </c>
      <c r="G21" s="91"/>
      <c r="H21" s="35">
        <v>0</v>
      </c>
      <c r="I21" s="91"/>
      <c r="J21" s="35">
        <v>0</v>
      </c>
    </row>
    <row r="22" spans="1:12" ht="19" customHeight="1">
      <c r="A22" s="14" t="s">
        <v>68</v>
      </c>
      <c r="B22" s="68"/>
      <c r="D22" s="82">
        <v>-718</v>
      </c>
      <c r="E22" s="81"/>
      <c r="F22" s="82">
        <v>-1114</v>
      </c>
      <c r="G22" s="91"/>
      <c r="H22" s="34">
        <v>-718</v>
      </c>
      <c r="I22" s="91"/>
      <c r="J22" s="90">
        <v>-1114</v>
      </c>
    </row>
    <row r="23" spans="1:12" ht="19" customHeight="1">
      <c r="A23" s="16" t="s">
        <v>69</v>
      </c>
      <c r="D23" s="52">
        <f>SUM(D14:D22)</f>
        <v>45157</v>
      </c>
      <c r="E23" s="296"/>
      <c r="F23" s="296">
        <f>SUM(F14:F22)</f>
        <v>89121</v>
      </c>
      <c r="G23" s="297"/>
      <c r="H23" s="52">
        <f>SUM(H14:H22)</f>
        <v>103121</v>
      </c>
      <c r="I23" s="297"/>
      <c r="J23" s="52">
        <f>SUM(J14:J22)</f>
        <v>103521</v>
      </c>
    </row>
    <row r="24" spans="1:12" ht="19" customHeight="1">
      <c r="A24" s="17" t="s">
        <v>221</v>
      </c>
      <c r="B24" s="68">
        <v>22</v>
      </c>
      <c r="D24" s="82">
        <v>-5685</v>
      </c>
      <c r="E24" s="84"/>
      <c r="F24" s="82">
        <v>-15296</v>
      </c>
      <c r="G24" s="84"/>
      <c r="H24" s="90">
        <v>0</v>
      </c>
      <c r="I24" s="86"/>
      <c r="J24" s="90">
        <v>0</v>
      </c>
    </row>
    <row r="25" spans="1:12" ht="19" customHeight="1">
      <c r="A25" s="16" t="s">
        <v>70</v>
      </c>
      <c r="D25" s="52">
        <f>SUM(D23:D24)</f>
        <v>39472</v>
      </c>
      <c r="E25" s="296"/>
      <c r="F25" s="296">
        <f>SUM(F23:F24)</f>
        <v>73825</v>
      </c>
      <c r="G25" s="297"/>
      <c r="H25" s="52">
        <f>SUM(H23:H24)</f>
        <v>103121</v>
      </c>
      <c r="I25" s="297"/>
      <c r="J25" s="52">
        <f>SUM(J23:J24)</f>
        <v>103521</v>
      </c>
    </row>
    <row r="26" spans="1:12" ht="19" customHeight="1">
      <c r="A26" s="14"/>
      <c r="B26" s="67"/>
      <c r="D26" s="93"/>
      <c r="E26" s="93"/>
      <c r="F26" s="93"/>
      <c r="G26" s="149"/>
      <c r="H26" s="93"/>
      <c r="I26" s="93"/>
      <c r="J26" s="93"/>
    </row>
    <row r="27" spans="1:12" ht="19" customHeight="1">
      <c r="A27" s="16" t="s">
        <v>71</v>
      </c>
      <c r="B27" s="67"/>
      <c r="D27" s="86"/>
      <c r="F27" s="86"/>
      <c r="G27" s="151"/>
      <c r="H27" s="86"/>
      <c r="J27" s="86"/>
    </row>
    <row r="28" spans="1:12" ht="19" customHeight="1">
      <c r="A28" s="16" t="s">
        <v>72</v>
      </c>
      <c r="B28" s="67"/>
      <c r="D28" s="93"/>
      <c r="E28" s="93"/>
      <c r="F28" s="93"/>
      <c r="G28" s="149"/>
      <c r="H28" s="93"/>
      <c r="I28" s="93"/>
      <c r="J28" s="93"/>
    </row>
    <row r="29" spans="1:12" ht="19" customHeight="1">
      <c r="A29" s="18" t="s">
        <v>73</v>
      </c>
      <c r="B29" s="67"/>
      <c r="D29" s="93"/>
      <c r="E29" s="93"/>
      <c r="F29" s="93"/>
      <c r="G29" s="149"/>
      <c r="H29" s="150"/>
      <c r="I29" s="93"/>
      <c r="J29" s="150"/>
    </row>
    <row r="30" spans="1:12" ht="19" customHeight="1">
      <c r="A30" s="17" t="s">
        <v>74</v>
      </c>
      <c r="B30" s="67"/>
      <c r="D30" s="93"/>
      <c r="E30" s="93"/>
      <c r="F30" s="93"/>
      <c r="G30" s="149"/>
      <c r="H30" s="93"/>
      <c r="I30" s="93"/>
      <c r="J30" s="93"/>
    </row>
    <row r="31" spans="1:12" ht="19" customHeight="1">
      <c r="A31" s="17" t="s">
        <v>75</v>
      </c>
      <c r="B31" s="67"/>
      <c r="D31" s="95">
        <v>412</v>
      </c>
      <c r="E31" s="93"/>
      <c r="F31" s="95">
        <v>5595</v>
      </c>
      <c r="G31" s="149"/>
      <c r="H31" s="90">
        <v>0</v>
      </c>
      <c r="I31" s="93"/>
      <c r="J31" s="100">
        <v>0</v>
      </c>
      <c r="L31" s="93"/>
    </row>
    <row r="32" spans="1:12" ht="19" customHeight="1">
      <c r="A32" s="17" t="s">
        <v>76</v>
      </c>
      <c r="B32" s="67"/>
      <c r="D32" s="93"/>
      <c r="E32" s="93"/>
      <c r="F32" s="93"/>
      <c r="G32" s="149"/>
      <c r="H32" s="150"/>
      <c r="I32" s="93"/>
      <c r="J32" s="150"/>
    </row>
    <row r="33" spans="1:10" ht="19" customHeight="1">
      <c r="A33" s="17" t="s">
        <v>77</v>
      </c>
      <c r="B33" s="67"/>
      <c r="D33" s="95">
        <f>D31</f>
        <v>412</v>
      </c>
      <c r="E33" s="93"/>
      <c r="F33" s="95">
        <f>F31</f>
        <v>5595</v>
      </c>
      <c r="G33" s="149"/>
      <c r="H33" s="95">
        <f>H31</f>
        <v>0</v>
      </c>
      <c r="I33" s="93"/>
      <c r="J33" s="95">
        <f>J31</f>
        <v>0</v>
      </c>
    </row>
    <row r="34" spans="1:10" ht="19" customHeight="1">
      <c r="A34" s="16"/>
      <c r="B34" s="67"/>
      <c r="D34" s="86"/>
      <c r="F34" s="86"/>
      <c r="G34" s="151"/>
      <c r="H34" s="86"/>
      <c r="J34" s="86"/>
    </row>
    <row r="35" spans="1:10" ht="19" customHeight="1">
      <c r="A35" s="16" t="s">
        <v>189</v>
      </c>
      <c r="B35" s="67"/>
      <c r="D35" s="86"/>
      <c r="F35" s="86"/>
      <c r="G35" s="87"/>
      <c r="H35" s="86"/>
      <c r="J35" s="86"/>
    </row>
    <row r="36" spans="1:10" ht="19" customHeight="1">
      <c r="A36" s="18" t="s">
        <v>73</v>
      </c>
      <c r="B36" s="67"/>
      <c r="D36" s="86"/>
      <c r="F36" s="86"/>
      <c r="G36" s="87"/>
      <c r="H36" s="86"/>
      <c r="J36" s="86"/>
    </row>
    <row r="37" spans="1:10" ht="19" customHeight="1">
      <c r="A37" s="17" t="s">
        <v>78</v>
      </c>
      <c r="B37" s="67"/>
      <c r="D37" s="101"/>
      <c r="E37" s="93"/>
      <c r="F37" s="93"/>
      <c r="G37" s="93"/>
      <c r="H37" s="93"/>
      <c r="I37" s="93"/>
      <c r="J37" s="93"/>
    </row>
    <row r="38" spans="1:10" ht="19" customHeight="1">
      <c r="A38" s="17" t="s">
        <v>79</v>
      </c>
      <c r="B38" s="68">
        <v>12</v>
      </c>
      <c r="D38" s="12">
        <v>-7776</v>
      </c>
      <c r="E38" s="81"/>
      <c r="F38" s="35">
        <v>-199882</v>
      </c>
      <c r="G38" s="84"/>
      <c r="H38" s="12">
        <v>-7776</v>
      </c>
      <c r="I38" s="84"/>
      <c r="J38" s="35">
        <v>-199882</v>
      </c>
    </row>
    <row r="39" spans="1:10" ht="19" customHeight="1">
      <c r="A39" s="17" t="s">
        <v>80</v>
      </c>
      <c r="B39" s="67"/>
      <c r="D39" s="101"/>
      <c r="E39" s="93"/>
      <c r="F39" s="93"/>
      <c r="G39" s="93"/>
      <c r="H39" s="101"/>
      <c r="I39" s="93"/>
      <c r="J39" s="93"/>
    </row>
    <row r="40" spans="1:10" ht="19" customHeight="1">
      <c r="A40" s="17" t="s">
        <v>81</v>
      </c>
      <c r="B40" s="67"/>
      <c r="D40" s="20">
        <v>0</v>
      </c>
      <c r="E40" s="12"/>
      <c r="F40" s="20">
        <v>39976</v>
      </c>
      <c r="G40" s="12"/>
      <c r="H40" s="20">
        <v>0</v>
      </c>
      <c r="I40" s="12"/>
      <c r="J40" s="20">
        <v>39976</v>
      </c>
    </row>
    <row r="41" spans="1:10" ht="19" customHeight="1">
      <c r="A41" s="17" t="s">
        <v>82</v>
      </c>
      <c r="B41" s="67"/>
      <c r="D41" s="93"/>
      <c r="E41" s="93"/>
      <c r="F41" s="93"/>
      <c r="G41" s="93"/>
      <c r="H41" s="93"/>
      <c r="I41" s="93"/>
      <c r="J41" s="93"/>
    </row>
    <row r="42" spans="1:10" ht="19" customHeight="1">
      <c r="A42" s="17" t="s">
        <v>77</v>
      </c>
      <c r="B42" s="67"/>
      <c r="D42" s="85">
        <f>SUM(D37:D40)</f>
        <v>-7776</v>
      </c>
      <c r="E42" s="93"/>
      <c r="F42" s="85">
        <f>SUM(F37:F40)</f>
        <v>-159906</v>
      </c>
      <c r="G42" s="94"/>
      <c r="H42" s="85">
        <f>SUM(H37:H40)</f>
        <v>-7776</v>
      </c>
      <c r="I42" s="93"/>
      <c r="J42" s="85">
        <f>SUM(J37:J40)</f>
        <v>-159906</v>
      </c>
    </row>
    <row r="43" spans="1:10" ht="19" customHeight="1">
      <c r="A43" s="4" t="s">
        <v>200</v>
      </c>
      <c r="B43" s="67"/>
      <c r="D43" s="83"/>
      <c r="E43" s="93"/>
      <c r="F43" s="83"/>
      <c r="G43" s="94"/>
      <c r="H43" s="83"/>
      <c r="I43" s="93"/>
      <c r="J43" s="83"/>
    </row>
    <row r="44" spans="1:10" ht="19" customHeight="1">
      <c r="A44" s="4" t="s">
        <v>83</v>
      </c>
      <c r="B44" s="67"/>
      <c r="D44" s="298">
        <f>D42+D33</f>
        <v>-7364</v>
      </c>
      <c r="E44" s="299"/>
      <c r="F44" s="298">
        <f>F42+F33</f>
        <v>-154311</v>
      </c>
      <c r="G44" s="300"/>
      <c r="H44" s="298">
        <f>H42+H33</f>
        <v>-7776</v>
      </c>
      <c r="I44" s="299"/>
      <c r="J44" s="298">
        <f>J42+J33</f>
        <v>-159906</v>
      </c>
    </row>
    <row r="45" spans="1:10" ht="19" customHeight="1" thickBot="1">
      <c r="A45" s="4" t="s">
        <v>84</v>
      </c>
      <c r="B45" s="67"/>
      <c r="D45" s="301">
        <f>D25+D44</f>
        <v>32108</v>
      </c>
      <c r="E45" s="299"/>
      <c r="F45" s="301">
        <f>F25+F44</f>
        <v>-80486</v>
      </c>
      <c r="G45" s="300"/>
      <c r="H45" s="301">
        <f>H25+H44</f>
        <v>95345</v>
      </c>
      <c r="I45" s="299"/>
      <c r="J45" s="301">
        <f>J25+J44</f>
        <v>-56385</v>
      </c>
    </row>
    <row r="46" spans="1:10" ht="19" customHeight="1" thickTop="1">
      <c r="A46" s="4"/>
      <c r="B46" s="67"/>
      <c r="D46" s="83"/>
      <c r="E46" s="93"/>
      <c r="F46" s="83"/>
      <c r="G46" s="94"/>
      <c r="H46" s="83"/>
      <c r="I46" s="93"/>
      <c r="J46" s="83"/>
    </row>
    <row r="47" spans="1:10" ht="19" customHeight="1">
      <c r="A47" s="341" t="s">
        <v>0</v>
      </c>
      <c r="B47" s="341"/>
      <c r="C47" s="341"/>
      <c r="D47" s="341"/>
      <c r="E47" s="341"/>
      <c r="F47" s="341"/>
      <c r="G47" s="341"/>
      <c r="H47" s="341"/>
      <c r="I47" s="341"/>
      <c r="J47" s="341"/>
    </row>
    <row r="48" spans="1:10" ht="19" customHeight="1">
      <c r="A48" s="341" t="s">
        <v>201</v>
      </c>
      <c r="B48" s="341"/>
      <c r="C48" s="341"/>
      <c r="D48" s="341"/>
      <c r="E48" s="341"/>
      <c r="F48" s="341"/>
      <c r="G48" s="341"/>
      <c r="H48" s="341"/>
      <c r="I48" s="341"/>
      <c r="J48" s="341"/>
    </row>
    <row r="49" spans="1:10" ht="19" customHeight="1">
      <c r="A49" s="342" t="s">
        <v>60</v>
      </c>
      <c r="B49" s="342"/>
      <c r="C49" s="342"/>
      <c r="D49" s="342"/>
      <c r="E49" s="342"/>
      <c r="F49" s="342"/>
      <c r="G49" s="342"/>
      <c r="H49" s="342"/>
      <c r="I49" s="342"/>
      <c r="J49" s="342"/>
    </row>
    <row r="50" spans="1:10" ht="19" customHeight="1">
      <c r="A50" s="79"/>
      <c r="B50" s="78"/>
      <c r="C50" s="78"/>
      <c r="D50" s="75"/>
      <c r="E50" s="76"/>
      <c r="F50" s="75"/>
      <c r="G50" s="77"/>
      <c r="H50" s="75"/>
      <c r="I50" s="76"/>
      <c r="J50" s="75"/>
    </row>
    <row r="51" spans="1:10" ht="19" customHeight="1">
      <c r="A51" s="79"/>
      <c r="B51" s="78"/>
      <c r="C51" s="78"/>
      <c r="D51" s="328"/>
      <c r="E51" s="329"/>
      <c r="F51" s="328"/>
      <c r="G51" s="330"/>
      <c r="H51" s="328"/>
      <c r="I51" s="329"/>
      <c r="J51" s="317" t="s">
        <v>203</v>
      </c>
    </row>
    <row r="52" spans="1:10" ht="19" customHeight="1">
      <c r="A52" s="79"/>
      <c r="B52" s="78"/>
      <c r="C52" s="78"/>
      <c r="D52" s="338" t="s">
        <v>3</v>
      </c>
      <c r="E52" s="338"/>
      <c r="F52" s="338"/>
      <c r="G52" s="80"/>
      <c r="H52" s="338" t="s">
        <v>4</v>
      </c>
      <c r="I52" s="338"/>
      <c r="J52" s="338"/>
    </row>
    <row r="53" spans="1:10" ht="19" customHeight="1">
      <c r="B53" s="73"/>
      <c r="C53" s="73"/>
      <c r="D53" s="339" t="s">
        <v>122</v>
      </c>
      <c r="E53" s="339"/>
      <c r="F53" s="339"/>
      <c r="G53" s="74"/>
      <c r="H53" s="339" t="s">
        <v>122</v>
      </c>
      <c r="I53" s="339"/>
      <c r="J53" s="339"/>
    </row>
    <row r="54" spans="1:10" ht="19" customHeight="1">
      <c r="B54" s="73"/>
      <c r="C54" s="73"/>
      <c r="D54" s="7" t="s">
        <v>5</v>
      </c>
      <c r="E54" s="50"/>
      <c r="F54" s="7" t="s">
        <v>5</v>
      </c>
      <c r="G54" s="8"/>
      <c r="H54" s="7" t="s">
        <v>5</v>
      </c>
      <c r="I54" s="50"/>
      <c r="J54" s="7" t="s">
        <v>5</v>
      </c>
    </row>
    <row r="55" spans="1:10" ht="19" customHeight="1">
      <c r="B55" s="73"/>
      <c r="C55" s="73"/>
      <c r="D55" s="2" t="s">
        <v>7</v>
      </c>
      <c r="E55" s="9"/>
      <c r="F55" s="2" t="s">
        <v>7</v>
      </c>
      <c r="G55" s="3"/>
      <c r="H55" s="2" t="s">
        <v>7</v>
      </c>
      <c r="I55" s="10"/>
      <c r="J55" s="2" t="s">
        <v>7</v>
      </c>
    </row>
    <row r="56" spans="1:10" ht="19" customHeight="1">
      <c r="B56" s="11" t="s">
        <v>193</v>
      </c>
      <c r="C56" s="73"/>
      <c r="D56" s="327" t="s">
        <v>9</v>
      </c>
      <c r="E56" s="9"/>
      <c r="F56" s="327" t="s">
        <v>10</v>
      </c>
      <c r="G56" s="3"/>
      <c r="H56" s="327" t="s">
        <v>9</v>
      </c>
      <c r="I56" s="9"/>
      <c r="J56" s="327" t="s">
        <v>10</v>
      </c>
    </row>
    <row r="57" spans="1:10" ht="19" customHeight="1">
      <c r="C57" s="72"/>
      <c r="D57" s="64"/>
      <c r="F57" s="64"/>
      <c r="H57" s="64"/>
      <c r="J57" s="64"/>
    </row>
    <row r="58" spans="1:10" ht="19" customHeight="1">
      <c r="A58" s="51" t="s">
        <v>85</v>
      </c>
      <c r="B58" s="71"/>
      <c r="D58" s="251"/>
      <c r="E58" s="251"/>
      <c r="F58" s="251"/>
      <c r="G58" s="251"/>
      <c r="H58" s="93"/>
      <c r="I58" s="93"/>
      <c r="J58" s="93"/>
    </row>
    <row r="59" spans="1:10" ht="19" customHeight="1">
      <c r="A59" s="19" t="s">
        <v>86</v>
      </c>
      <c r="B59" s="68"/>
      <c r="D59" s="252">
        <v>39308</v>
      </c>
      <c r="E59" s="253"/>
      <c r="F59" s="252">
        <v>76877</v>
      </c>
      <c r="G59" s="251"/>
      <c r="H59" s="252">
        <v>103121</v>
      </c>
      <c r="I59" s="93"/>
      <c r="J59" s="252">
        <v>103521</v>
      </c>
    </row>
    <row r="60" spans="1:10" ht="19" customHeight="1">
      <c r="A60" s="19" t="s">
        <v>56</v>
      </c>
      <c r="D60" s="254">
        <v>164</v>
      </c>
      <c r="E60" s="251"/>
      <c r="F60" s="254">
        <v>-3052</v>
      </c>
      <c r="G60" s="251"/>
      <c r="H60" s="20">
        <v>0</v>
      </c>
      <c r="I60" s="94"/>
      <c r="J60" s="85">
        <v>0</v>
      </c>
    </row>
    <row r="61" spans="1:10" ht="19" customHeight="1" thickBot="1">
      <c r="A61" s="70"/>
      <c r="D61" s="88">
        <f>D25</f>
        <v>39472</v>
      </c>
      <c r="E61" s="251"/>
      <c r="F61" s="255">
        <f>F25</f>
        <v>73825</v>
      </c>
      <c r="G61" s="251"/>
      <c r="H61" s="88">
        <f>H25</f>
        <v>103121</v>
      </c>
      <c r="I61" s="251"/>
      <c r="J61" s="255">
        <f>J25</f>
        <v>103521</v>
      </c>
    </row>
    <row r="62" spans="1:10" ht="19" customHeight="1" thickTop="1">
      <c r="A62" s="70"/>
      <c r="D62" s="83"/>
      <c r="E62" s="253"/>
      <c r="F62" s="256"/>
      <c r="G62" s="253"/>
      <c r="H62" s="83"/>
      <c r="I62" s="253"/>
      <c r="J62" s="256"/>
    </row>
    <row r="63" spans="1:10" ht="19" customHeight="1">
      <c r="A63" s="22" t="s">
        <v>87</v>
      </c>
      <c r="D63" s="256"/>
      <c r="E63" s="253"/>
      <c r="F63" s="256"/>
      <c r="G63" s="253"/>
      <c r="H63" s="256"/>
      <c r="I63" s="253"/>
      <c r="J63" s="256"/>
    </row>
    <row r="64" spans="1:10" ht="19" customHeight="1">
      <c r="A64" s="19" t="s">
        <v>86</v>
      </c>
      <c r="B64" s="67"/>
      <c r="D64" s="252">
        <v>31794</v>
      </c>
      <c r="E64" s="69"/>
      <c r="F64" s="252">
        <v>-76880</v>
      </c>
      <c r="G64" s="69"/>
      <c r="H64" s="252">
        <v>95345</v>
      </c>
      <c r="I64" s="253"/>
      <c r="J64" s="252">
        <v>-56385</v>
      </c>
    </row>
    <row r="65" spans="1:10" ht="19" customHeight="1">
      <c r="A65" s="19" t="s">
        <v>56</v>
      </c>
      <c r="B65" s="67"/>
      <c r="D65" s="100">
        <v>314</v>
      </c>
      <c r="E65" s="69"/>
      <c r="F65" s="257">
        <v>-3606</v>
      </c>
      <c r="G65" s="69"/>
      <c r="H65" s="100">
        <v>0</v>
      </c>
      <c r="I65" s="99"/>
      <c r="J65" s="100">
        <v>0</v>
      </c>
    </row>
    <row r="66" spans="1:10" ht="19" customHeight="1" thickBot="1">
      <c r="B66" s="67"/>
      <c r="D66" s="98">
        <f>+D45</f>
        <v>32108</v>
      </c>
      <c r="E66" s="69"/>
      <c r="F66" s="89">
        <f>+F45</f>
        <v>-80486</v>
      </c>
      <c r="G66" s="69"/>
      <c r="H66" s="98">
        <f>+H45</f>
        <v>95345</v>
      </c>
      <c r="I66" s="69"/>
      <c r="J66" s="89">
        <f>+J45</f>
        <v>-56385</v>
      </c>
    </row>
    <row r="67" spans="1:10" ht="19" customHeight="1" thickTop="1">
      <c r="B67" s="67"/>
      <c r="E67" s="66"/>
      <c r="G67" s="66"/>
      <c r="I67" s="66"/>
    </row>
    <row r="68" spans="1:10" ht="19" customHeight="1">
      <c r="A68" s="4" t="s">
        <v>88</v>
      </c>
      <c r="B68" s="67"/>
      <c r="D68" s="97" t="s">
        <v>89</v>
      </c>
      <c r="E68" s="1"/>
      <c r="F68" s="97" t="s">
        <v>89</v>
      </c>
      <c r="G68" s="5"/>
      <c r="H68" s="97" t="s">
        <v>89</v>
      </c>
      <c r="I68" s="1"/>
      <c r="J68" s="97" t="s">
        <v>89</v>
      </c>
    </row>
    <row r="69" spans="1:10" ht="19" customHeight="1">
      <c r="D69" s="258"/>
      <c r="E69" s="253"/>
      <c r="F69" s="258"/>
      <c r="G69" s="253"/>
      <c r="H69" s="258"/>
      <c r="I69" s="259"/>
      <c r="J69" s="258"/>
    </row>
    <row r="70" spans="1:10" ht="19" customHeight="1" thickBot="1">
      <c r="A70" s="5" t="s">
        <v>90</v>
      </c>
      <c r="B70" s="68">
        <v>23</v>
      </c>
      <c r="D70" s="110">
        <v>0.08</v>
      </c>
      <c r="E70" s="260"/>
      <c r="F70" s="110">
        <v>0.15</v>
      </c>
      <c r="G70" s="260"/>
      <c r="H70" s="110">
        <v>0.21</v>
      </c>
      <c r="I70" s="260"/>
      <c r="J70" s="96">
        <v>0.2</v>
      </c>
    </row>
    <row r="71" spans="1:10" ht="19" customHeight="1" thickTop="1" thickBot="1">
      <c r="A71" s="14" t="s">
        <v>91</v>
      </c>
      <c r="B71" s="68">
        <v>23</v>
      </c>
      <c r="D71" s="110">
        <v>0.08</v>
      </c>
      <c r="E71" s="260"/>
      <c r="F71" s="110">
        <v>0.15</v>
      </c>
      <c r="G71" s="260"/>
      <c r="H71" s="110">
        <v>0.21</v>
      </c>
      <c r="I71" s="260"/>
      <c r="J71" s="96">
        <v>0.2</v>
      </c>
    </row>
    <row r="72" spans="1:10" ht="19" customHeight="1" thickTop="1">
      <c r="A72" s="14"/>
      <c r="B72" s="68"/>
      <c r="D72" s="147"/>
      <c r="E72" s="260"/>
      <c r="F72" s="147"/>
      <c r="G72" s="260"/>
      <c r="H72" s="147"/>
      <c r="I72" s="260"/>
      <c r="J72" s="148"/>
    </row>
    <row r="73" spans="1:10" ht="19" customHeight="1">
      <c r="A73" s="14"/>
      <c r="B73" s="68"/>
      <c r="D73" s="147"/>
      <c r="E73" s="260"/>
      <c r="F73" s="147"/>
      <c r="G73" s="260"/>
      <c r="H73" s="147"/>
      <c r="I73" s="260"/>
      <c r="J73" s="148"/>
    </row>
    <row r="74" spans="1:10" ht="19" customHeight="1">
      <c r="A74" s="14"/>
      <c r="B74" s="68"/>
      <c r="D74" s="147"/>
      <c r="E74" s="260"/>
      <c r="F74" s="147"/>
      <c r="G74" s="260"/>
      <c r="H74" s="147"/>
      <c r="I74" s="260"/>
      <c r="J74" s="148"/>
    </row>
    <row r="75" spans="1:10" ht="19" customHeight="1">
      <c r="A75" s="14"/>
      <c r="B75" s="68"/>
      <c r="D75" s="147"/>
      <c r="E75" s="260"/>
      <c r="F75" s="147"/>
      <c r="G75" s="260"/>
      <c r="H75" s="147"/>
      <c r="I75" s="260"/>
      <c r="J75" s="148"/>
    </row>
    <row r="76" spans="1:10" ht="19" customHeight="1">
      <c r="A76" s="14"/>
      <c r="B76" s="68"/>
      <c r="D76" s="147"/>
      <c r="E76" s="260"/>
      <c r="F76" s="147"/>
      <c r="G76" s="260"/>
      <c r="H76" s="147"/>
      <c r="I76" s="260"/>
      <c r="J76" s="148"/>
    </row>
    <row r="77" spans="1:10" ht="19" customHeight="1">
      <c r="A77" s="14"/>
      <c r="B77" s="68"/>
      <c r="D77" s="147"/>
      <c r="E77" s="260"/>
      <c r="F77" s="147"/>
      <c r="G77" s="260"/>
      <c r="H77" s="147"/>
      <c r="I77" s="260"/>
      <c r="J77" s="148"/>
    </row>
    <row r="78" spans="1:10" ht="19" customHeight="1">
      <c r="A78" s="14"/>
      <c r="B78" s="68"/>
      <c r="D78" s="147"/>
      <c r="E78" s="260"/>
      <c r="F78" s="147"/>
      <c r="G78" s="260"/>
      <c r="H78" s="147"/>
      <c r="I78" s="260"/>
      <c r="J78" s="148"/>
    </row>
    <row r="79" spans="1:10" ht="19" customHeight="1">
      <c r="A79" s="14"/>
      <c r="B79" s="68"/>
      <c r="D79" s="147"/>
      <c r="E79" s="260"/>
      <c r="F79" s="147"/>
      <c r="G79" s="260"/>
      <c r="H79" s="147"/>
      <c r="I79" s="260"/>
      <c r="J79" s="148"/>
    </row>
    <row r="80" spans="1:10" ht="19" customHeight="1">
      <c r="A80" s="14"/>
      <c r="B80" s="68"/>
      <c r="D80" s="147"/>
      <c r="E80" s="260"/>
      <c r="F80" s="147"/>
      <c r="G80" s="260"/>
      <c r="H80" s="147"/>
      <c r="I80" s="260"/>
      <c r="J80" s="148"/>
    </row>
    <row r="81" spans="1:10" ht="19" customHeight="1">
      <c r="A81" s="14"/>
      <c r="B81" s="68"/>
      <c r="D81" s="147"/>
      <c r="E81" s="260"/>
      <c r="F81" s="147"/>
      <c r="G81" s="260"/>
      <c r="H81" s="147"/>
      <c r="I81" s="260"/>
      <c r="J81" s="148"/>
    </row>
    <row r="82" spans="1:10" ht="19" customHeight="1">
      <c r="A82" s="14"/>
      <c r="B82" s="68"/>
      <c r="D82" s="147"/>
      <c r="E82" s="260"/>
      <c r="F82" s="147"/>
      <c r="G82" s="260"/>
      <c r="H82" s="147"/>
      <c r="I82" s="260"/>
      <c r="J82" s="148"/>
    </row>
    <row r="83" spans="1:10" ht="19" customHeight="1">
      <c r="A83" s="14"/>
      <c r="B83" s="68"/>
      <c r="D83" s="147"/>
      <c r="E83" s="260"/>
      <c r="F83" s="147"/>
      <c r="G83" s="260"/>
      <c r="H83" s="147"/>
      <c r="I83" s="260"/>
      <c r="J83" s="148"/>
    </row>
    <row r="84" spans="1:10" ht="19" customHeight="1">
      <c r="A84" s="14"/>
      <c r="B84" s="68"/>
      <c r="D84" s="147"/>
      <c r="E84" s="260"/>
      <c r="F84" s="147"/>
      <c r="G84" s="260"/>
      <c r="H84" s="147"/>
      <c r="I84" s="260"/>
      <c r="J84" s="148"/>
    </row>
    <row r="85" spans="1:10" ht="19" customHeight="1">
      <c r="A85" s="14"/>
      <c r="B85" s="68"/>
      <c r="D85" s="147"/>
      <c r="E85" s="260"/>
      <c r="F85" s="147"/>
      <c r="G85" s="260"/>
      <c r="H85" s="147"/>
      <c r="I85" s="260"/>
      <c r="J85" s="148"/>
    </row>
    <row r="86" spans="1:10" ht="19" customHeight="1">
      <c r="A86" s="14"/>
      <c r="B86" s="68"/>
      <c r="D86" s="147"/>
      <c r="E86" s="260"/>
      <c r="F86" s="147"/>
      <c r="G86" s="260"/>
      <c r="H86" s="147"/>
      <c r="I86" s="260"/>
      <c r="J86" s="148"/>
    </row>
    <row r="87" spans="1:10" ht="19" customHeight="1">
      <c r="A87" s="14"/>
      <c r="B87" s="68"/>
      <c r="D87" s="147"/>
      <c r="E87" s="260"/>
      <c r="F87" s="147"/>
      <c r="G87" s="260"/>
      <c r="H87" s="147"/>
      <c r="I87" s="260"/>
      <c r="J87" s="148"/>
    </row>
    <row r="88" spans="1:10" ht="19" customHeight="1">
      <c r="A88" s="14"/>
      <c r="B88" s="68"/>
      <c r="D88" s="147"/>
      <c r="E88" s="260"/>
      <c r="F88" s="147"/>
      <c r="G88" s="260"/>
      <c r="H88" s="147"/>
      <c r="I88" s="260"/>
      <c r="J88" s="148"/>
    </row>
    <row r="89" spans="1:10" ht="19" customHeight="1">
      <c r="A89" s="14"/>
      <c r="B89" s="68"/>
      <c r="D89" s="147"/>
      <c r="E89" s="260"/>
      <c r="F89" s="147"/>
      <c r="G89" s="260"/>
      <c r="H89" s="147"/>
      <c r="I89" s="260"/>
      <c r="J89" s="148"/>
    </row>
    <row r="90" spans="1:10" ht="19" customHeight="1">
      <c r="A90" s="14"/>
      <c r="B90" s="68"/>
      <c r="D90" s="147"/>
      <c r="E90" s="260"/>
      <c r="F90" s="147"/>
      <c r="G90" s="260"/>
      <c r="H90" s="147"/>
      <c r="I90" s="260"/>
      <c r="J90" s="148"/>
    </row>
    <row r="91" spans="1:10" ht="19" customHeight="1">
      <c r="A91" s="14"/>
      <c r="B91" s="68"/>
      <c r="D91" s="147"/>
      <c r="E91" s="260"/>
      <c r="F91" s="147"/>
      <c r="G91" s="260"/>
      <c r="H91" s="147"/>
      <c r="I91" s="260"/>
      <c r="J91" s="148"/>
    </row>
  </sheetData>
  <mergeCells count="14">
    <mergeCell ref="D53:F53"/>
    <mergeCell ref="H53:J53"/>
    <mergeCell ref="A47:J47"/>
    <mergeCell ref="A48:J48"/>
    <mergeCell ref="A49:J49"/>
    <mergeCell ref="D52:F52"/>
    <mergeCell ref="H52:J52"/>
    <mergeCell ref="D7:F7"/>
    <mergeCell ref="H7:J7"/>
    <mergeCell ref="A1:J1"/>
    <mergeCell ref="A2:J2"/>
    <mergeCell ref="A3:J3"/>
    <mergeCell ref="D6:F6"/>
    <mergeCell ref="H6:J6"/>
  </mergeCells>
  <pageMargins left="0.75" right="0.5" top="0.5" bottom="0.5" header="0.5" footer="0.5"/>
  <pageSetup paperSize="9" scale="84" firstPageNumber="6" fitToHeight="0" orientation="portrait" useFirstPageNumber="1" r:id="rId1"/>
  <headerFooter>
    <oddFooter>&amp;L&amp;"Angsana New,Regular"The accompanying notes form part of this interim financial statement.&amp;R&amp;"Angsana New,Regular"&amp;P</oddFooter>
  </headerFooter>
  <rowBreaks count="1" manualBreakCount="1">
    <brk id="46" max="16383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39997558519241921"/>
    <pageSetUpPr fitToPage="1"/>
  </sheetPr>
  <dimension ref="A1:AG32"/>
  <sheetViews>
    <sheetView view="pageBreakPreview" topLeftCell="X26" zoomScale="90" zoomScaleNormal="50" zoomScaleSheetLayoutView="90" workbookViewId="0">
      <selection activeCell="AG32" sqref="AG32"/>
    </sheetView>
  </sheetViews>
  <sheetFormatPr defaultColWidth="8.8984375" defaultRowHeight="22" customHeight="1"/>
  <cols>
    <col min="1" max="1" width="1.19921875" customWidth="1"/>
    <col min="2" max="2" width="39.8984375" customWidth="1"/>
    <col min="3" max="3" width="7.69921875" customWidth="1"/>
    <col min="4" max="4" width="1.3984375" customWidth="1"/>
    <col min="5" max="5" width="16.09765625" customWidth="1"/>
    <col min="6" max="6" width="1.8984375" customWidth="1"/>
    <col min="7" max="7" width="16.09765625" customWidth="1"/>
    <col min="8" max="8" width="1.8984375" customWidth="1"/>
    <col min="9" max="9" width="16.09765625" customWidth="1"/>
    <col min="10" max="10" width="1.8984375" customWidth="1"/>
    <col min="11" max="11" width="16.09765625" customWidth="1"/>
    <col min="12" max="12" width="1.8984375" customWidth="1"/>
    <col min="13" max="13" width="16.09765625" customWidth="1"/>
    <col min="14" max="14" width="1.8984375" customWidth="1"/>
    <col min="15" max="15" width="16.09765625" customWidth="1"/>
    <col min="16" max="16" width="1.69921875" customWidth="1"/>
    <col min="17" max="17" width="18.5" customWidth="1"/>
    <col min="18" max="18" width="1.69921875" customWidth="1"/>
    <col min="19" max="19" width="16.09765625" customWidth="1"/>
    <col min="20" max="20" width="1.69921875" customWidth="1"/>
    <col min="21" max="21" width="22.8984375" customWidth="1"/>
    <col min="22" max="22" width="1.3984375" customWidth="1"/>
    <col min="23" max="23" width="18.19921875" customWidth="1"/>
    <col min="24" max="24" width="1.3984375" customWidth="1"/>
    <col min="25" max="25" width="16.8984375" customWidth="1"/>
    <col min="26" max="26" width="1.3984375" customWidth="1"/>
    <col min="27" max="27" width="16.09765625" customWidth="1"/>
    <col min="28" max="28" width="1.3984375" customWidth="1"/>
    <col min="29" max="29" width="16.09765625" customWidth="1"/>
    <col min="30" max="30" width="1.3984375" customWidth="1"/>
    <col min="31" max="31" width="16.09765625" customWidth="1"/>
    <col min="32" max="32" width="1.3984375" customWidth="1"/>
    <col min="33" max="33" width="15.69921875" customWidth="1"/>
  </cols>
  <sheetData>
    <row r="1" spans="1:33" ht="22" customHeight="1">
      <c r="A1" s="186" t="s">
        <v>0</v>
      </c>
      <c r="E1" s="187"/>
      <c r="G1" s="187"/>
      <c r="K1" s="187"/>
      <c r="L1" s="187"/>
      <c r="M1" s="187"/>
      <c r="O1" s="187"/>
      <c r="Q1" s="187"/>
      <c r="Y1" s="187"/>
      <c r="AA1" s="187"/>
      <c r="AC1" s="187"/>
      <c r="AE1" s="187"/>
      <c r="AG1" s="187"/>
    </row>
    <row r="2" spans="1:33" ht="22" customHeight="1">
      <c r="A2" s="186" t="s">
        <v>92</v>
      </c>
      <c r="E2" s="187"/>
      <c r="G2" s="187"/>
      <c r="K2" s="187"/>
      <c r="L2" s="187"/>
      <c r="M2" s="187"/>
      <c r="O2" s="187"/>
      <c r="Q2" s="187"/>
      <c r="Y2" s="187"/>
      <c r="AA2" s="187"/>
      <c r="AC2" s="187"/>
      <c r="AE2" s="187"/>
      <c r="AG2" s="187"/>
    </row>
    <row r="3" spans="1:33" ht="22" customHeight="1">
      <c r="A3" s="188" t="s">
        <v>60</v>
      </c>
      <c r="B3" s="188"/>
      <c r="C3" s="188"/>
      <c r="D3" s="188"/>
      <c r="E3" s="189"/>
      <c r="F3" s="188"/>
      <c r="G3" s="189"/>
      <c r="H3" s="188"/>
      <c r="I3" s="188"/>
      <c r="J3" s="188"/>
      <c r="K3" s="189"/>
      <c r="L3" s="189"/>
      <c r="M3" s="189"/>
      <c r="N3" s="188"/>
      <c r="O3" s="189"/>
      <c r="P3" s="188"/>
      <c r="Q3" s="189"/>
      <c r="R3" s="188"/>
      <c r="S3" s="188"/>
      <c r="T3" s="188"/>
      <c r="U3" s="188"/>
      <c r="V3" s="188"/>
      <c r="W3" s="188"/>
      <c r="X3" s="188"/>
      <c r="Y3" s="189"/>
      <c r="Z3" s="188"/>
      <c r="AA3" s="189"/>
      <c r="AB3" s="188"/>
      <c r="AC3" s="189"/>
      <c r="AD3" s="188"/>
      <c r="AE3" s="189"/>
      <c r="AF3" s="188"/>
      <c r="AG3" s="189"/>
    </row>
    <row r="4" spans="1:33" ht="22" customHeight="1">
      <c r="A4" s="4"/>
      <c r="B4" s="4"/>
      <c r="C4" s="4"/>
      <c r="D4" s="190"/>
      <c r="E4" s="191"/>
      <c r="F4" s="10"/>
      <c r="G4" s="191"/>
      <c r="H4" s="10"/>
      <c r="I4" s="10"/>
      <c r="J4" s="10"/>
    </row>
    <row r="5" spans="1:33" ht="22" customHeight="1">
      <c r="A5" s="4"/>
      <c r="B5" s="4"/>
      <c r="C5" s="4"/>
      <c r="D5" s="190"/>
      <c r="E5" s="202"/>
      <c r="F5" s="293"/>
      <c r="G5" s="202"/>
      <c r="H5" s="293"/>
      <c r="I5" s="293"/>
      <c r="J5" s="293"/>
      <c r="K5" s="331"/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  <c r="AC5" s="331"/>
      <c r="AD5" s="331"/>
      <c r="AE5" s="331"/>
      <c r="AF5" s="331"/>
      <c r="AG5" s="202" t="s">
        <v>203</v>
      </c>
    </row>
    <row r="6" spans="1:33" ht="22" customHeight="1">
      <c r="A6" s="4"/>
      <c r="B6" s="4"/>
      <c r="C6" s="4"/>
      <c r="D6" s="4"/>
      <c r="E6" s="343" t="s">
        <v>194</v>
      </c>
      <c r="F6" s="343"/>
      <c r="G6" s="343"/>
      <c r="H6" s="343"/>
      <c r="I6" s="343"/>
      <c r="J6" s="343"/>
      <c r="K6" s="343"/>
      <c r="L6" s="343"/>
      <c r="M6" s="343"/>
      <c r="N6" s="343"/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  <c r="AB6" s="343"/>
      <c r="AC6" s="343"/>
      <c r="AD6" s="343"/>
      <c r="AE6" s="343"/>
      <c r="AF6" s="343"/>
      <c r="AG6" s="343"/>
    </row>
    <row r="7" spans="1:33" ht="22" customHeight="1">
      <c r="A7" s="4"/>
      <c r="B7" s="4"/>
      <c r="C7" s="4"/>
      <c r="D7" s="4"/>
      <c r="E7" s="344" t="s">
        <v>93</v>
      </c>
      <c r="F7" s="344"/>
      <c r="G7" s="344"/>
      <c r="H7" s="344"/>
      <c r="I7" s="344"/>
      <c r="J7" s="344"/>
      <c r="K7" s="344"/>
      <c r="L7" s="344"/>
      <c r="M7" s="344"/>
      <c r="N7" s="344"/>
      <c r="O7" s="344"/>
      <c r="P7" s="344"/>
      <c r="Q7" s="344"/>
      <c r="R7" s="344"/>
      <c r="S7" s="344"/>
      <c r="T7" s="344"/>
      <c r="U7" s="344"/>
      <c r="V7" s="344"/>
      <c r="W7" s="344"/>
      <c r="X7" s="344"/>
      <c r="Y7" s="344"/>
      <c r="Z7" s="344"/>
      <c r="AA7" s="344"/>
      <c r="AB7" s="344"/>
      <c r="AC7" s="344"/>
    </row>
    <row r="8" spans="1:33" ht="22" customHeight="1">
      <c r="A8" s="4"/>
      <c r="B8" s="192"/>
      <c r="C8" s="4"/>
      <c r="D8" s="9"/>
      <c r="E8" s="193" t="s">
        <v>94</v>
      </c>
      <c r="F8" s="9"/>
      <c r="G8" s="193"/>
      <c r="H8" s="9"/>
      <c r="I8" s="9"/>
      <c r="J8" s="9"/>
      <c r="K8" s="193"/>
      <c r="L8" s="193"/>
      <c r="M8" s="193"/>
      <c r="N8" s="9"/>
      <c r="O8" s="9"/>
      <c r="P8" s="9"/>
      <c r="Q8" s="346" t="s">
        <v>54</v>
      </c>
      <c r="R8" s="346"/>
      <c r="S8" s="346"/>
      <c r="T8" s="346"/>
      <c r="U8" s="346"/>
      <c r="V8" s="346"/>
      <c r="W8" s="346"/>
      <c r="X8" s="346"/>
      <c r="Y8" s="346"/>
      <c r="Z8" s="346"/>
      <c r="AA8" s="346"/>
      <c r="AB8" s="9"/>
      <c r="AC8" s="193"/>
    </row>
    <row r="9" spans="1:33" ht="22" customHeight="1">
      <c r="A9" s="4"/>
      <c r="B9" s="4"/>
      <c r="C9" s="4"/>
      <c r="D9" s="190"/>
      <c r="E9" s="194"/>
      <c r="F9" s="10"/>
      <c r="G9" s="194"/>
      <c r="H9" s="10"/>
      <c r="I9" s="10"/>
      <c r="J9" s="10"/>
      <c r="K9" s="194"/>
      <c r="L9" s="194"/>
      <c r="M9" s="195"/>
      <c r="N9" s="196"/>
      <c r="O9" s="196"/>
      <c r="P9" s="196"/>
      <c r="Q9" s="346" t="s">
        <v>95</v>
      </c>
      <c r="R9" s="346"/>
      <c r="S9" s="346"/>
      <c r="T9" s="346"/>
      <c r="U9" s="346"/>
      <c r="V9" s="346"/>
      <c r="W9" s="346"/>
      <c r="X9" s="187"/>
      <c r="Y9" s="187"/>
      <c r="Z9" s="187"/>
      <c r="AA9" s="197"/>
      <c r="AC9" s="193"/>
    </row>
    <row r="10" spans="1:33" ht="22" customHeight="1">
      <c r="A10" s="4"/>
      <c r="B10" s="4"/>
      <c r="C10" s="4"/>
      <c r="D10" s="190"/>
      <c r="E10" s="194"/>
      <c r="F10" s="10"/>
      <c r="G10" s="194"/>
      <c r="H10" s="10"/>
      <c r="I10" s="10"/>
      <c r="J10" s="10"/>
      <c r="K10" s="194"/>
      <c r="L10" s="194"/>
      <c r="M10" s="195"/>
      <c r="N10" s="196"/>
      <c r="O10" s="191"/>
      <c r="P10" s="196"/>
      <c r="Q10" s="191"/>
      <c r="S10" s="198" t="s">
        <v>96</v>
      </c>
      <c r="U10" s="198" t="s">
        <v>97</v>
      </c>
      <c r="V10" s="198"/>
      <c r="W10" s="191"/>
      <c r="Y10" s="191"/>
      <c r="AA10" s="191" t="s">
        <v>98</v>
      </c>
      <c r="AC10" s="193"/>
    </row>
    <row r="11" spans="1:33" ht="22" customHeight="1">
      <c r="D11" s="198"/>
      <c r="E11" s="191" t="s">
        <v>99</v>
      </c>
      <c r="F11" s="198"/>
      <c r="G11" s="191"/>
      <c r="H11" s="198"/>
      <c r="I11" s="198" t="s">
        <v>100</v>
      </c>
      <c r="J11" s="198"/>
      <c r="K11" s="345" t="s">
        <v>52</v>
      </c>
      <c r="L11" s="345"/>
      <c r="M11" s="345"/>
      <c r="N11" s="196"/>
      <c r="O11" s="191"/>
      <c r="P11" s="199"/>
      <c r="Q11" s="191" t="s">
        <v>101</v>
      </c>
      <c r="R11" s="3"/>
      <c r="S11" s="198" t="s">
        <v>102</v>
      </c>
      <c r="T11" s="3"/>
      <c r="U11" s="198" t="s">
        <v>103</v>
      </c>
      <c r="V11" s="198"/>
      <c r="W11" s="191"/>
      <c r="X11" s="3"/>
      <c r="Y11" s="191"/>
      <c r="Z11" s="3"/>
      <c r="AA11" s="191" t="s">
        <v>104</v>
      </c>
      <c r="AB11" s="3"/>
      <c r="AG11" s="191" t="s">
        <v>105</v>
      </c>
    </row>
    <row r="12" spans="1:33" ht="22" customHeight="1">
      <c r="D12" s="198"/>
      <c r="E12" s="197" t="s">
        <v>106</v>
      </c>
      <c r="F12" s="198"/>
      <c r="G12" s="197" t="s">
        <v>107</v>
      </c>
      <c r="H12" s="198"/>
      <c r="I12" s="198" t="s">
        <v>108</v>
      </c>
      <c r="J12" s="198"/>
      <c r="K12" s="191" t="s">
        <v>109</v>
      </c>
      <c r="L12" s="191"/>
      <c r="N12" s="198"/>
      <c r="O12" s="191"/>
      <c r="P12" s="198"/>
      <c r="Q12" s="191" t="s">
        <v>110</v>
      </c>
      <c r="R12" s="198"/>
      <c r="S12" s="198" t="s">
        <v>111</v>
      </c>
      <c r="T12" s="198"/>
      <c r="U12" s="198" t="s">
        <v>112</v>
      </c>
      <c r="V12" s="198"/>
      <c r="W12" s="191" t="s">
        <v>113</v>
      </c>
      <c r="X12" s="198"/>
      <c r="Y12" s="191" t="s">
        <v>114</v>
      </c>
      <c r="Z12" s="198"/>
      <c r="AA12" s="191" t="s">
        <v>115</v>
      </c>
      <c r="AB12" s="198"/>
      <c r="AC12" s="191" t="s">
        <v>116</v>
      </c>
      <c r="AE12" s="191" t="s">
        <v>117</v>
      </c>
      <c r="AG12" s="191" t="s">
        <v>115</v>
      </c>
    </row>
    <row r="13" spans="1:33" ht="22" customHeight="1">
      <c r="C13" s="200" t="s">
        <v>193</v>
      </c>
      <c r="D13" s="198"/>
      <c r="E13" s="201" t="s">
        <v>118</v>
      </c>
      <c r="F13" s="198"/>
      <c r="G13" s="201" t="s">
        <v>118</v>
      </c>
      <c r="H13" s="198"/>
      <c r="I13" s="332" t="s">
        <v>119</v>
      </c>
      <c r="J13" s="198"/>
      <c r="K13" s="202" t="s">
        <v>120</v>
      </c>
      <c r="L13" s="191"/>
      <c r="M13" s="202" t="s">
        <v>53</v>
      </c>
      <c r="N13" s="198"/>
      <c r="O13" s="202" t="s">
        <v>121</v>
      </c>
      <c r="P13" s="198"/>
      <c r="Q13" s="202" t="s">
        <v>122</v>
      </c>
      <c r="R13" s="198"/>
      <c r="S13" s="332" t="s">
        <v>123</v>
      </c>
      <c r="T13" s="198"/>
      <c r="U13" s="332" t="s">
        <v>23</v>
      </c>
      <c r="V13" s="198"/>
      <c r="W13" s="202" t="s">
        <v>124</v>
      </c>
      <c r="X13" s="198"/>
      <c r="Y13" s="202" t="s">
        <v>125</v>
      </c>
      <c r="Z13" s="198"/>
      <c r="AA13" s="202" t="s">
        <v>126</v>
      </c>
      <c r="AB13" s="198"/>
      <c r="AC13" s="202" t="s">
        <v>127</v>
      </c>
      <c r="AE13" s="202" t="s">
        <v>128</v>
      </c>
      <c r="AG13" s="202" t="s">
        <v>126</v>
      </c>
    </row>
    <row r="14" spans="1:33" ht="22" customHeight="1">
      <c r="A14" s="14"/>
      <c r="B14" s="14"/>
      <c r="C14" s="161"/>
      <c r="D14" s="3"/>
      <c r="E14" s="203"/>
      <c r="F14" s="3"/>
      <c r="G14" s="203"/>
      <c r="H14" s="3"/>
      <c r="I14" s="3"/>
      <c r="J14" s="3"/>
      <c r="O14" s="203"/>
      <c r="Q14" s="203"/>
      <c r="W14" s="203"/>
      <c r="Y14" s="203"/>
      <c r="AA14" s="203"/>
    </row>
    <row r="15" spans="1:33" ht="22" customHeight="1">
      <c r="A15" s="185" t="s">
        <v>129</v>
      </c>
      <c r="B15" s="4"/>
      <c r="C15" s="283"/>
      <c r="D15" s="284"/>
      <c r="E15" s="173">
        <v>253866</v>
      </c>
      <c r="F15" s="204"/>
      <c r="G15" s="139">
        <v>242969</v>
      </c>
      <c r="H15" s="139"/>
      <c r="I15" s="139">
        <v>39287</v>
      </c>
      <c r="J15" s="134"/>
      <c r="K15" s="139">
        <v>25650</v>
      </c>
      <c r="L15" s="204"/>
      <c r="M15" s="173">
        <v>491505</v>
      </c>
      <c r="N15" s="204"/>
      <c r="O15" s="139">
        <v>0</v>
      </c>
      <c r="P15" s="204"/>
      <c r="Q15" s="173">
        <f>23485+1</f>
        <v>23486</v>
      </c>
      <c r="R15" s="205"/>
      <c r="S15" s="139">
        <v>19205</v>
      </c>
      <c r="T15" s="205"/>
      <c r="U15" s="139">
        <v>-144930</v>
      </c>
      <c r="V15" s="139"/>
      <c r="W15" s="173">
        <f>SUM(Q15:U15)</f>
        <v>-102239</v>
      </c>
      <c r="X15" s="205"/>
      <c r="Y15" s="173">
        <v>-11589</v>
      </c>
      <c r="Z15" s="205"/>
      <c r="AA15" s="135">
        <f>SUM(W15:Y15)</f>
        <v>-113828</v>
      </c>
      <c r="AB15" s="205"/>
      <c r="AC15" s="173">
        <f>SUM(E15:O15,AA15)</f>
        <v>939449</v>
      </c>
      <c r="AD15" s="143"/>
      <c r="AE15" s="173">
        <v>3760</v>
      </c>
      <c r="AF15" s="143"/>
      <c r="AG15" s="173">
        <f>SUM(AC15:AE15)</f>
        <v>943209</v>
      </c>
    </row>
    <row r="16" spans="1:33" ht="22" customHeight="1">
      <c r="A16" s="185"/>
      <c r="B16" s="4"/>
      <c r="C16" s="283"/>
      <c r="D16" s="284"/>
      <c r="E16" s="173"/>
      <c r="F16" s="204"/>
      <c r="G16" s="139"/>
      <c r="H16" s="139"/>
      <c r="I16" s="139"/>
      <c r="J16" s="134"/>
      <c r="K16" s="139"/>
      <c r="L16" s="204"/>
      <c r="M16" s="173"/>
      <c r="N16" s="204"/>
      <c r="O16" s="139"/>
      <c r="P16" s="204"/>
      <c r="Q16" s="173"/>
      <c r="R16" s="205"/>
      <c r="S16" s="139"/>
      <c r="T16" s="205"/>
      <c r="U16" s="139"/>
      <c r="V16" s="139"/>
      <c r="W16" s="173"/>
      <c r="X16" s="205"/>
      <c r="Y16" s="173"/>
      <c r="Z16" s="205"/>
      <c r="AA16" s="135"/>
      <c r="AB16" s="205"/>
      <c r="AC16" s="173"/>
      <c r="AD16" s="143"/>
      <c r="AE16" s="173"/>
      <c r="AF16" s="143"/>
      <c r="AG16" s="173"/>
    </row>
    <row r="17" spans="1:33" ht="22" customHeight="1">
      <c r="A17" s="185" t="s">
        <v>130</v>
      </c>
      <c r="B17" s="4"/>
      <c r="C17" s="287"/>
      <c r="D17" s="286"/>
      <c r="E17" s="205"/>
      <c r="F17" s="205"/>
      <c r="G17" s="140"/>
      <c r="H17" s="140"/>
      <c r="I17" s="140"/>
      <c r="J17" s="136"/>
      <c r="K17" s="140"/>
      <c r="L17" s="205"/>
      <c r="M17" s="205"/>
      <c r="N17" s="205"/>
      <c r="O17" s="205"/>
      <c r="P17" s="205"/>
      <c r="Q17" s="205"/>
      <c r="R17" s="205"/>
      <c r="S17" s="205"/>
      <c r="T17" s="205"/>
      <c r="U17" s="205"/>
      <c r="V17" s="205"/>
      <c r="W17" s="205"/>
      <c r="X17" s="205"/>
      <c r="Y17" s="205"/>
      <c r="Z17" s="205"/>
      <c r="AA17" s="205"/>
      <c r="AB17" s="205"/>
      <c r="AC17" s="205"/>
      <c r="AD17" s="205"/>
      <c r="AE17" s="205"/>
      <c r="AF17" s="205"/>
      <c r="AG17" s="205"/>
    </row>
    <row r="18" spans="1:33" ht="22" customHeight="1">
      <c r="A18" s="5" t="s">
        <v>131</v>
      </c>
      <c r="B18" s="4"/>
      <c r="C18" s="285"/>
      <c r="D18" s="288"/>
      <c r="E18" s="139">
        <v>1516</v>
      </c>
      <c r="F18" s="204"/>
      <c r="G18" s="139">
        <v>9100</v>
      </c>
      <c r="H18" s="139"/>
      <c r="I18" s="139">
        <v>0</v>
      </c>
      <c r="J18" s="134"/>
      <c r="K18" s="139">
        <v>0</v>
      </c>
      <c r="L18" s="204"/>
      <c r="M18" s="139">
        <v>0</v>
      </c>
      <c r="N18" s="204"/>
      <c r="O18" s="139">
        <v>0</v>
      </c>
      <c r="P18" s="204"/>
      <c r="Q18" s="139">
        <v>0</v>
      </c>
      <c r="R18" s="139"/>
      <c r="S18" s="139">
        <v>0</v>
      </c>
      <c r="T18" s="139"/>
      <c r="U18" s="139">
        <v>0</v>
      </c>
      <c r="V18" s="139"/>
      <c r="W18" s="139">
        <f>SUM(Q18:U18)</f>
        <v>0</v>
      </c>
      <c r="X18" s="207"/>
      <c r="Y18" s="139">
        <v>0</v>
      </c>
      <c r="Z18" s="207"/>
      <c r="AA18" s="139">
        <f>SUM(W18:Y18)</f>
        <v>0</v>
      </c>
      <c r="AB18" s="139"/>
      <c r="AC18" s="173">
        <f>SUM(E18:O18,AA18)</f>
        <v>10616</v>
      </c>
      <c r="AD18" s="139"/>
      <c r="AE18" s="139">
        <v>0</v>
      </c>
      <c r="AF18" s="139"/>
      <c r="AG18" s="173">
        <f>SUM(AC18:AE18)</f>
        <v>10616</v>
      </c>
    </row>
    <row r="19" spans="1:33" ht="22" customHeight="1">
      <c r="A19" s="5" t="s">
        <v>132</v>
      </c>
      <c r="B19" s="4"/>
      <c r="C19" s="161">
        <v>21</v>
      </c>
      <c r="D19" s="288"/>
      <c r="E19" s="139">
        <v>0</v>
      </c>
      <c r="F19" s="204"/>
      <c r="G19" s="139">
        <v>0</v>
      </c>
      <c r="H19" s="139"/>
      <c r="I19" s="139">
        <v>0</v>
      </c>
      <c r="J19" s="134"/>
      <c r="K19" s="139">
        <v>0</v>
      </c>
      <c r="L19" s="204"/>
      <c r="M19" s="139">
        <v>0</v>
      </c>
      <c r="N19" s="204"/>
      <c r="O19" s="139">
        <v>-93625</v>
      </c>
      <c r="P19" s="204"/>
      <c r="Q19" s="139">
        <v>0</v>
      </c>
      <c r="R19" s="139"/>
      <c r="S19" s="139">
        <v>0</v>
      </c>
      <c r="T19" s="139"/>
      <c r="U19" s="139">
        <v>0</v>
      </c>
      <c r="V19" s="139"/>
      <c r="W19" s="139">
        <f>SUM(Q19:U19)</f>
        <v>0</v>
      </c>
      <c r="X19" s="207"/>
      <c r="Y19" s="139">
        <v>0</v>
      </c>
      <c r="Z19" s="207"/>
      <c r="AA19" s="139">
        <f>SUM(W19:Y19)</f>
        <v>0</v>
      </c>
      <c r="AB19" s="139"/>
      <c r="AC19" s="173">
        <f>SUM(E19:O19,AA19)</f>
        <v>-93625</v>
      </c>
      <c r="AD19" s="139"/>
      <c r="AE19" s="139">
        <v>0</v>
      </c>
      <c r="AF19" s="139"/>
      <c r="AG19" s="173">
        <f>SUM(AC19:AE19)</f>
        <v>-93625</v>
      </c>
    </row>
    <row r="20" spans="1:33" ht="22" customHeight="1">
      <c r="A20" s="5" t="s">
        <v>84</v>
      </c>
      <c r="C20" s="287"/>
      <c r="D20" s="286"/>
      <c r="E20" s="141">
        <v>0</v>
      </c>
      <c r="F20" s="208"/>
      <c r="G20" s="141">
        <v>0</v>
      </c>
      <c r="H20" s="142"/>
      <c r="I20" s="141">
        <v>0</v>
      </c>
      <c r="J20" s="208"/>
      <c r="K20" s="141">
        <v>0</v>
      </c>
      <c r="L20" s="144"/>
      <c r="M20" s="141">
        <v>76877</v>
      </c>
      <c r="N20" s="144"/>
      <c r="O20" s="141">
        <v>0</v>
      </c>
      <c r="P20" s="144"/>
      <c r="Q20" s="141">
        <v>6149</v>
      </c>
      <c r="R20" s="144"/>
      <c r="S20" s="141">
        <v>0</v>
      </c>
      <c r="T20" s="144"/>
      <c r="U20" s="141">
        <v>-14976</v>
      </c>
      <c r="V20" s="142"/>
      <c r="W20" s="209">
        <f>SUM(Q20:U20)</f>
        <v>-8827</v>
      </c>
      <c r="X20" s="144"/>
      <c r="Y20" s="141">
        <v>0</v>
      </c>
      <c r="Z20" s="144"/>
      <c r="AA20" s="137">
        <f>SUM(W20:Y20)</f>
        <v>-8827</v>
      </c>
      <c r="AB20" s="144"/>
      <c r="AC20" s="209">
        <f>SUM(E20:O20,AA20)</f>
        <v>68050</v>
      </c>
      <c r="AD20" s="144"/>
      <c r="AE20" s="137">
        <v>-3606</v>
      </c>
      <c r="AF20" s="144"/>
      <c r="AG20" s="209">
        <f>SUM(AC20:AE20)</f>
        <v>64444</v>
      </c>
    </row>
    <row r="21" spans="1:33" s="159" customFormat="1" ht="22" customHeight="1">
      <c r="A21" s="206"/>
      <c r="B21" s="4"/>
      <c r="C21" s="285"/>
      <c r="D21" s="286"/>
      <c r="E21" s="12"/>
      <c r="F21" s="39"/>
      <c r="G21" s="184"/>
      <c r="H21" s="12"/>
      <c r="I21" s="184"/>
      <c r="J21" s="12"/>
      <c r="K21" s="184"/>
      <c r="L21" s="184"/>
      <c r="M21" s="12"/>
      <c r="N21" s="12"/>
      <c r="O21" s="12"/>
      <c r="P21" s="12"/>
      <c r="Q21" s="12"/>
      <c r="R21" s="166"/>
      <c r="S21" s="166"/>
      <c r="T21" s="166"/>
      <c r="U21" s="166"/>
      <c r="V21" s="166"/>
      <c r="W21" s="174"/>
      <c r="X21" s="166"/>
      <c r="Y21" s="166"/>
      <c r="Z21" s="166"/>
      <c r="AA21" s="166"/>
      <c r="AB21" s="166"/>
      <c r="AC21" s="166"/>
      <c r="AD21" s="166"/>
      <c r="AE21" s="166"/>
      <c r="AF21" s="166"/>
      <c r="AG21" s="166"/>
    </row>
    <row r="22" spans="1:33" s="302" customFormat="1" ht="22" customHeight="1" thickBot="1">
      <c r="A22" s="210" t="s">
        <v>133</v>
      </c>
      <c r="C22" s="303"/>
      <c r="D22" s="304"/>
      <c r="E22" s="278">
        <f>SUM(E15:E20)</f>
        <v>255382</v>
      </c>
      <c r="F22" s="130"/>
      <c r="G22" s="305">
        <f>SUM(G15:G20)</f>
        <v>252069</v>
      </c>
      <c r="H22" s="130"/>
      <c r="I22" s="305">
        <f>SUM(I15:I20)</f>
        <v>39287</v>
      </c>
      <c r="J22" s="130"/>
      <c r="K22" s="305">
        <f>SUM(K15:K20)</f>
        <v>25650</v>
      </c>
      <c r="L22" s="306"/>
      <c r="M22" s="278">
        <f>SUM(M15:M20)</f>
        <v>568382</v>
      </c>
      <c r="N22" s="130"/>
      <c r="O22" s="307">
        <f>SUM(O15:O20)</f>
        <v>-93625</v>
      </c>
      <c r="P22" s="130"/>
      <c r="Q22" s="278">
        <f>SUM(Q15:Q20)</f>
        <v>29635</v>
      </c>
      <c r="R22" s="130"/>
      <c r="S22" s="308">
        <f>SUM(S15:S20)</f>
        <v>19205</v>
      </c>
      <c r="T22" s="130"/>
      <c r="U22" s="308">
        <f>SUM(U15:U20)</f>
        <v>-159906</v>
      </c>
      <c r="V22" s="52"/>
      <c r="W22" s="278">
        <f>SUM(Q22:U22)</f>
        <v>-111066</v>
      </c>
      <c r="X22" s="130"/>
      <c r="Y22" s="278">
        <f>SUM(Y15:Y20)</f>
        <v>-11589</v>
      </c>
      <c r="Z22" s="130"/>
      <c r="AA22" s="278">
        <f>SUM(AA15:AA20)</f>
        <v>-122655</v>
      </c>
      <c r="AB22" s="309"/>
      <c r="AC22" s="310">
        <f>SUM(AC15:AC20)</f>
        <v>924490</v>
      </c>
      <c r="AD22" s="214"/>
      <c r="AE22" s="278">
        <f>SUM(AE15:AE20)</f>
        <v>154</v>
      </c>
      <c r="AF22" s="214"/>
      <c r="AG22" s="278">
        <f>SUM(AG15:AG20)</f>
        <v>924644</v>
      </c>
    </row>
    <row r="23" spans="1:33" s="159" customFormat="1" ht="22" customHeight="1" thickTop="1">
      <c r="A23" s="210"/>
      <c r="B23" s="5"/>
      <c r="C23" s="289"/>
      <c r="D23" s="286"/>
      <c r="E23" s="13"/>
      <c r="F23" s="39"/>
      <c r="G23" s="153"/>
      <c r="H23" s="12"/>
      <c r="I23" s="13"/>
      <c r="J23" s="12"/>
      <c r="K23" s="153"/>
      <c r="L23" s="39"/>
      <c r="M23" s="153"/>
      <c r="N23" s="12"/>
      <c r="O23" s="13"/>
      <c r="P23" s="12"/>
      <c r="Q23" s="13"/>
      <c r="R23" s="12"/>
      <c r="S23" s="154"/>
      <c r="T23" s="12"/>
      <c r="U23" s="12"/>
      <c r="V23" s="12"/>
      <c r="W23" s="12"/>
      <c r="X23" s="12"/>
      <c r="Y23" s="153"/>
      <c r="Z23" s="12"/>
      <c r="AA23" s="13"/>
      <c r="AB23" s="12"/>
      <c r="AC23" s="153"/>
      <c r="AD23" s="5"/>
      <c r="AE23" s="13"/>
      <c r="AF23" s="5"/>
      <c r="AG23" s="152"/>
    </row>
    <row r="24" spans="1:33" s="159" customFormat="1" ht="22" customHeight="1">
      <c r="A24" s="210"/>
      <c r="B24" s="5"/>
      <c r="C24" s="289"/>
      <c r="D24" s="286"/>
      <c r="E24" s="13"/>
      <c r="F24" s="39"/>
      <c r="G24" s="13"/>
      <c r="H24" s="12"/>
      <c r="I24" s="13"/>
      <c r="J24" s="12"/>
      <c r="K24" s="13"/>
      <c r="L24" s="39"/>
      <c r="M24" s="13"/>
      <c r="N24" s="12"/>
      <c r="O24" s="13"/>
      <c r="P24" s="12"/>
      <c r="Q24" s="13"/>
      <c r="R24" s="12"/>
      <c r="S24" s="12"/>
      <c r="T24" s="12"/>
      <c r="U24" s="12"/>
      <c r="V24" s="12"/>
      <c r="W24" s="12"/>
      <c r="X24" s="12"/>
      <c r="Y24" s="13"/>
      <c r="Z24" s="12"/>
      <c r="AA24" s="13"/>
      <c r="AB24" s="12"/>
      <c r="AC24" s="13"/>
      <c r="AD24" s="5"/>
      <c r="AE24" s="13"/>
      <c r="AF24" s="5"/>
      <c r="AG24" s="152"/>
    </row>
    <row r="25" spans="1:33" ht="22" customHeight="1">
      <c r="A25" s="185" t="s">
        <v>134</v>
      </c>
      <c r="B25" s="4"/>
      <c r="C25" s="283"/>
      <c r="D25" s="286"/>
      <c r="E25" s="135">
        <v>249623</v>
      </c>
      <c r="F25" s="108"/>
      <c r="G25" s="211">
        <v>252069</v>
      </c>
      <c r="H25" s="108"/>
      <c r="I25" s="211">
        <v>39287</v>
      </c>
      <c r="J25" s="108"/>
      <c r="K25" s="211">
        <v>33150</v>
      </c>
      <c r="L25" s="211"/>
      <c r="M25" s="135">
        <v>585488</v>
      </c>
      <c r="N25" s="108"/>
      <c r="O25" s="139">
        <v>0</v>
      </c>
      <c r="P25" s="108"/>
      <c r="Q25" s="135">
        <v>18701</v>
      </c>
      <c r="R25" s="108"/>
      <c r="S25" s="108">
        <v>23291</v>
      </c>
      <c r="T25" s="108"/>
      <c r="U25" s="135">
        <f>82824+1</f>
        <v>82825</v>
      </c>
      <c r="V25" s="135"/>
      <c r="W25" s="173">
        <f>SUM(Q25:U25)</f>
        <v>124817</v>
      </c>
      <c r="X25" s="108"/>
      <c r="Y25" s="135">
        <v>-11589</v>
      </c>
      <c r="Z25" s="108"/>
      <c r="AA25" s="135">
        <f>SUM(W25:Y25)</f>
        <v>113228</v>
      </c>
      <c r="AB25" s="108"/>
      <c r="AC25" s="173">
        <f>SUM(E25:O25,AA25)</f>
        <v>1272845</v>
      </c>
      <c r="AD25" s="143"/>
      <c r="AE25" s="173">
        <v>-2952</v>
      </c>
      <c r="AF25" s="143"/>
      <c r="AG25" s="173">
        <f>SUM(AC25:AE25)</f>
        <v>1269893</v>
      </c>
    </row>
    <row r="26" spans="1:33" ht="22" customHeight="1">
      <c r="A26" s="185"/>
      <c r="B26" s="4"/>
      <c r="C26" s="283"/>
      <c r="D26" s="286"/>
      <c r="E26" s="135"/>
      <c r="F26" s="108"/>
      <c r="G26" s="211"/>
      <c r="H26" s="108"/>
      <c r="I26" s="211"/>
      <c r="J26" s="108"/>
      <c r="K26" s="211"/>
      <c r="L26" s="211"/>
      <c r="M26" s="135"/>
      <c r="N26" s="108"/>
      <c r="O26" s="139"/>
      <c r="P26" s="108"/>
      <c r="Q26" s="135"/>
      <c r="R26" s="108"/>
      <c r="S26" s="108"/>
      <c r="T26" s="108"/>
      <c r="U26" s="135"/>
      <c r="V26" s="135"/>
      <c r="W26" s="173"/>
      <c r="X26" s="108"/>
      <c r="Y26" s="135"/>
      <c r="Z26" s="108"/>
      <c r="AA26" s="135"/>
      <c r="AB26" s="108"/>
      <c r="AC26" s="173"/>
      <c r="AD26" s="143"/>
      <c r="AE26" s="173"/>
      <c r="AF26" s="143"/>
      <c r="AG26" s="173"/>
    </row>
    <row r="27" spans="1:33" ht="22" customHeight="1">
      <c r="A27" s="185" t="s">
        <v>130</v>
      </c>
      <c r="B27" s="4"/>
      <c r="C27" s="287"/>
      <c r="D27" s="286"/>
      <c r="E27" s="13"/>
      <c r="F27" s="12"/>
      <c r="G27" s="184"/>
      <c r="H27" s="12"/>
      <c r="I27" s="184"/>
      <c r="J27" s="12"/>
      <c r="K27" s="184"/>
      <c r="L27" s="184"/>
      <c r="M27" s="13"/>
      <c r="N27" s="12"/>
      <c r="O27" s="13"/>
      <c r="P27" s="12"/>
      <c r="Q27" s="13"/>
      <c r="R27" s="12"/>
      <c r="S27" s="12"/>
      <c r="T27" s="12"/>
      <c r="U27" s="12"/>
      <c r="V27" s="12"/>
      <c r="W27" s="13"/>
      <c r="X27" s="12"/>
      <c r="Y27" s="13"/>
      <c r="Z27" s="12"/>
      <c r="AA27" s="13"/>
      <c r="AB27" s="12"/>
      <c r="AC27" s="173"/>
      <c r="AD27" s="160"/>
      <c r="AE27" s="203"/>
      <c r="AF27" s="160"/>
      <c r="AG27" s="203"/>
    </row>
    <row r="28" spans="1:33" ht="22" customHeight="1">
      <c r="A28" s="5" t="s">
        <v>190</v>
      </c>
      <c r="B28" s="14"/>
      <c r="C28" s="161" t="s">
        <v>211</v>
      </c>
      <c r="D28" s="286"/>
      <c r="E28" s="139">
        <v>0</v>
      </c>
      <c r="F28" s="143"/>
      <c r="G28" s="139">
        <v>0</v>
      </c>
      <c r="H28" s="143"/>
      <c r="I28" s="139">
        <v>0</v>
      </c>
      <c r="J28" s="143"/>
      <c r="K28" s="139">
        <v>0</v>
      </c>
      <c r="L28" s="143"/>
      <c r="M28" s="139">
        <v>0</v>
      </c>
      <c r="N28" s="143"/>
      <c r="O28" s="139">
        <v>0</v>
      </c>
      <c r="P28" s="143"/>
      <c r="Q28" s="139">
        <v>443</v>
      </c>
      <c r="R28" s="143"/>
      <c r="S28" s="139">
        <v>0</v>
      </c>
      <c r="T28" s="143"/>
      <c r="U28" s="139">
        <v>0</v>
      </c>
      <c r="V28" s="139"/>
      <c r="W28" s="108">
        <f>SUM(Q28:U28)</f>
        <v>443</v>
      </c>
      <c r="X28" s="143"/>
      <c r="Y28" s="139">
        <v>0</v>
      </c>
      <c r="Z28" s="143"/>
      <c r="AA28" s="139">
        <f>SUM(W28:Y28)</f>
        <v>443</v>
      </c>
      <c r="AB28" s="143"/>
      <c r="AC28" s="184">
        <f>SUM(E28,G28,I28,K28,M28,AA28,O28)</f>
        <v>443</v>
      </c>
      <c r="AD28" s="143"/>
      <c r="AE28" s="184">
        <v>-11722</v>
      </c>
      <c r="AF28" s="143"/>
      <c r="AG28" s="139">
        <f>SUM(AC28:AE28)</f>
        <v>-11279</v>
      </c>
    </row>
    <row r="29" spans="1:33" ht="22" customHeight="1">
      <c r="A29" s="5" t="s">
        <v>84</v>
      </c>
      <c r="C29" s="287"/>
      <c r="D29" s="286"/>
      <c r="E29" s="141">
        <v>0</v>
      </c>
      <c r="F29" s="143"/>
      <c r="G29" s="141">
        <v>0</v>
      </c>
      <c r="H29" s="143"/>
      <c r="I29" s="141">
        <v>0</v>
      </c>
      <c r="J29" s="143"/>
      <c r="K29" s="141">
        <v>0</v>
      </c>
      <c r="L29" s="143"/>
      <c r="M29" s="141">
        <f>'PL 6-7_3M'!D59</f>
        <v>39308</v>
      </c>
      <c r="N29" s="143"/>
      <c r="O29" s="141">
        <v>0</v>
      </c>
      <c r="P29" s="143"/>
      <c r="Q29" s="141">
        <v>262</v>
      </c>
      <c r="R29" s="143"/>
      <c r="S29" s="141">
        <v>0</v>
      </c>
      <c r="T29" s="134"/>
      <c r="U29" s="141">
        <v>-7776</v>
      </c>
      <c r="V29" s="142"/>
      <c r="W29" s="123">
        <f>SUM(Q29:U29)</f>
        <v>-7514</v>
      </c>
      <c r="X29" s="143"/>
      <c r="Y29" s="141">
        <v>0</v>
      </c>
      <c r="Z29" s="143"/>
      <c r="AA29" s="141">
        <f t="shared" ref="AA29" si="0">SUM(W29:Y29)</f>
        <v>-7514</v>
      </c>
      <c r="AB29" s="143"/>
      <c r="AC29" s="282">
        <f t="shared" ref="AC29:AC31" si="1">SUM(E29,G29,I29,K29,M29,AA29,O29)</f>
        <v>31794</v>
      </c>
      <c r="AD29" s="143"/>
      <c r="AE29" s="282">
        <v>314</v>
      </c>
      <c r="AF29" s="143"/>
      <c r="AG29" s="141">
        <f>SUM(AC29:AE29)</f>
        <v>32108</v>
      </c>
    </row>
    <row r="30" spans="1:33" s="159" customFormat="1" ht="22" customHeight="1">
      <c r="A30" s="206"/>
      <c r="B30" s="4"/>
      <c r="C30" s="285"/>
      <c r="D30" s="286"/>
      <c r="E30" s="12"/>
      <c r="F30" s="39"/>
      <c r="G30" s="184"/>
      <c r="H30" s="12"/>
      <c r="I30" s="184"/>
      <c r="J30" s="12"/>
      <c r="K30" s="184"/>
      <c r="L30" s="184"/>
      <c r="M30" s="12"/>
      <c r="N30" s="12"/>
      <c r="O30" s="12"/>
      <c r="P30" s="12"/>
      <c r="Q30" s="12"/>
      <c r="R30" s="166"/>
      <c r="S30" s="166"/>
      <c r="T30" s="166"/>
      <c r="U30" s="166"/>
      <c r="V30" s="166"/>
      <c r="W30" s="174"/>
      <c r="X30" s="166"/>
      <c r="Y30" s="166"/>
      <c r="Z30" s="166"/>
      <c r="AA30" s="166"/>
      <c r="AB30" s="166"/>
      <c r="AC30" s="166">
        <f t="shared" si="1"/>
        <v>0</v>
      </c>
      <c r="AD30" s="166"/>
      <c r="AE30" s="166"/>
      <c r="AF30" s="166"/>
      <c r="AG30" s="166"/>
    </row>
    <row r="31" spans="1:33" s="302" customFormat="1" ht="22" customHeight="1" thickBot="1">
      <c r="A31" s="210" t="s">
        <v>136</v>
      </c>
      <c r="C31" s="303"/>
      <c r="D31" s="311"/>
      <c r="E31" s="278">
        <f>SUM(E25:E29)</f>
        <v>249623</v>
      </c>
      <c r="F31" s="52"/>
      <c r="G31" s="278">
        <f>SUM(G25:G29)</f>
        <v>252069</v>
      </c>
      <c r="H31" s="52"/>
      <c r="I31" s="278">
        <f>SUM(I25:I29)</f>
        <v>39287</v>
      </c>
      <c r="J31" s="52"/>
      <c r="K31" s="278">
        <f>SUM(K25:K29)</f>
        <v>33150</v>
      </c>
      <c r="L31" s="306"/>
      <c r="M31" s="278">
        <f>SUM(M25:M29)</f>
        <v>624796</v>
      </c>
      <c r="N31" s="52"/>
      <c r="O31" s="307">
        <f>SUM(O25:O29)</f>
        <v>0</v>
      </c>
      <c r="P31" s="52"/>
      <c r="Q31" s="278">
        <f>SUM(Q25:Q29)</f>
        <v>19406</v>
      </c>
      <c r="R31" s="52"/>
      <c r="S31" s="278">
        <f>SUM(S25:S29)</f>
        <v>23291</v>
      </c>
      <c r="T31" s="52"/>
      <c r="U31" s="278">
        <f>SUM(U25:U29)</f>
        <v>75049</v>
      </c>
      <c r="V31" s="7"/>
      <c r="W31" s="278">
        <f>SUM(Q31:U31)</f>
        <v>117746</v>
      </c>
      <c r="X31" s="52"/>
      <c r="Y31" s="278">
        <f>SUM(Y25:Y29)</f>
        <v>-11589</v>
      </c>
      <c r="Z31" s="52"/>
      <c r="AA31" s="278">
        <f>SUM(AA25:AA29)</f>
        <v>106157</v>
      </c>
      <c r="AB31" s="52"/>
      <c r="AC31" s="278">
        <f t="shared" si="1"/>
        <v>1305082</v>
      </c>
      <c r="AD31" s="214"/>
      <c r="AE31" s="278">
        <f>SUM(AE25:AE29)</f>
        <v>-14360</v>
      </c>
      <c r="AF31" s="214"/>
      <c r="AG31" s="278">
        <f>SUM(AG25:AG29)</f>
        <v>1290722</v>
      </c>
    </row>
    <row r="32" spans="1:33" ht="22" customHeight="1" thickTop="1"/>
  </sheetData>
  <mergeCells count="5">
    <mergeCell ref="E6:AG6"/>
    <mergeCell ref="E7:AC7"/>
    <mergeCell ref="K11:M11"/>
    <mergeCell ref="Q8:AA8"/>
    <mergeCell ref="Q9:W9"/>
  </mergeCells>
  <pageMargins left="0.45" right="0.45" top="0.75" bottom="0.75" header="0.3" footer="0.3"/>
  <pageSetup paperSize="9" scale="46" firstPageNumber="8" fitToHeight="0" orientation="landscape" useFirstPageNumber="1" r:id="rId1"/>
  <headerFooter>
    <oddFooter>&amp;L&amp;"Angsana New,Regular"The accompanying notes form part of this interim financial statement.&amp;R&amp;"Angsana New,Regular"&amp;P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39997558519241921"/>
    <pageSetUpPr fitToPage="1"/>
  </sheetPr>
  <dimension ref="A1:AA43"/>
  <sheetViews>
    <sheetView view="pageBreakPreview" zoomScale="78" zoomScaleNormal="81" zoomScaleSheetLayoutView="70" workbookViewId="0">
      <selection activeCell="A30" sqref="A30"/>
    </sheetView>
  </sheetViews>
  <sheetFormatPr defaultColWidth="8.8984375" defaultRowHeight="20" customHeight="1"/>
  <cols>
    <col min="1" max="1" width="2.09765625" customWidth="1"/>
    <col min="2" max="2" width="49.19921875" customWidth="1"/>
    <col min="4" max="4" width="0.8984375" style="159" customWidth="1"/>
    <col min="5" max="5" width="16.09765625" customWidth="1"/>
    <col min="6" max="6" width="0.8984375" style="159" customWidth="1"/>
    <col min="7" max="7" width="15.19921875" customWidth="1"/>
    <col min="8" max="8" width="0.8984375" style="159" customWidth="1"/>
    <col min="9" max="9" width="15.19921875" customWidth="1"/>
    <col min="10" max="10" width="0.8984375" style="159" customWidth="1"/>
    <col min="11" max="11" width="15.8984375" customWidth="1"/>
    <col min="12" max="12" width="0.8984375" style="159" customWidth="1"/>
    <col min="13" max="13" width="15.19921875" customWidth="1"/>
    <col min="14" max="14" width="0.8984375" style="159" customWidth="1"/>
    <col min="15" max="15" width="15.19921875" customWidth="1"/>
    <col min="16" max="16" width="0.8984375" style="159" customWidth="1"/>
    <col min="17" max="17" width="16.19921875" customWidth="1"/>
    <col min="18" max="18" width="0.8984375" style="159" customWidth="1"/>
    <col min="19" max="19" width="22.59765625" customWidth="1"/>
    <col min="20" max="20" width="0.8984375" customWidth="1"/>
    <col min="21" max="21" width="20.19921875" customWidth="1"/>
    <col min="22" max="22" width="0.8984375" style="159" customWidth="1"/>
    <col min="23" max="23" width="16.8984375" customWidth="1"/>
    <col min="24" max="24" width="0.8984375" style="159" customWidth="1"/>
    <col min="25" max="25" width="17.59765625" customWidth="1"/>
  </cols>
  <sheetData>
    <row r="1" spans="1:27" ht="20" customHeight="1">
      <c r="A1" s="186" t="s">
        <v>0</v>
      </c>
      <c r="D1" s="186"/>
      <c r="E1" s="187"/>
      <c r="F1" s="186"/>
      <c r="H1" s="186"/>
      <c r="J1" s="186"/>
      <c r="K1" s="187"/>
      <c r="L1" s="186"/>
      <c r="M1" s="187"/>
      <c r="N1" s="186"/>
      <c r="O1" s="187"/>
      <c r="P1" s="186"/>
      <c r="R1" s="186"/>
      <c r="V1" s="186"/>
      <c r="X1" s="186"/>
      <c r="Y1" s="187"/>
    </row>
    <row r="2" spans="1:27" ht="20" customHeight="1">
      <c r="A2" s="186" t="s">
        <v>202</v>
      </c>
      <c r="D2" s="186"/>
      <c r="E2" s="187"/>
      <c r="F2" s="186"/>
      <c r="H2" s="186"/>
      <c r="J2" s="186"/>
      <c r="K2" s="187"/>
      <c r="L2" s="186"/>
      <c r="M2" s="187"/>
      <c r="N2" s="186"/>
      <c r="O2" s="187"/>
      <c r="P2" s="186"/>
      <c r="R2" s="186"/>
      <c r="V2" s="186"/>
      <c r="X2" s="186"/>
      <c r="Y2" s="187"/>
    </row>
    <row r="3" spans="1:27" ht="20" customHeight="1">
      <c r="A3" s="212" t="s">
        <v>60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R3" s="188"/>
      <c r="S3" s="188"/>
      <c r="T3" s="188"/>
      <c r="U3" s="188"/>
      <c r="V3" s="188"/>
      <c r="W3" s="188"/>
      <c r="X3" s="188"/>
      <c r="Y3" s="189"/>
    </row>
    <row r="4" spans="1:27" ht="20" customHeight="1">
      <c r="D4" s="190"/>
      <c r="E4" s="187"/>
      <c r="F4" s="190"/>
      <c r="H4" s="190"/>
      <c r="J4" s="190"/>
      <c r="K4" s="187"/>
      <c r="L4" s="190"/>
      <c r="M4" s="187"/>
      <c r="N4" s="190"/>
      <c r="O4" s="187"/>
      <c r="P4" s="190"/>
      <c r="Q4" s="213"/>
      <c r="R4" s="190"/>
      <c r="V4" s="190"/>
      <c r="X4" s="190"/>
      <c r="Y4" s="187"/>
    </row>
    <row r="5" spans="1:27" ht="20" customHeight="1">
      <c r="D5" s="190"/>
      <c r="E5" s="189"/>
      <c r="F5" s="333"/>
      <c r="G5" s="331"/>
      <c r="H5" s="333"/>
      <c r="I5" s="331"/>
      <c r="J5" s="333"/>
      <c r="K5" s="189"/>
      <c r="L5" s="333"/>
      <c r="M5" s="189"/>
      <c r="N5" s="333"/>
      <c r="O5" s="189"/>
      <c r="P5" s="333"/>
      <c r="Q5" s="188"/>
      <c r="R5" s="333"/>
      <c r="S5" s="331"/>
      <c r="T5" s="331"/>
      <c r="U5" s="331"/>
      <c r="V5" s="333"/>
      <c r="W5" s="331"/>
      <c r="X5" s="333"/>
      <c r="Y5" s="201" t="s">
        <v>203</v>
      </c>
    </row>
    <row r="6" spans="1:27" ht="20" customHeight="1">
      <c r="A6" s="4"/>
      <c r="B6" s="4"/>
      <c r="C6" s="4"/>
      <c r="D6" s="10"/>
      <c r="E6" s="343" t="s">
        <v>195</v>
      </c>
      <c r="F6" s="343"/>
      <c r="G6" s="343"/>
      <c r="H6" s="343"/>
      <c r="I6" s="343"/>
      <c r="J6" s="343"/>
      <c r="K6" s="343"/>
      <c r="L6" s="343"/>
      <c r="M6" s="343"/>
      <c r="N6" s="343"/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3"/>
    </row>
    <row r="7" spans="1:27" ht="20" customHeight="1">
      <c r="A7" s="4"/>
      <c r="B7" s="4"/>
      <c r="C7" s="4"/>
      <c r="D7" s="9"/>
      <c r="E7" s="191"/>
      <c r="F7" s="9"/>
      <c r="G7" s="10"/>
      <c r="H7" s="9"/>
      <c r="I7" s="10"/>
      <c r="J7" s="9"/>
      <c r="K7" s="10"/>
      <c r="L7" s="9"/>
      <c r="M7" s="191"/>
      <c r="N7" s="9"/>
      <c r="O7" s="10"/>
      <c r="P7" s="9"/>
      <c r="Q7" s="343" t="s">
        <v>54</v>
      </c>
      <c r="R7" s="343"/>
      <c r="S7" s="343"/>
      <c r="T7" s="343"/>
      <c r="U7" s="343"/>
      <c r="V7" s="343"/>
      <c r="W7" s="343"/>
      <c r="X7" s="9"/>
    </row>
    <row r="8" spans="1:27" ht="20" customHeight="1">
      <c r="A8" s="4"/>
      <c r="B8" s="4"/>
      <c r="C8" s="4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347" t="s">
        <v>95</v>
      </c>
      <c r="R8" s="347"/>
      <c r="S8" s="347"/>
      <c r="T8" s="347"/>
      <c r="U8" s="347"/>
      <c r="V8" s="9"/>
      <c r="W8" s="10"/>
      <c r="X8" s="9"/>
      <c r="Y8" s="9"/>
    </row>
    <row r="9" spans="1:27" ht="20" customHeight="1">
      <c r="A9" s="4"/>
      <c r="B9" s="4"/>
      <c r="C9" s="4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98" t="s">
        <v>96</v>
      </c>
      <c r="R9" s="9"/>
      <c r="S9" s="198" t="s">
        <v>97</v>
      </c>
      <c r="T9" s="10"/>
      <c r="U9" s="10"/>
      <c r="V9" s="9"/>
      <c r="W9" s="10"/>
      <c r="X9" s="9"/>
      <c r="Y9" s="9"/>
    </row>
    <row r="10" spans="1:27" ht="20" customHeight="1">
      <c r="A10" s="4"/>
      <c r="B10" s="4"/>
      <c r="C10" s="4"/>
      <c r="D10" s="9"/>
      <c r="E10" s="191"/>
      <c r="F10" s="9"/>
      <c r="G10" s="9"/>
      <c r="H10" s="9"/>
      <c r="I10" s="214" t="s">
        <v>100</v>
      </c>
      <c r="J10" s="9"/>
      <c r="K10" s="345" t="s">
        <v>52</v>
      </c>
      <c r="L10" s="345"/>
      <c r="M10" s="345"/>
      <c r="N10" s="9"/>
      <c r="O10" s="214"/>
      <c r="P10" s="9"/>
      <c r="Q10" s="198" t="s">
        <v>102</v>
      </c>
      <c r="R10" s="9"/>
      <c r="S10" s="198" t="s">
        <v>103</v>
      </c>
      <c r="T10" s="198"/>
      <c r="U10" s="198"/>
      <c r="V10" s="9"/>
      <c r="W10" s="198" t="s">
        <v>113</v>
      </c>
      <c r="X10" s="9"/>
      <c r="Y10" s="9"/>
    </row>
    <row r="11" spans="1:27" ht="20" customHeight="1">
      <c r="D11" s="198"/>
      <c r="E11" s="197" t="s">
        <v>137</v>
      </c>
      <c r="F11" s="198"/>
      <c r="G11" s="197" t="s">
        <v>107</v>
      </c>
      <c r="H11" s="198"/>
      <c r="I11" s="198" t="s">
        <v>108</v>
      </c>
      <c r="J11" s="198"/>
      <c r="K11" s="191" t="s">
        <v>109</v>
      </c>
      <c r="L11" s="198"/>
      <c r="M11" s="191"/>
      <c r="N11" s="198"/>
      <c r="O11" s="191"/>
      <c r="P11" s="198"/>
      <c r="Q11" s="198" t="s">
        <v>111</v>
      </c>
      <c r="R11" s="198"/>
      <c r="S11" s="198" t="s">
        <v>112</v>
      </c>
      <c r="T11" s="198"/>
      <c r="U11" s="198" t="s">
        <v>113</v>
      </c>
      <c r="V11" s="198"/>
      <c r="W11" s="198" t="s">
        <v>104</v>
      </c>
      <c r="X11" s="198"/>
      <c r="Y11" s="191" t="s">
        <v>105</v>
      </c>
    </row>
    <row r="12" spans="1:27" ht="20" customHeight="1">
      <c r="C12" s="200" t="s">
        <v>11</v>
      </c>
      <c r="D12" s="198"/>
      <c r="E12" s="201" t="s">
        <v>118</v>
      </c>
      <c r="F12" s="198"/>
      <c r="G12" s="201" t="s">
        <v>118</v>
      </c>
      <c r="H12" s="198"/>
      <c r="I12" s="332" t="s">
        <v>119</v>
      </c>
      <c r="J12" s="198"/>
      <c r="K12" s="202" t="s">
        <v>120</v>
      </c>
      <c r="L12" s="198"/>
      <c r="M12" s="202" t="s">
        <v>53</v>
      </c>
      <c r="N12" s="198"/>
      <c r="O12" s="202" t="s">
        <v>121</v>
      </c>
      <c r="P12" s="198"/>
      <c r="Q12" s="332" t="s">
        <v>123</v>
      </c>
      <c r="R12" s="198"/>
      <c r="S12" s="332" t="s">
        <v>23</v>
      </c>
      <c r="T12" s="198"/>
      <c r="U12" s="332" t="s">
        <v>124</v>
      </c>
      <c r="V12" s="198"/>
      <c r="W12" s="332" t="s">
        <v>138</v>
      </c>
      <c r="X12" s="198"/>
      <c r="Y12" s="202" t="s">
        <v>139</v>
      </c>
    </row>
    <row r="13" spans="1:27" ht="20" customHeight="1">
      <c r="A13" s="14"/>
      <c r="B13" s="14"/>
      <c r="C13" s="14"/>
      <c r="D13" s="198"/>
      <c r="E13" s="203"/>
      <c r="F13" s="198"/>
      <c r="G13" s="3"/>
      <c r="H13" s="198"/>
      <c r="I13" s="3"/>
      <c r="J13" s="198"/>
      <c r="K13" s="203"/>
      <c r="L13" s="198"/>
      <c r="M13" s="203"/>
      <c r="N13" s="198"/>
      <c r="O13" s="203"/>
      <c r="P13" s="198"/>
      <c r="R13" s="198"/>
      <c r="V13" s="198"/>
      <c r="X13" s="198"/>
    </row>
    <row r="14" spans="1:27" s="159" customFormat="1" ht="20" customHeight="1">
      <c r="A14" s="185" t="s">
        <v>129</v>
      </c>
      <c r="B14" s="4"/>
      <c r="C14" s="4"/>
      <c r="D14" s="12"/>
      <c r="E14" s="65">
        <v>253866</v>
      </c>
      <c r="F14" s="290">
        <v>0</v>
      </c>
      <c r="G14" s="65">
        <v>242969</v>
      </c>
      <c r="H14" s="156">
        <v>0</v>
      </c>
      <c r="I14" s="65">
        <v>39287</v>
      </c>
      <c r="J14" s="156">
        <v>0</v>
      </c>
      <c r="K14" s="65">
        <v>25650</v>
      </c>
      <c r="L14" s="157">
        <v>0</v>
      </c>
      <c r="M14" s="65">
        <v>353781</v>
      </c>
      <c r="N14" s="157"/>
      <c r="O14" s="12">
        <v>0</v>
      </c>
      <c r="P14" s="157"/>
      <c r="Q14" s="65">
        <v>5941</v>
      </c>
      <c r="R14" s="65"/>
      <c r="S14" s="281">
        <v>-144930</v>
      </c>
      <c r="T14" s="158"/>
      <c r="U14" s="281">
        <f>SUM(Q14:S14)</f>
        <v>-138989</v>
      </c>
      <c r="V14" s="65"/>
      <c r="W14" s="65">
        <v>-138989</v>
      </c>
      <c r="X14" s="65"/>
      <c r="Y14" s="65">
        <f>SUM(E14:O14)+W14</f>
        <v>776564</v>
      </c>
      <c r="Z14" s="157"/>
      <c r="AA14" s="65"/>
    </row>
    <row r="15" spans="1:27" s="5" customFormat="1" ht="20" customHeight="1">
      <c r="A15" s="185"/>
      <c r="B15" s="4"/>
      <c r="C15" s="4"/>
      <c r="D15" s="12"/>
      <c r="E15" s="166"/>
      <c r="F15" s="146"/>
      <c r="G15" s="184"/>
      <c r="H15" s="102"/>
      <c r="I15" s="184"/>
      <c r="J15" s="102"/>
      <c r="K15" s="184"/>
      <c r="L15" s="184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</row>
    <row r="16" spans="1:27" s="5" customFormat="1" ht="20" customHeight="1">
      <c r="A16" s="185" t="s">
        <v>130</v>
      </c>
      <c r="B16" s="4"/>
      <c r="C16" s="4"/>
      <c r="D16" s="12"/>
      <c r="E16" s="166"/>
      <c r="F16" s="39"/>
      <c r="G16" s="184"/>
      <c r="H16" s="12"/>
      <c r="I16" s="184"/>
      <c r="J16" s="12"/>
      <c r="K16" s="184"/>
      <c r="L16" s="184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</row>
    <row r="17" spans="1:27" s="5" customFormat="1" ht="20" customHeight="1">
      <c r="A17" s="5" t="s">
        <v>140</v>
      </c>
      <c r="B17" s="4"/>
      <c r="C17" s="161"/>
      <c r="D17" s="12"/>
      <c r="E17" s="166">
        <v>1516</v>
      </c>
      <c r="F17" s="39"/>
      <c r="G17" s="139">
        <v>9100</v>
      </c>
      <c r="H17" s="12"/>
      <c r="I17" s="184">
        <v>0</v>
      </c>
      <c r="J17" s="12"/>
      <c r="K17" s="184">
        <v>0</v>
      </c>
      <c r="L17" s="184"/>
      <c r="M17" s="12">
        <v>0</v>
      </c>
      <c r="N17" s="12"/>
      <c r="O17" s="12">
        <v>0</v>
      </c>
      <c r="P17" s="12"/>
      <c r="Q17" s="12">
        <v>0</v>
      </c>
      <c r="R17" s="12"/>
      <c r="S17" s="12">
        <v>0</v>
      </c>
      <c r="T17" s="12"/>
      <c r="U17" s="158">
        <f>SUM(Q17:S17)</f>
        <v>0</v>
      </c>
      <c r="V17" s="12"/>
      <c r="W17" s="12">
        <v>0</v>
      </c>
      <c r="X17" s="12"/>
      <c r="Y17" s="65">
        <f>SUM(E17:O17)+W17</f>
        <v>10616</v>
      </c>
      <c r="Z17" s="12"/>
      <c r="AA17" s="12"/>
    </row>
    <row r="18" spans="1:27" s="5" customFormat="1" ht="20" customHeight="1">
      <c r="A18" s="5" t="s">
        <v>132</v>
      </c>
      <c r="B18" s="14"/>
      <c r="C18" s="161">
        <v>21</v>
      </c>
      <c r="D18" s="12"/>
      <c r="E18" s="166">
        <v>0</v>
      </c>
      <c r="F18" s="39"/>
      <c r="G18" s="184">
        <v>0</v>
      </c>
      <c r="H18" s="12"/>
      <c r="I18" s="184">
        <v>0</v>
      </c>
      <c r="J18" s="12"/>
      <c r="K18" s="184">
        <v>0</v>
      </c>
      <c r="L18" s="12"/>
      <c r="M18" s="184">
        <v>0</v>
      </c>
      <c r="N18" s="12"/>
      <c r="O18" s="12">
        <v>-93625</v>
      </c>
      <c r="P18" s="12"/>
      <c r="Q18" s="12">
        <v>0</v>
      </c>
      <c r="R18" s="12"/>
      <c r="S18" s="12">
        <v>0</v>
      </c>
      <c r="T18" s="12"/>
      <c r="U18" s="158">
        <f>SUM(Q18:S18)</f>
        <v>0</v>
      </c>
      <c r="V18" s="12"/>
      <c r="W18" s="12">
        <v>0</v>
      </c>
      <c r="X18" s="12"/>
      <c r="Y18" s="65">
        <f>SUM(E18:O18)+W18</f>
        <v>-93625</v>
      </c>
      <c r="Z18" s="12"/>
      <c r="AA18" s="12"/>
    </row>
    <row r="19" spans="1:27" s="5" customFormat="1" ht="20" customHeight="1">
      <c r="A19" s="5" t="s">
        <v>84</v>
      </c>
      <c r="B19" s="14"/>
      <c r="C19" s="161"/>
      <c r="D19" s="12"/>
      <c r="E19" s="291">
        <v>0</v>
      </c>
      <c r="F19" s="39"/>
      <c r="G19" s="282">
        <v>0</v>
      </c>
      <c r="H19" s="12"/>
      <c r="I19" s="282">
        <v>0</v>
      </c>
      <c r="J19" s="12"/>
      <c r="K19" s="282">
        <v>0</v>
      </c>
      <c r="L19" s="12"/>
      <c r="M19" s="282">
        <v>103521</v>
      </c>
      <c r="N19" s="12"/>
      <c r="O19" s="20">
        <v>0</v>
      </c>
      <c r="P19" s="12"/>
      <c r="Q19" s="20">
        <v>0</v>
      </c>
      <c r="R19" s="12"/>
      <c r="S19" s="20">
        <v>-14976</v>
      </c>
      <c r="T19" s="12"/>
      <c r="U19" s="247">
        <f>SUM(Q19:S19)</f>
        <v>-14976</v>
      </c>
      <c r="V19" s="12"/>
      <c r="W19" s="20">
        <v>-14976</v>
      </c>
      <c r="X19" s="12"/>
      <c r="Y19" s="292">
        <f>SUM(E19:O19)+W19</f>
        <v>88545</v>
      </c>
      <c r="Z19" s="12"/>
      <c r="AA19" s="12"/>
    </row>
    <row r="20" spans="1:27" s="5" customFormat="1" ht="20" customHeight="1">
      <c r="A20" s="185"/>
      <c r="B20" s="4"/>
      <c r="C20" s="4"/>
      <c r="D20" s="12"/>
      <c r="E20" s="166"/>
      <c r="F20" s="146"/>
      <c r="G20" s="184"/>
      <c r="H20" s="102"/>
      <c r="I20" s="184"/>
      <c r="J20" s="102"/>
      <c r="K20" s="184"/>
      <c r="L20" s="184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2"/>
    </row>
    <row r="21" spans="1:27" s="315" customFormat="1" ht="20" customHeight="1" thickBot="1">
      <c r="A21" s="210" t="s">
        <v>133</v>
      </c>
      <c r="B21" s="164"/>
      <c r="C21" s="164"/>
      <c r="D21" s="52"/>
      <c r="E21" s="308">
        <f>SUM(E14:E20)</f>
        <v>255382</v>
      </c>
      <c r="F21" s="312"/>
      <c r="G21" s="308">
        <f>SUM(G14:G20)</f>
        <v>252069</v>
      </c>
      <c r="H21" s="313"/>
      <c r="I21" s="308">
        <f>SUM(I14:I20)</f>
        <v>39287</v>
      </c>
      <c r="J21" s="313"/>
      <c r="K21" s="308">
        <f>SUM(K14:K20)</f>
        <v>25650</v>
      </c>
      <c r="L21" s="52"/>
      <c r="M21" s="308">
        <f>SUM(M14:M20)</f>
        <v>457302</v>
      </c>
      <c r="N21" s="52"/>
      <c r="O21" s="308">
        <f>SUM(O14:O20)</f>
        <v>-93625</v>
      </c>
      <c r="P21" s="52"/>
      <c r="Q21" s="308">
        <f>SUM(Q14:Q19)</f>
        <v>5941</v>
      </c>
      <c r="R21" s="52"/>
      <c r="S21" s="308">
        <f>SUM(S14:S19)</f>
        <v>-159906</v>
      </c>
      <c r="T21" s="52"/>
      <c r="U21" s="308">
        <f>SUM(U14:U19)</f>
        <v>-153965</v>
      </c>
      <c r="V21" s="52"/>
      <c r="W21" s="308">
        <f>SUM(W14:W19)</f>
        <v>-153965</v>
      </c>
      <c r="X21" s="52"/>
      <c r="Y21" s="314">
        <f>SUM(E21:O21)+W21</f>
        <v>782100</v>
      </c>
      <c r="Z21" s="52"/>
      <c r="AA21" s="52"/>
    </row>
    <row r="22" spans="1:27" s="159" customFormat="1" ht="20" customHeight="1" thickTop="1">
      <c r="A22" s="210"/>
      <c r="B22" s="5"/>
      <c r="C22" s="5"/>
      <c r="D22" s="12"/>
      <c r="E22" s="12"/>
      <c r="F22" s="39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</row>
    <row r="23" spans="1:27" s="159" customFormat="1" ht="20" customHeight="1">
      <c r="A23" s="210"/>
      <c r="B23" s="5"/>
      <c r="C23" s="5"/>
      <c r="D23" s="12"/>
      <c r="E23" s="12"/>
      <c r="F23" s="39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</row>
    <row r="24" spans="1:27" s="159" customFormat="1" ht="20" customHeight="1">
      <c r="A24" s="185" t="s">
        <v>134</v>
      </c>
      <c r="B24" s="4"/>
      <c r="C24" s="4"/>
      <c r="D24" s="12"/>
      <c r="E24" s="12">
        <v>249623</v>
      </c>
      <c r="F24" s="39">
        <v>0</v>
      </c>
      <c r="G24" s="12">
        <v>252069</v>
      </c>
      <c r="H24" s="108">
        <v>0</v>
      </c>
      <c r="I24" s="12">
        <v>39287</v>
      </c>
      <c r="J24" s="108">
        <v>0</v>
      </c>
      <c r="K24" s="12">
        <v>25650</v>
      </c>
      <c r="L24" s="12">
        <v>0</v>
      </c>
      <c r="M24" s="12">
        <v>450577</v>
      </c>
      <c r="N24" s="12">
        <v>0</v>
      </c>
      <c r="O24" s="12">
        <v>0</v>
      </c>
      <c r="P24" s="12"/>
      <c r="Q24" s="12">
        <v>8651</v>
      </c>
      <c r="R24" s="12">
        <v>0</v>
      </c>
      <c r="S24" s="12">
        <v>82824</v>
      </c>
      <c r="T24" s="12"/>
      <c r="U24" s="281">
        <f>SUM(Q24:S24)</f>
        <v>91475</v>
      </c>
      <c r="V24" s="12">
        <v>0</v>
      </c>
      <c r="W24" s="12">
        <v>91475</v>
      </c>
      <c r="X24" s="12"/>
      <c r="Y24" s="65">
        <f>SUM(E24:O24)+W24</f>
        <v>1108681</v>
      </c>
      <c r="Z24" s="12"/>
      <c r="AA24" s="12"/>
    </row>
    <row r="25" spans="1:27" ht="20" customHeight="1">
      <c r="A25" s="206"/>
      <c r="B25" s="4"/>
      <c r="C25" s="164"/>
      <c r="D25" s="12"/>
      <c r="E25" s="138"/>
      <c r="F25" s="12"/>
      <c r="G25" s="145"/>
      <c r="H25" s="12"/>
      <c r="I25" s="145"/>
      <c r="J25" s="12"/>
      <c r="K25" s="145"/>
      <c r="L25" s="12"/>
      <c r="M25" s="138"/>
      <c r="N25" s="12"/>
      <c r="O25" s="138"/>
      <c r="P25" s="12"/>
      <c r="Q25" s="138"/>
      <c r="R25" s="12"/>
      <c r="S25" s="138"/>
      <c r="T25" s="138"/>
      <c r="U25" s="138"/>
      <c r="V25" s="12"/>
      <c r="W25" s="138"/>
      <c r="X25" s="12"/>
      <c r="Y25" s="138"/>
      <c r="AA25" s="12"/>
    </row>
    <row r="26" spans="1:27" s="5" customFormat="1" ht="20" customHeight="1">
      <c r="A26" s="185" t="s">
        <v>130</v>
      </c>
      <c r="B26" s="4"/>
      <c r="C26" s="4"/>
      <c r="D26" s="12"/>
      <c r="E26" s="166"/>
      <c r="F26" s="39"/>
      <c r="G26" s="184"/>
      <c r="H26" s="12"/>
      <c r="I26" s="184"/>
      <c r="J26" s="12"/>
      <c r="K26" s="184"/>
      <c r="L26" s="184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</row>
    <row r="27" spans="1:27" s="5" customFormat="1" ht="20" customHeight="1">
      <c r="A27" s="5" t="s">
        <v>84</v>
      </c>
      <c r="B27" s="14"/>
      <c r="C27" s="161"/>
      <c r="D27" s="12"/>
      <c r="E27" s="282">
        <v>0</v>
      </c>
      <c r="F27" s="39"/>
      <c r="G27" s="282">
        <v>0</v>
      </c>
      <c r="H27" s="12"/>
      <c r="I27" s="282">
        <v>0</v>
      </c>
      <c r="J27" s="12"/>
      <c r="K27" s="282">
        <v>0</v>
      </c>
      <c r="L27" s="12"/>
      <c r="M27" s="282">
        <f>'PL 6-7_3M'!H25</f>
        <v>103121</v>
      </c>
      <c r="N27" s="12"/>
      <c r="O27" s="282">
        <v>0</v>
      </c>
      <c r="P27" s="12"/>
      <c r="Q27" s="282">
        <v>0</v>
      </c>
      <c r="R27" s="12"/>
      <c r="S27" s="141">
        <v>-7776</v>
      </c>
      <c r="T27" s="12"/>
      <c r="U27" s="247">
        <f t="shared" ref="U27" si="0">SUM(Q27:S27)</f>
        <v>-7776</v>
      </c>
      <c r="V27" s="12"/>
      <c r="W27" s="20">
        <f t="shared" ref="W27" si="1">U27</f>
        <v>-7776</v>
      </c>
      <c r="X27" s="12"/>
      <c r="Y27" s="20">
        <f>SUM(E27:Q27)+W27</f>
        <v>95345</v>
      </c>
      <c r="Z27" s="12"/>
      <c r="AA27" s="12"/>
    </row>
    <row r="28" spans="1:27" s="5" customFormat="1" ht="20" customHeight="1">
      <c r="A28" s="185"/>
      <c r="B28" s="4"/>
      <c r="C28" s="4"/>
      <c r="D28" s="12"/>
      <c r="E28" s="166"/>
      <c r="F28" s="146"/>
      <c r="G28" s="184"/>
      <c r="H28" s="102"/>
      <c r="I28" s="184"/>
      <c r="J28" s="102"/>
      <c r="K28" s="184"/>
      <c r="L28" s="184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2"/>
      <c r="AA28" s="12"/>
    </row>
    <row r="29" spans="1:27" s="315" customFormat="1" ht="20" customHeight="1" thickBot="1">
      <c r="A29" s="210" t="s">
        <v>136</v>
      </c>
      <c r="B29" s="164"/>
      <c r="C29" s="164"/>
      <c r="D29" s="52"/>
      <c r="E29" s="308">
        <f>SUM(E24:E27)</f>
        <v>249623</v>
      </c>
      <c r="F29" s="312"/>
      <c r="G29" s="308">
        <f>SUM(G24:G27)</f>
        <v>252069</v>
      </c>
      <c r="H29" s="313"/>
      <c r="I29" s="308">
        <f>SUM(I24:I27)</f>
        <v>39287</v>
      </c>
      <c r="J29" s="313"/>
      <c r="K29" s="308">
        <f>SUM(K24:K27)</f>
        <v>25650</v>
      </c>
      <c r="L29" s="52"/>
      <c r="M29" s="308">
        <f>SUM(M24:M27)</f>
        <v>553698</v>
      </c>
      <c r="N29" s="52"/>
      <c r="O29" s="308">
        <f>SUM(O24:O27)</f>
        <v>0</v>
      </c>
      <c r="P29" s="52"/>
      <c r="Q29" s="308">
        <f>SUM(Q24:Q27)</f>
        <v>8651</v>
      </c>
      <c r="R29" s="52"/>
      <c r="S29" s="308">
        <f>SUM(S24:S27)</f>
        <v>75048</v>
      </c>
      <c r="T29" s="52"/>
      <c r="U29" s="316">
        <f>SUM(Q29:S29)</f>
        <v>83699</v>
      </c>
      <c r="V29" s="52"/>
      <c r="W29" s="308">
        <f>SUM(W24:W27)</f>
        <v>83699</v>
      </c>
      <c r="X29" s="52"/>
      <c r="Y29" s="308">
        <f>SUM(Y24:Y27)</f>
        <v>1204026</v>
      </c>
      <c r="Z29" s="52"/>
      <c r="AA29" s="52"/>
    </row>
    <row r="30" spans="1:27" ht="20" customHeight="1" thickTop="1">
      <c r="A30" s="14"/>
      <c r="D30" s="12"/>
      <c r="E30" s="13"/>
      <c r="F30" s="12"/>
      <c r="G30" s="12"/>
      <c r="H30" s="12"/>
      <c r="I30" s="12"/>
      <c r="J30" s="12"/>
      <c r="K30" s="13"/>
      <c r="L30" s="12"/>
      <c r="M30" s="13"/>
      <c r="N30" s="12"/>
      <c r="O30" s="13"/>
      <c r="P30" s="12"/>
      <c r="Q30" s="12"/>
      <c r="R30" s="12"/>
      <c r="S30" s="12"/>
      <c r="T30" s="12"/>
      <c r="U30" s="12"/>
      <c r="V30" s="12"/>
      <c r="W30" s="12"/>
      <c r="X30" s="12"/>
      <c r="Y30" s="13"/>
      <c r="AA30" s="12"/>
    </row>
    <row r="31" spans="1:27" ht="20" customHeight="1">
      <c r="A31" s="210"/>
      <c r="D31" s="108"/>
      <c r="E31" s="13"/>
      <c r="F31" s="108"/>
      <c r="G31" s="12"/>
      <c r="H31" s="108"/>
      <c r="I31" s="12"/>
      <c r="J31" s="108"/>
      <c r="K31" s="13"/>
      <c r="L31" s="108"/>
      <c r="M31" s="13"/>
      <c r="N31" s="108"/>
      <c r="O31" s="13"/>
      <c r="P31" s="108"/>
      <c r="Q31" s="12"/>
      <c r="R31" s="108"/>
      <c r="S31" s="12"/>
      <c r="T31" s="12"/>
      <c r="U31" s="12"/>
      <c r="V31" s="108"/>
      <c r="W31" s="12"/>
      <c r="X31" s="108"/>
      <c r="Y31" s="13"/>
      <c r="AA31" s="12"/>
    </row>
    <row r="32" spans="1:27" ht="20" customHeight="1">
      <c r="A32" s="210"/>
      <c r="D32" s="12"/>
      <c r="E32" s="13"/>
      <c r="F32" s="12"/>
      <c r="G32" s="12"/>
      <c r="H32" s="12"/>
      <c r="I32" s="12"/>
      <c r="J32" s="12"/>
      <c r="K32" s="13"/>
      <c r="L32" s="12"/>
      <c r="M32" s="13"/>
      <c r="N32" s="12"/>
      <c r="O32" s="13"/>
      <c r="P32" s="12"/>
      <c r="Q32" s="12"/>
      <c r="R32" s="12"/>
      <c r="S32" s="12"/>
      <c r="T32" s="12"/>
      <c r="W32" s="12"/>
      <c r="X32" s="12"/>
      <c r="Y32" s="12"/>
      <c r="AA32" s="12"/>
    </row>
    <row r="33" spans="1:25" ht="20" customHeight="1">
      <c r="A33" s="210"/>
      <c r="D33" s="108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</row>
    <row r="34" spans="1:25" ht="20" customHeight="1">
      <c r="A34" s="210"/>
      <c r="D34" s="12"/>
      <c r="E34" s="13"/>
      <c r="F34" s="12"/>
      <c r="G34" s="12"/>
      <c r="H34" s="12"/>
      <c r="I34" s="12"/>
      <c r="J34" s="12"/>
      <c r="K34" s="13"/>
      <c r="L34" s="12"/>
      <c r="M34" s="13"/>
      <c r="N34" s="12"/>
      <c r="O34" s="13"/>
      <c r="P34" s="12"/>
      <c r="Q34" s="12"/>
      <c r="R34" s="12"/>
      <c r="S34" s="12"/>
      <c r="T34" s="12"/>
      <c r="U34" s="12"/>
      <c r="V34" s="12"/>
      <c r="W34" s="12"/>
      <c r="X34" s="12"/>
      <c r="Y34" s="13"/>
    </row>
    <row r="35" spans="1:25" ht="20" customHeight="1">
      <c r="A35" s="210"/>
      <c r="D35" s="166"/>
      <c r="E35" s="13"/>
      <c r="F35" s="166"/>
      <c r="G35" s="12"/>
      <c r="H35" s="166"/>
      <c r="I35" s="12"/>
      <c r="J35" s="166"/>
      <c r="K35" s="13"/>
      <c r="L35" s="166"/>
      <c r="M35" s="13"/>
      <c r="N35" s="166"/>
      <c r="O35" s="13"/>
      <c r="P35" s="166"/>
      <c r="Q35" s="12"/>
      <c r="R35" s="166"/>
      <c r="S35" s="12"/>
      <c r="T35" s="12"/>
      <c r="U35" s="12"/>
      <c r="V35" s="166"/>
      <c r="W35" s="12"/>
      <c r="X35" s="166"/>
      <c r="Y35" s="13"/>
    </row>
    <row r="36" spans="1:25" ht="20" customHeight="1">
      <c r="A36" s="210"/>
      <c r="E36" s="13"/>
      <c r="G36" s="12"/>
      <c r="I36" s="12"/>
      <c r="K36" s="13"/>
      <c r="M36" s="13"/>
      <c r="O36" s="13"/>
      <c r="Q36" s="12"/>
      <c r="S36" s="12"/>
      <c r="T36" s="12"/>
      <c r="U36" s="12"/>
      <c r="W36" s="12"/>
      <c r="Y36" s="13"/>
    </row>
    <row r="37" spans="1:25" ht="20" customHeight="1">
      <c r="A37" s="210"/>
      <c r="E37" s="13"/>
      <c r="G37" s="12"/>
      <c r="I37" s="12"/>
      <c r="K37" s="13"/>
      <c r="M37" s="13"/>
      <c r="O37" s="13"/>
      <c r="Q37" s="12"/>
      <c r="S37" s="12"/>
      <c r="T37" s="12"/>
      <c r="U37" s="12"/>
      <c r="W37" s="12"/>
      <c r="Y37" s="13"/>
    </row>
    <row r="38" spans="1:25" ht="20" customHeight="1">
      <c r="A38" s="210"/>
      <c r="E38" s="13"/>
      <c r="G38" s="12"/>
      <c r="I38" s="12"/>
      <c r="K38" s="13"/>
      <c r="M38" s="13"/>
      <c r="O38" s="13"/>
      <c r="Q38" s="12"/>
      <c r="S38" s="12"/>
      <c r="T38" s="12"/>
      <c r="U38" s="12"/>
      <c r="W38" s="12"/>
      <c r="Y38" s="13"/>
    </row>
    <row r="39" spans="1:25" ht="20" customHeight="1">
      <c r="A39" s="210"/>
      <c r="E39" s="13"/>
      <c r="G39" s="12"/>
      <c r="I39" s="12"/>
      <c r="K39" s="13"/>
      <c r="M39" s="13"/>
      <c r="O39" s="13"/>
      <c r="Q39" s="12"/>
      <c r="S39" s="12"/>
      <c r="T39" s="12"/>
      <c r="U39" s="12"/>
      <c r="W39" s="12"/>
      <c r="Y39" s="13"/>
    </row>
    <row r="40" spans="1:25" ht="20" customHeight="1">
      <c r="A40" s="210"/>
      <c r="E40" s="13"/>
      <c r="G40" s="12"/>
      <c r="I40" s="12"/>
      <c r="K40" s="13"/>
      <c r="M40" s="13"/>
      <c r="O40" s="13"/>
      <c r="Q40" s="12"/>
      <c r="S40" s="12"/>
      <c r="T40" s="12"/>
      <c r="U40" s="12"/>
      <c r="W40" s="12"/>
      <c r="Y40" s="13"/>
    </row>
    <row r="41" spans="1:25" ht="20" customHeight="1">
      <c r="A41" s="210"/>
      <c r="E41" s="13"/>
      <c r="G41" s="12"/>
      <c r="I41" s="12"/>
      <c r="K41" s="13"/>
      <c r="M41" s="13"/>
      <c r="O41" s="13"/>
      <c r="Q41" s="12"/>
      <c r="S41" s="12"/>
      <c r="T41" s="12"/>
      <c r="U41" s="12"/>
      <c r="W41" s="12"/>
      <c r="Y41" s="13"/>
    </row>
    <row r="42" spans="1:25" ht="20" customHeight="1">
      <c r="A42" s="210"/>
      <c r="E42" s="13"/>
      <c r="G42" s="12"/>
      <c r="I42" s="12"/>
      <c r="K42" s="13"/>
      <c r="M42" s="13"/>
      <c r="O42" s="13"/>
      <c r="Q42" s="12"/>
      <c r="S42" s="12"/>
      <c r="T42" s="12"/>
      <c r="U42" s="12"/>
      <c r="W42" s="12"/>
      <c r="Y42" s="13"/>
    </row>
    <row r="43" spans="1:25" ht="20" customHeight="1">
      <c r="A43" s="210"/>
      <c r="E43" s="13"/>
      <c r="G43" s="12"/>
      <c r="I43" s="12"/>
      <c r="K43" s="13"/>
      <c r="M43" s="13"/>
      <c r="O43" s="13"/>
      <c r="Q43" s="12"/>
      <c r="S43" s="12"/>
      <c r="T43" s="12"/>
      <c r="U43" s="12"/>
      <c r="W43" s="12"/>
      <c r="Y43" s="13"/>
    </row>
  </sheetData>
  <mergeCells count="4">
    <mergeCell ref="K10:M10"/>
    <mergeCell ref="Q8:U8"/>
    <mergeCell ref="Q7:W7"/>
    <mergeCell ref="E6:Y6"/>
  </mergeCells>
  <pageMargins left="0.45" right="0.45" top="0.75" bottom="0.75" header="0.3" footer="0.3"/>
  <pageSetup paperSize="9" scale="58" firstPageNumber="9" fitToHeight="0" orientation="landscape" useFirstPageNumber="1" r:id="rId1"/>
  <headerFooter>
    <oddFooter>&amp;L&amp;"Angsana New,Regular"The accompanying notes form part of this interim financial statement.&amp;R&amp;"Angsana New,Regular"&amp;P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07C4D-0EB9-4582-AD51-05D619BCDADD}">
  <sheetPr>
    <tabColor theme="8" tint="0.39997558519241921"/>
    <pageSetUpPr fitToPage="1"/>
  </sheetPr>
  <dimension ref="A1:N95"/>
  <sheetViews>
    <sheetView tabSelected="1" view="pageBreakPreview" topLeftCell="A54" zoomScale="90" zoomScaleNormal="124" zoomScaleSheetLayoutView="115" workbookViewId="0">
      <selection activeCell="D57" sqref="D57"/>
    </sheetView>
  </sheetViews>
  <sheetFormatPr defaultColWidth="9.09765625" defaultRowHeight="17" customHeight="1"/>
  <cols>
    <col min="1" max="1" width="1.69921875" style="231" customWidth="1"/>
    <col min="2" max="2" width="1.09765625" style="231" customWidth="1"/>
    <col min="3" max="3" width="48.5" style="231" customWidth="1"/>
    <col min="4" max="4" width="6.69921875" style="216" customWidth="1"/>
    <col min="5" max="5" width="0.8984375" style="216" customWidth="1"/>
    <col min="6" max="6" width="12.69921875" style="217" customWidth="1"/>
    <col min="7" max="7" width="0.69921875" style="216" customWidth="1"/>
    <col min="8" max="8" width="12.69921875" style="216" customWidth="1"/>
    <col min="9" max="9" width="0.69921875" style="231" customWidth="1"/>
    <col min="10" max="10" width="12.69921875" style="114" customWidth="1"/>
    <col min="11" max="11" width="0.8984375" style="273" customWidth="1"/>
    <col min="12" max="12" width="12.69921875" style="115" customWidth="1"/>
    <col min="13" max="16384" width="9.09765625" style="231"/>
  </cols>
  <sheetData>
    <row r="1" spans="1:12" s="223" customFormat="1" ht="17" customHeight="1">
      <c r="A1" s="215" t="s">
        <v>0</v>
      </c>
      <c r="B1" s="215"/>
      <c r="C1" s="215"/>
      <c r="D1" s="216"/>
      <c r="E1" s="216"/>
      <c r="F1" s="217"/>
      <c r="G1" s="216"/>
      <c r="H1" s="216"/>
      <c r="I1" s="216"/>
      <c r="J1" s="111"/>
      <c r="K1" s="112"/>
      <c r="L1" s="113"/>
    </row>
    <row r="2" spans="1:12" s="223" customFormat="1" ht="17" customHeight="1">
      <c r="A2" s="218" t="s">
        <v>141</v>
      </c>
      <c r="B2" s="215"/>
      <c r="C2" s="215"/>
      <c r="D2" s="216"/>
      <c r="E2" s="216"/>
      <c r="F2" s="217"/>
      <c r="G2" s="216"/>
      <c r="H2" s="216"/>
      <c r="I2" s="216"/>
      <c r="J2" s="114"/>
      <c r="K2" s="112"/>
      <c r="L2" s="115"/>
    </row>
    <row r="3" spans="1:12" s="223" customFormat="1" ht="17" customHeight="1">
      <c r="A3" s="219" t="s">
        <v>60</v>
      </c>
      <c r="B3" s="220"/>
      <c r="C3" s="220"/>
      <c r="D3" s="221"/>
      <c r="E3" s="221"/>
      <c r="F3" s="222"/>
      <c r="G3" s="221"/>
      <c r="H3" s="221"/>
      <c r="I3" s="221"/>
      <c r="J3" s="116"/>
      <c r="K3" s="117"/>
      <c r="L3" s="118"/>
    </row>
    <row r="4" spans="1:12" s="223" customFormat="1" ht="17" customHeight="1">
      <c r="A4" s="218"/>
      <c r="B4" s="215"/>
      <c r="C4" s="215"/>
      <c r="D4" s="216"/>
      <c r="E4" s="216"/>
      <c r="F4" s="217"/>
      <c r="G4" s="216"/>
      <c r="H4" s="216"/>
      <c r="I4" s="216"/>
      <c r="J4" s="119"/>
      <c r="K4" s="120"/>
      <c r="L4" s="44"/>
    </row>
    <row r="5" spans="1:12" s="223" customFormat="1" ht="17" customHeight="1">
      <c r="A5" s="218"/>
      <c r="B5" s="215"/>
      <c r="C5" s="215"/>
      <c r="D5" s="216"/>
      <c r="E5" s="216"/>
      <c r="F5" s="222"/>
      <c r="G5" s="221"/>
      <c r="H5" s="221"/>
      <c r="I5" s="221"/>
      <c r="J5" s="116"/>
      <c r="K5" s="117"/>
      <c r="L5" s="334" t="s">
        <v>203</v>
      </c>
    </row>
    <row r="6" spans="1:12" s="223" customFormat="1" ht="17" customHeight="1">
      <c r="A6" s="218"/>
      <c r="B6" s="215"/>
      <c r="C6" s="215"/>
      <c r="D6" s="216"/>
      <c r="E6" s="216"/>
      <c r="F6" s="338" t="s">
        <v>3</v>
      </c>
      <c r="G6" s="338"/>
      <c r="H6" s="338"/>
      <c r="I6" s="6"/>
      <c r="J6" s="338" t="s">
        <v>4</v>
      </c>
      <c r="K6" s="338"/>
      <c r="L6" s="338"/>
    </row>
    <row r="7" spans="1:12" s="223" customFormat="1" ht="17" customHeight="1">
      <c r="A7" s="215"/>
      <c r="B7" s="215"/>
      <c r="C7" s="215"/>
      <c r="D7" s="216"/>
      <c r="E7" s="216"/>
      <c r="F7" s="339" t="s">
        <v>122</v>
      </c>
      <c r="G7" s="339"/>
      <c r="H7" s="339"/>
      <c r="I7" s="6"/>
      <c r="J7" s="339" t="s">
        <v>122</v>
      </c>
      <c r="K7" s="339"/>
      <c r="L7" s="339"/>
    </row>
    <row r="8" spans="1:12" ht="17" customHeight="1">
      <c r="A8" s="215"/>
      <c r="B8" s="215"/>
      <c r="C8" s="215"/>
      <c r="F8" s="52" t="s">
        <v>5</v>
      </c>
      <c r="G8" s="50"/>
      <c r="H8" s="52" t="s">
        <v>5</v>
      </c>
      <c r="I8" s="8"/>
      <c r="J8" s="7" t="s">
        <v>5</v>
      </c>
      <c r="K8" s="50"/>
      <c r="L8" s="52" t="s">
        <v>5</v>
      </c>
    </row>
    <row r="9" spans="1:12" ht="17" customHeight="1">
      <c r="A9" s="215"/>
      <c r="B9" s="215"/>
      <c r="C9" s="215"/>
      <c r="F9" s="53" t="s">
        <v>7</v>
      </c>
      <c r="G9" s="9"/>
      <c r="H9" s="2" t="s">
        <v>7</v>
      </c>
      <c r="I9" s="3"/>
      <c r="J9" s="2" t="s">
        <v>7</v>
      </c>
      <c r="K9" s="10"/>
      <c r="L9" s="2" t="s">
        <v>7</v>
      </c>
    </row>
    <row r="10" spans="1:12" ht="17" customHeight="1">
      <c r="A10" s="215"/>
      <c r="B10" s="215"/>
      <c r="C10" s="215"/>
      <c r="D10" s="11" t="s">
        <v>193</v>
      </c>
      <c r="F10" s="318" t="s">
        <v>9</v>
      </c>
      <c r="G10" s="9"/>
      <c r="H10" s="318" t="s">
        <v>10</v>
      </c>
      <c r="I10" s="3"/>
      <c r="J10" s="318" t="s">
        <v>9</v>
      </c>
      <c r="K10" s="9"/>
      <c r="L10" s="318" t="s">
        <v>10</v>
      </c>
    </row>
    <row r="11" spans="1:12" s="5" customFormat="1" ht="17" customHeight="1">
      <c r="A11" s="185"/>
      <c r="B11" s="4"/>
      <c r="C11" s="12"/>
      <c r="D11" s="12"/>
      <c r="E11" s="13"/>
      <c r="F11" s="12"/>
      <c r="G11" s="13"/>
      <c r="H11" s="12"/>
      <c r="I11" s="13"/>
      <c r="J11" s="12"/>
      <c r="K11" s="13"/>
      <c r="L11" s="43"/>
    </row>
    <row r="12" spans="1:12" ht="17" customHeight="1">
      <c r="A12" s="218" t="s">
        <v>142</v>
      </c>
      <c r="B12" s="223"/>
      <c r="C12" s="223"/>
      <c r="F12" s="125"/>
      <c r="I12" s="216"/>
      <c r="J12" s="119"/>
      <c r="K12" s="121"/>
      <c r="L12" s="44"/>
    </row>
    <row r="13" spans="1:12" ht="17" customHeight="1">
      <c r="A13" s="224" t="s">
        <v>69</v>
      </c>
      <c r="B13" s="225"/>
      <c r="C13" s="225"/>
      <c r="F13" s="103">
        <f>'PL 6-7_3M'!D23</f>
        <v>45157</v>
      </c>
      <c r="G13" s="102"/>
      <c r="H13" s="103">
        <f>'PL 6-7_3M'!F23</f>
        <v>89121</v>
      </c>
      <c r="I13" s="122"/>
      <c r="J13" s="103">
        <f>'PL 6-7_3M'!H23</f>
        <v>103121</v>
      </c>
      <c r="K13" s="122"/>
      <c r="L13" s="103">
        <f>'PL 6-7_3M'!J23</f>
        <v>103521</v>
      </c>
    </row>
    <row r="14" spans="1:12" ht="17" customHeight="1">
      <c r="A14" s="224" t="s">
        <v>143</v>
      </c>
      <c r="B14" s="225"/>
      <c r="C14" s="225"/>
      <c r="F14" s="102"/>
      <c r="G14" s="102"/>
      <c r="H14" s="102"/>
      <c r="I14" s="226"/>
      <c r="J14" s="102"/>
      <c r="K14" s="102"/>
      <c r="L14" s="102"/>
    </row>
    <row r="15" spans="1:12" ht="17" customHeight="1">
      <c r="A15" s="218"/>
      <c r="B15" s="225" t="s">
        <v>144</v>
      </c>
      <c r="C15" s="225"/>
      <c r="F15" s="102">
        <v>21929</v>
      </c>
      <c r="G15" s="102"/>
      <c r="H15" s="102">
        <v>21358</v>
      </c>
      <c r="I15" s="226"/>
      <c r="J15" s="102">
        <v>181</v>
      </c>
      <c r="K15" s="102"/>
      <c r="L15" s="102">
        <v>354</v>
      </c>
    </row>
    <row r="16" spans="1:12" ht="17" customHeight="1">
      <c r="A16" s="224"/>
      <c r="B16" s="225" t="s">
        <v>214</v>
      </c>
      <c r="C16" s="225"/>
      <c r="F16" s="103">
        <v>3904</v>
      </c>
      <c r="G16" s="102"/>
      <c r="H16" s="103">
        <v>-970</v>
      </c>
      <c r="I16" s="122"/>
      <c r="J16" s="103">
        <v>0</v>
      </c>
      <c r="K16" s="122"/>
      <c r="L16" s="103" t="s">
        <v>184</v>
      </c>
    </row>
    <row r="17" spans="1:14" ht="17" customHeight="1">
      <c r="A17" s="224"/>
      <c r="B17" s="225" t="s">
        <v>222</v>
      </c>
      <c r="C17" s="225"/>
      <c r="F17" s="103">
        <v>-2122</v>
      </c>
      <c r="G17" s="102"/>
      <c r="H17" s="103">
        <v>0</v>
      </c>
      <c r="I17" s="122"/>
      <c r="J17" s="103">
        <v>0</v>
      </c>
      <c r="K17" s="122"/>
      <c r="L17" s="103">
        <v>0</v>
      </c>
    </row>
    <row r="18" spans="1:14" ht="17" customHeight="1">
      <c r="A18" s="218"/>
      <c r="B18" s="225" t="s">
        <v>196</v>
      </c>
      <c r="C18" s="225"/>
      <c r="F18" s="103">
        <v>1824</v>
      </c>
      <c r="G18" s="102"/>
      <c r="H18" s="102">
        <v>-3845</v>
      </c>
      <c r="I18" s="122"/>
      <c r="J18" s="102">
        <v>-372</v>
      </c>
      <c r="K18" s="122"/>
      <c r="L18" s="102">
        <v>-1040</v>
      </c>
    </row>
    <row r="19" spans="1:14" ht="17" customHeight="1">
      <c r="A19" s="224"/>
      <c r="B19" s="227" t="s">
        <v>183</v>
      </c>
      <c r="C19" s="225"/>
      <c r="F19" s="103">
        <v>-12621</v>
      </c>
      <c r="G19" s="102"/>
      <c r="H19" s="103">
        <v>0</v>
      </c>
      <c r="I19" s="226"/>
      <c r="J19" s="103">
        <v>-1286</v>
      </c>
      <c r="K19" s="122"/>
      <c r="L19" s="103">
        <v>0</v>
      </c>
    </row>
    <row r="20" spans="1:14" ht="17" customHeight="1">
      <c r="A20" s="218"/>
      <c r="B20" s="225" t="s">
        <v>145</v>
      </c>
      <c r="C20" s="225"/>
      <c r="F20" s="103">
        <v>-311</v>
      </c>
      <c r="G20" s="102"/>
      <c r="H20" s="102">
        <v>-253</v>
      </c>
      <c r="I20" s="122"/>
      <c r="J20" s="103">
        <v>0</v>
      </c>
      <c r="K20" s="122"/>
      <c r="L20" s="102">
        <v>-253</v>
      </c>
    </row>
    <row r="21" spans="1:14" ht="17" customHeight="1">
      <c r="A21" s="218"/>
      <c r="B21" s="225" t="s">
        <v>146</v>
      </c>
      <c r="C21" s="225"/>
      <c r="F21" s="103">
        <v>0</v>
      </c>
      <c r="G21" s="102"/>
      <c r="H21" s="103">
        <v>-5436</v>
      </c>
      <c r="I21" s="122"/>
      <c r="J21" s="103">
        <v>0</v>
      </c>
      <c r="K21" s="122"/>
      <c r="L21" s="103">
        <v>0</v>
      </c>
    </row>
    <row r="22" spans="1:14" ht="17" customHeight="1">
      <c r="A22" s="224"/>
      <c r="B22" s="225" t="s">
        <v>147</v>
      </c>
      <c r="C22" s="225"/>
      <c r="F22" s="103">
        <v>-2088</v>
      </c>
      <c r="G22" s="102"/>
      <c r="H22" s="103">
        <v>-351</v>
      </c>
      <c r="I22" s="122"/>
      <c r="J22" s="103">
        <v>-2088</v>
      </c>
      <c r="K22" s="122"/>
      <c r="L22" s="103">
        <v>-355</v>
      </c>
    </row>
    <row r="23" spans="1:14" ht="17" customHeight="1">
      <c r="A23" s="224"/>
      <c r="B23" s="227" t="s">
        <v>148</v>
      </c>
      <c r="C23" s="225"/>
      <c r="F23" s="103">
        <v>-671</v>
      </c>
      <c r="G23" s="102"/>
      <c r="H23" s="103">
        <v>-3352</v>
      </c>
      <c r="I23" s="226"/>
      <c r="J23" s="103">
        <v>-425</v>
      </c>
      <c r="K23" s="122"/>
      <c r="L23" s="103">
        <v>-418</v>
      </c>
    </row>
    <row r="24" spans="1:14" ht="17" customHeight="1">
      <c r="A24" s="224"/>
      <c r="B24" s="227" t="s">
        <v>149</v>
      </c>
      <c r="C24" s="225"/>
      <c r="F24" s="102">
        <v>602</v>
      </c>
      <c r="G24" s="102"/>
      <c r="H24" s="103">
        <v>0</v>
      </c>
      <c r="I24" s="226"/>
      <c r="J24" s="102">
        <v>50</v>
      </c>
      <c r="K24" s="102"/>
      <c r="L24" s="103" t="s">
        <v>184</v>
      </c>
      <c r="M24" s="228"/>
    </row>
    <row r="25" spans="1:14" ht="17" customHeight="1">
      <c r="A25" s="224"/>
      <c r="B25" s="227" t="s">
        <v>150</v>
      </c>
      <c r="C25" s="225"/>
      <c r="F25" s="102">
        <v>0</v>
      </c>
      <c r="G25" s="102"/>
      <c r="H25" s="103">
        <v>0</v>
      </c>
      <c r="I25" s="226"/>
      <c r="J25" s="102">
        <v>-99779</v>
      </c>
      <c r="K25" s="102"/>
      <c r="L25" s="102">
        <v>-105831</v>
      </c>
    </row>
    <row r="26" spans="1:14" ht="17" customHeight="1">
      <c r="A26" s="224"/>
      <c r="B26" s="227" t="s">
        <v>212</v>
      </c>
      <c r="C26" s="225"/>
      <c r="F26" s="102">
        <v>-1351</v>
      </c>
      <c r="G26" s="102"/>
      <c r="H26" s="103">
        <v>0</v>
      </c>
      <c r="I26" s="226"/>
      <c r="J26" s="102">
        <v>0</v>
      </c>
      <c r="K26" s="102"/>
      <c r="L26" s="102">
        <v>0</v>
      </c>
    </row>
    <row r="27" spans="1:14" ht="17" customHeight="1">
      <c r="A27" s="224"/>
      <c r="B27" s="227" t="s">
        <v>151</v>
      </c>
      <c r="C27" s="225"/>
      <c r="F27" s="102">
        <v>-417</v>
      </c>
      <c r="G27" s="102"/>
      <c r="H27" s="103">
        <v>-505</v>
      </c>
      <c r="I27" s="226"/>
      <c r="J27" s="114">
        <v>-408</v>
      </c>
      <c r="K27" s="102"/>
      <c r="L27" s="102">
        <v>-502</v>
      </c>
    </row>
    <row r="28" spans="1:14" ht="17" customHeight="1">
      <c r="A28" s="218"/>
      <c r="B28" s="225" t="s">
        <v>152</v>
      </c>
      <c r="C28" s="225"/>
      <c r="D28" s="216" t="s">
        <v>207</v>
      </c>
      <c r="F28" s="102">
        <v>-437</v>
      </c>
      <c r="G28" s="102"/>
      <c r="H28" s="103">
        <v>-923</v>
      </c>
      <c r="I28" s="226"/>
      <c r="J28" s="280">
        <v>0</v>
      </c>
      <c r="K28" s="102"/>
      <c r="L28" s="102" t="s">
        <v>184</v>
      </c>
    </row>
    <row r="29" spans="1:14" ht="17" customHeight="1">
      <c r="A29" s="218"/>
      <c r="B29" s="225" t="s">
        <v>153</v>
      </c>
      <c r="C29" s="225"/>
      <c r="D29" s="216" t="s">
        <v>208</v>
      </c>
      <c r="F29" s="102">
        <v>718</v>
      </c>
      <c r="G29" s="102"/>
      <c r="H29" s="103">
        <v>1114</v>
      </c>
      <c r="I29" s="226"/>
      <c r="J29" s="102">
        <v>718</v>
      </c>
      <c r="K29" s="102"/>
      <c r="L29" s="102">
        <v>1114</v>
      </c>
    </row>
    <row r="30" spans="1:14" ht="17" customHeight="1">
      <c r="A30" s="224"/>
      <c r="B30" s="227" t="s">
        <v>154</v>
      </c>
      <c r="C30" s="225"/>
      <c r="F30" s="20">
        <v>1616</v>
      </c>
      <c r="G30" s="102"/>
      <c r="H30" s="20">
        <v>4998</v>
      </c>
      <c r="I30" s="226"/>
      <c r="J30" s="20">
        <v>1369</v>
      </c>
      <c r="K30" s="102"/>
      <c r="L30" s="20">
        <v>4697</v>
      </c>
      <c r="N30" s="243"/>
    </row>
    <row r="31" spans="1:14" ht="17" customHeight="1">
      <c r="A31" s="224" t="s">
        <v>155</v>
      </c>
      <c r="B31" s="227"/>
      <c r="C31" s="225"/>
      <c r="F31" s="102">
        <f>SUM(F13:F30)</f>
        <v>55732</v>
      </c>
      <c r="G31" s="102"/>
      <c r="H31" s="102">
        <f>SUM(H13:H30)</f>
        <v>100956</v>
      </c>
      <c r="I31" s="226"/>
      <c r="J31" s="102">
        <f>SUM(J13:J30)</f>
        <v>1081</v>
      </c>
      <c r="K31" s="102"/>
      <c r="L31" s="102">
        <f>SUM(L13:L30)</f>
        <v>1287</v>
      </c>
    </row>
    <row r="32" spans="1:14" ht="17" customHeight="1">
      <c r="A32" s="229" t="s">
        <v>156</v>
      </c>
      <c r="B32" s="230"/>
      <c r="C32" s="230"/>
      <c r="F32" s="12"/>
      <c r="G32" s="12"/>
      <c r="H32" s="12"/>
      <c r="I32" s="226"/>
      <c r="J32" s="12"/>
      <c r="K32" s="12"/>
      <c r="L32" s="12"/>
    </row>
    <row r="33" spans="1:12" s="223" customFormat="1" ht="17" customHeight="1">
      <c r="A33" s="231"/>
      <c r="B33" s="230" t="s">
        <v>15</v>
      </c>
      <c r="C33" s="230"/>
      <c r="D33" s="216"/>
      <c r="E33" s="216"/>
      <c r="F33" s="102">
        <v>11728</v>
      </c>
      <c r="G33" s="102"/>
      <c r="H33" s="102">
        <v>-7105</v>
      </c>
      <c r="I33" s="226"/>
      <c r="J33" s="102">
        <v>21422</v>
      </c>
      <c r="K33" s="102"/>
      <c r="L33" s="102">
        <v>11890</v>
      </c>
    </row>
    <row r="34" spans="1:12" s="223" customFormat="1" ht="17" customHeight="1">
      <c r="A34" s="231"/>
      <c r="B34" s="230" t="s">
        <v>18</v>
      </c>
      <c r="C34" s="230"/>
      <c r="D34" s="216"/>
      <c r="E34" s="216"/>
      <c r="F34" s="102">
        <v>-1879</v>
      </c>
      <c r="G34" s="102"/>
      <c r="H34" s="102">
        <v>-3849</v>
      </c>
      <c r="I34" s="226"/>
      <c r="J34" s="280">
        <v>0</v>
      </c>
      <c r="K34" s="102"/>
      <c r="L34" s="102" t="s">
        <v>184</v>
      </c>
    </row>
    <row r="35" spans="1:12" s="223" customFormat="1" ht="17" customHeight="1">
      <c r="A35" s="231"/>
      <c r="B35" s="232" t="s">
        <v>19</v>
      </c>
      <c r="C35" s="232"/>
      <c r="D35" s="216"/>
      <c r="E35" s="216"/>
      <c r="F35" s="102">
        <v>1751</v>
      </c>
      <c r="G35" s="102"/>
      <c r="H35" s="102">
        <v>-712</v>
      </c>
      <c r="I35" s="226"/>
      <c r="J35" s="102">
        <v>1801</v>
      </c>
      <c r="K35" s="102"/>
      <c r="L35" s="102">
        <v>-310</v>
      </c>
    </row>
    <row r="36" spans="1:12" s="223" customFormat="1" ht="17" customHeight="1">
      <c r="A36" s="231"/>
      <c r="B36" s="232" t="s">
        <v>29</v>
      </c>
      <c r="C36" s="232"/>
      <c r="D36" s="216"/>
      <c r="E36" s="216"/>
      <c r="F36" s="102">
        <v>-2164</v>
      </c>
      <c r="G36" s="102"/>
      <c r="H36" s="102">
        <v>1491</v>
      </c>
      <c r="I36" s="226"/>
      <c r="J36" s="102">
        <v>-2528</v>
      </c>
      <c r="K36" s="102"/>
      <c r="L36" s="102" t="s">
        <v>184</v>
      </c>
    </row>
    <row r="37" spans="1:12" s="223" customFormat="1" ht="17" customHeight="1">
      <c r="A37" s="231"/>
      <c r="B37" s="232" t="s">
        <v>35</v>
      </c>
      <c r="C37" s="232"/>
      <c r="D37" s="216"/>
      <c r="E37" s="216"/>
      <c r="F37" s="102">
        <v>-3262</v>
      </c>
      <c r="G37" s="102"/>
      <c r="H37" s="102">
        <v>-27659</v>
      </c>
      <c r="I37" s="226"/>
      <c r="J37" s="103">
        <v>-5344</v>
      </c>
      <c r="K37" s="102"/>
      <c r="L37" s="102">
        <v>301</v>
      </c>
    </row>
    <row r="38" spans="1:12" s="223" customFormat="1" ht="17" customHeight="1">
      <c r="A38" s="231"/>
      <c r="B38" s="232" t="s">
        <v>36</v>
      </c>
      <c r="C38" s="232"/>
      <c r="D38" s="216"/>
      <c r="E38" s="216"/>
      <c r="F38" s="271">
        <v>-3379</v>
      </c>
      <c r="G38" s="102"/>
      <c r="H38" s="102">
        <v>-18969</v>
      </c>
      <c r="I38" s="226"/>
      <c r="J38" s="102">
        <v>0</v>
      </c>
      <c r="K38" s="102"/>
      <c r="L38" s="102" t="s">
        <v>184</v>
      </c>
    </row>
    <row r="39" spans="1:12" s="223" customFormat="1" ht="17" customHeight="1">
      <c r="A39" s="231"/>
      <c r="B39" s="232" t="s">
        <v>157</v>
      </c>
      <c r="C39" s="232"/>
      <c r="D39" s="216"/>
      <c r="E39" s="216"/>
      <c r="F39" s="123">
        <v>0</v>
      </c>
      <c r="G39" s="102"/>
      <c r="H39" s="20">
        <v>1365</v>
      </c>
      <c r="I39" s="226"/>
      <c r="J39" s="123">
        <v>0</v>
      </c>
      <c r="K39" s="102"/>
      <c r="L39" s="20">
        <v>60</v>
      </c>
    </row>
    <row r="40" spans="1:12" s="5" customFormat="1" ht="17" customHeight="1">
      <c r="A40" s="185"/>
      <c r="B40" s="4"/>
      <c r="C40" s="12"/>
      <c r="D40" s="12"/>
      <c r="E40" s="13"/>
      <c r="F40" s="102"/>
      <c r="G40" s="102"/>
      <c r="H40" s="102"/>
      <c r="I40" s="102"/>
      <c r="J40" s="102"/>
      <c r="K40" s="102"/>
      <c r="L40" s="102"/>
    </row>
    <row r="41" spans="1:12" s="223" customFormat="1" ht="17" customHeight="1">
      <c r="A41" s="233" t="s">
        <v>158</v>
      </c>
      <c r="B41" s="233"/>
      <c r="C41" s="233"/>
      <c r="D41" s="216"/>
      <c r="E41" s="216"/>
      <c r="F41" s="102">
        <f>SUM(F31:F39)</f>
        <v>58527</v>
      </c>
      <c r="G41" s="102"/>
      <c r="H41" s="102">
        <f>SUM(H31:H39)</f>
        <v>45518</v>
      </c>
      <c r="I41" s="226"/>
      <c r="J41" s="102">
        <f>SUM(J31:J39)</f>
        <v>16432</v>
      </c>
      <c r="K41" s="102"/>
      <c r="L41" s="102">
        <f>SUM(L31:L39)</f>
        <v>13228</v>
      </c>
    </row>
    <row r="42" spans="1:12" ht="17" customHeight="1">
      <c r="B42" s="234" t="s">
        <v>151</v>
      </c>
      <c r="D42" s="231"/>
      <c r="E42" s="231"/>
      <c r="F42" s="102">
        <v>0</v>
      </c>
      <c r="G42" s="102"/>
      <c r="H42" s="102">
        <v>278</v>
      </c>
      <c r="I42" s="226"/>
      <c r="J42" s="102">
        <v>0</v>
      </c>
      <c r="K42" s="102"/>
      <c r="L42" s="102">
        <v>277</v>
      </c>
    </row>
    <row r="43" spans="1:12" s="223" customFormat="1" ht="17" customHeight="1">
      <c r="B43" s="231" t="s">
        <v>159</v>
      </c>
      <c r="C43" s="235"/>
      <c r="D43" s="216"/>
      <c r="E43" s="216"/>
      <c r="F43" s="20">
        <v>-223</v>
      </c>
      <c r="G43" s="102"/>
      <c r="H43" s="20">
        <v>-2019</v>
      </c>
      <c r="I43" s="226"/>
      <c r="J43" s="20">
        <v>-223</v>
      </c>
      <c r="K43" s="102"/>
      <c r="L43" s="20">
        <v>-17</v>
      </c>
    </row>
    <row r="44" spans="1:12" s="223" customFormat="1" ht="17" customHeight="1">
      <c r="A44" s="236" t="s">
        <v>160</v>
      </c>
      <c r="D44" s="216"/>
      <c r="E44" s="216"/>
      <c r="F44" s="20">
        <f>SUM(F41:F43)</f>
        <v>58304</v>
      </c>
      <c r="G44" s="102"/>
      <c r="H44" s="20">
        <f>SUM(H41:H43)</f>
        <v>43777</v>
      </c>
      <c r="I44" s="226"/>
      <c r="J44" s="20">
        <f>SUM(J41:J43)</f>
        <v>16209</v>
      </c>
      <c r="K44" s="102"/>
      <c r="L44" s="20">
        <f>SUM(L41:L43)</f>
        <v>13488</v>
      </c>
    </row>
    <row r="45" spans="1:12" s="223" customFormat="1" ht="17" customHeight="1">
      <c r="A45" s="236"/>
      <c r="D45" s="216"/>
      <c r="E45" s="216"/>
      <c r="F45" s="102"/>
      <c r="G45" s="102"/>
      <c r="H45" s="102"/>
      <c r="I45" s="226"/>
      <c r="J45" s="105"/>
      <c r="K45" s="41"/>
      <c r="L45" s="106"/>
    </row>
    <row r="46" spans="1:12" s="223" customFormat="1" ht="17" customHeight="1">
      <c r="A46" s="236"/>
      <c r="D46" s="216"/>
      <c r="E46" s="216"/>
      <c r="F46" s="102"/>
      <c r="G46" s="102"/>
      <c r="H46" s="102"/>
      <c r="I46" s="226"/>
      <c r="J46" s="105"/>
      <c r="K46" s="41"/>
      <c r="L46" s="106"/>
    </row>
    <row r="47" spans="1:12" s="223" customFormat="1" ht="17" customHeight="1">
      <c r="A47" s="236"/>
      <c r="D47" s="216"/>
      <c r="E47" s="216"/>
      <c r="F47" s="102"/>
      <c r="G47" s="102"/>
      <c r="H47" s="102"/>
      <c r="I47" s="226"/>
      <c r="J47" s="105"/>
      <c r="K47" s="41"/>
      <c r="L47" s="106"/>
    </row>
    <row r="48" spans="1:12" s="223" customFormat="1" ht="17" customHeight="1">
      <c r="A48" s="215" t="s">
        <v>0</v>
      </c>
      <c r="B48" s="215"/>
      <c r="C48" s="215"/>
      <c r="D48" s="216"/>
      <c r="E48" s="216"/>
      <c r="F48" s="217"/>
      <c r="G48" s="216"/>
      <c r="H48" s="216"/>
      <c r="I48" s="216"/>
      <c r="J48" s="111"/>
      <c r="K48" s="112"/>
      <c r="L48" s="113"/>
    </row>
    <row r="49" spans="1:12" s="223" customFormat="1" ht="17" customHeight="1">
      <c r="A49" s="218" t="s">
        <v>188</v>
      </c>
      <c r="B49" s="215"/>
      <c r="C49" s="215"/>
      <c r="D49" s="216"/>
      <c r="E49" s="216"/>
      <c r="F49" s="217"/>
      <c r="G49" s="216"/>
      <c r="H49" s="216"/>
      <c r="I49" s="216"/>
      <c r="J49" s="114"/>
      <c r="K49" s="112"/>
      <c r="L49" s="115"/>
    </row>
    <row r="50" spans="1:12" s="223" customFormat="1" ht="17" customHeight="1">
      <c r="A50" s="219" t="s">
        <v>60</v>
      </c>
      <c r="B50" s="220"/>
      <c r="C50" s="220"/>
      <c r="D50" s="221"/>
      <c r="E50" s="221"/>
      <c r="F50" s="222"/>
      <c r="G50" s="221"/>
      <c r="H50" s="221"/>
      <c r="I50" s="221"/>
      <c r="J50" s="116"/>
      <c r="K50" s="117"/>
      <c r="L50" s="118"/>
    </row>
    <row r="51" spans="1:12" s="223" customFormat="1" ht="17" customHeight="1">
      <c r="A51" s="236"/>
      <c r="D51" s="216"/>
      <c r="E51" s="216"/>
      <c r="F51" s="54"/>
      <c r="G51" s="6"/>
      <c r="H51" s="6"/>
      <c r="I51" s="216"/>
      <c r="J51" s="40"/>
      <c r="K51" s="121"/>
      <c r="L51" s="44"/>
    </row>
    <row r="52" spans="1:12" s="223" customFormat="1" ht="17" customHeight="1">
      <c r="A52" s="218"/>
      <c r="B52" s="215"/>
      <c r="C52" s="215"/>
      <c r="D52" s="216"/>
      <c r="E52" s="216"/>
      <c r="F52" s="222"/>
      <c r="G52" s="221"/>
      <c r="H52" s="221"/>
      <c r="I52" s="221"/>
      <c r="J52" s="335"/>
      <c r="K52" s="336"/>
      <c r="L52" s="337" t="s">
        <v>203</v>
      </c>
    </row>
    <row r="53" spans="1:12" s="223" customFormat="1" ht="17" customHeight="1">
      <c r="A53" s="218"/>
      <c r="B53" s="215"/>
      <c r="C53" s="215"/>
      <c r="D53" s="216"/>
      <c r="E53" s="216"/>
      <c r="F53" s="338" t="s">
        <v>3</v>
      </c>
      <c r="G53" s="338"/>
      <c r="H53" s="338"/>
      <c r="I53" s="6"/>
      <c r="J53" s="338" t="s">
        <v>4</v>
      </c>
      <c r="K53" s="338"/>
      <c r="L53" s="338"/>
    </row>
    <row r="54" spans="1:12" s="223" customFormat="1" ht="17" customHeight="1">
      <c r="A54" s="215"/>
      <c r="B54" s="215"/>
      <c r="C54" s="215"/>
      <c r="D54" s="216"/>
      <c r="E54" s="216"/>
      <c r="F54" s="339" t="s">
        <v>122</v>
      </c>
      <c r="G54" s="339"/>
      <c r="H54" s="339"/>
      <c r="I54" s="6"/>
      <c r="J54" s="339" t="s">
        <v>122</v>
      </c>
      <c r="K54" s="339"/>
      <c r="L54" s="339"/>
    </row>
    <row r="55" spans="1:12" ht="17" customHeight="1">
      <c r="A55" s="215"/>
      <c r="B55" s="215"/>
      <c r="C55" s="215"/>
      <c r="F55" s="52" t="s">
        <v>5</v>
      </c>
      <c r="G55" s="50"/>
      <c r="H55" s="52" t="s">
        <v>5</v>
      </c>
      <c r="I55" s="8"/>
      <c r="J55" s="7" t="s">
        <v>5</v>
      </c>
      <c r="K55" s="50"/>
      <c r="L55" s="52" t="s">
        <v>5</v>
      </c>
    </row>
    <row r="56" spans="1:12" ht="17" customHeight="1">
      <c r="A56" s="215"/>
      <c r="B56" s="215"/>
      <c r="C56" s="215"/>
      <c r="F56" s="53" t="s">
        <v>7</v>
      </c>
      <c r="G56" s="9"/>
      <c r="H56" s="2" t="s">
        <v>7</v>
      </c>
      <c r="I56" s="3"/>
      <c r="J56" s="2" t="s">
        <v>7</v>
      </c>
      <c r="K56" s="10"/>
      <c r="L56" s="2" t="s">
        <v>7</v>
      </c>
    </row>
    <row r="57" spans="1:12" ht="17" customHeight="1">
      <c r="A57" s="215"/>
      <c r="B57" s="215"/>
      <c r="C57" s="215"/>
      <c r="D57"/>
      <c r="F57" s="318" t="s">
        <v>9</v>
      </c>
      <c r="G57" s="9"/>
      <c r="H57" s="318" t="s">
        <v>10</v>
      </c>
      <c r="I57" s="3"/>
      <c r="J57" s="318" t="s">
        <v>9</v>
      </c>
      <c r="K57" s="9"/>
      <c r="L57" s="318" t="s">
        <v>10</v>
      </c>
    </row>
    <row r="58" spans="1:12" s="5" customFormat="1" ht="17" customHeight="1">
      <c r="A58" s="185"/>
      <c r="B58" s="4"/>
      <c r="C58" s="12"/>
      <c r="D58" s="12"/>
      <c r="E58" s="13"/>
      <c r="F58" s="12"/>
      <c r="G58" s="13"/>
      <c r="H58" s="12"/>
      <c r="I58" s="13"/>
      <c r="J58" s="12"/>
      <c r="K58" s="13"/>
      <c r="L58" s="43"/>
    </row>
    <row r="59" spans="1:12" ht="17" customHeight="1">
      <c r="A59" s="237" t="s">
        <v>161</v>
      </c>
      <c r="B59" s="223"/>
      <c r="C59" s="223"/>
      <c r="F59" s="124"/>
      <c r="G59" s="125"/>
      <c r="H59" s="125"/>
      <c r="I59" s="216"/>
      <c r="J59" s="126"/>
      <c r="K59" s="121"/>
      <c r="L59" s="127"/>
    </row>
    <row r="60" spans="1:12" ht="17" customHeight="1">
      <c r="B60" s="234" t="s">
        <v>162</v>
      </c>
      <c r="F60" s="102">
        <v>51201</v>
      </c>
      <c r="G60" s="102"/>
      <c r="H60" s="103">
        <v>128449</v>
      </c>
      <c r="I60" s="226"/>
      <c r="J60" s="102">
        <v>0</v>
      </c>
      <c r="K60" s="41"/>
      <c r="L60" s="103">
        <v>19453</v>
      </c>
    </row>
    <row r="61" spans="1:12" ht="17" customHeight="1">
      <c r="B61" s="234" t="s">
        <v>163</v>
      </c>
      <c r="F61" s="102">
        <v>-2570</v>
      </c>
      <c r="G61" s="102"/>
      <c r="H61" s="103">
        <v>-983</v>
      </c>
      <c r="I61" s="226"/>
      <c r="J61" s="102">
        <v>-910</v>
      </c>
      <c r="K61" s="41"/>
      <c r="L61" s="103">
        <v>0</v>
      </c>
    </row>
    <row r="62" spans="1:12" ht="17" customHeight="1">
      <c r="B62" s="234" t="s">
        <v>164</v>
      </c>
      <c r="F62" s="102">
        <v>0</v>
      </c>
      <c r="G62" s="102"/>
      <c r="H62" s="102">
        <v>-11378</v>
      </c>
      <c r="I62" s="226"/>
      <c r="J62" s="102">
        <v>0</v>
      </c>
      <c r="K62" s="41"/>
      <c r="L62" s="102">
        <v>0</v>
      </c>
    </row>
    <row r="63" spans="1:12" ht="17" customHeight="1">
      <c r="B63" s="234" t="s">
        <v>218</v>
      </c>
      <c r="F63" s="102">
        <v>0</v>
      </c>
      <c r="G63" s="102"/>
      <c r="H63" s="103">
        <v>-15000</v>
      </c>
      <c r="I63" s="226"/>
      <c r="J63" s="102">
        <v>0</v>
      </c>
      <c r="K63" s="41"/>
      <c r="L63" s="103">
        <v>-15000</v>
      </c>
    </row>
    <row r="64" spans="1:12" ht="17" customHeight="1">
      <c r="B64" s="234" t="s">
        <v>219</v>
      </c>
      <c r="F64" s="102">
        <v>38</v>
      </c>
      <c r="G64" s="102"/>
      <c r="H64" s="103">
        <v>0</v>
      </c>
      <c r="I64" s="226"/>
      <c r="J64" s="102">
        <v>3525</v>
      </c>
      <c r="K64" s="41"/>
      <c r="L64" s="103">
        <v>0</v>
      </c>
    </row>
    <row r="65" spans="1:12" ht="17" customHeight="1">
      <c r="B65" s="234" t="s">
        <v>220</v>
      </c>
      <c r="D65" s="231"/>
      <c r="E65" s="231"/>
      <c r="F65" s="102">
        <v>2088</v>
      </c>
      <c r="G65" s="102"/>
      <c r="H65" s="103">
        <v>376</v>
      </c>
      <c r="I65" s="226"/>
      <c r="J65" s="102">
        <v>2088</v>
      </c>
      <c r="K65" s="41"/>
      <c r="L65" s="103">
        <v>355</v>
      </c>
    </row>
    <row r="66" spans="1:12" ht="17" customHeight="1">
      <c r="B66" s="234" t="s">
        <v>165</v>
      </c>
      <c r="D66" s="231"/>
      <c r="E66" s="231"/>
      <c r="F66" s="102">
        <v>192</v>
      </c>
      <c r="G66" s="102"/>
      <c r="H66" s="103">
        <v>356</v>
      </c>
      <c r="I66" s="226"/>
      <c r="J66" s="102">
        <v>172</v>
      </c>
      <c r="K66" s="41"/>
      <c r="L66" s="103">
        <v>353</v>
      </c>
    </row>
    <row r="67" spans="1:12" ht="17" customHeight="1">
      <c r="B67" s="234" t="s">
        <v>224</v>
      </c>
      <c r="D67" s="231"/>
      <c r="E67" s="231"/>
      <c r="F67" s="20">
        <v>0</v>
      </c>
      <c r="G67" s="102"/>
      <c r="H67" s="123">
        <v>0</v>
      </c>
      <c r="I67" s="226"/>
      <c r="J67" s="20">
        <v>99779</v>
      </c>
      <c r="K67" s="41"/>
      <c r="L67" s="123">
        <v>105831</v>
      </c>
    </row>
    <row r="68" spans="1:12" ht="17" customHeight="1">
      <c r="A68" s="238" t="s">
        <v>197</v>
      </c>
      <c r="F68" s="20">
        <f>SUM(F60:F67)</f>
        <v>50949</v>
      </c>
      <c r="G68" s="102"/>
      <c r="H68" s="20">
        <f>SUM(H60:H67)</f>
        <v>101820</v>
      </c>
      <c r="I68" s="226"/>
      <c r="J68" s="20">
        <f>SUM(J60:J67)</f>
        <v>104654</v>
      </c>
      <c r="K68" s="41"/>
      <c r="L68" s="20">
        <f>SUM(L60:L67)</f>
        <v>110992</v>
      </c>
    </row>
    <row r="69" spans="1:12" ht="17" customHeight="1">
      <c r="F69" s="102"/>
      <c r="G69" s="102"/>
      <c r="H69" s="102"/>
      <c r="I69" s="226"/>
      <c r="J69" s="102"/>
      <c r="K69" s="128"/>
      <c r="L69" s="102"/>
    </row>
    <row r="70" spans="1:12" ht="17" customHeight="1">
      <c r="A70" s="239" t="s">
        <v>166</v>
      </c>
      <c r="F70" s="102"/>
      <c r="G70" s="102"/>
      <c r="H70" s="102"/>
      <c r="I70" s="226"/>
      <c r="J70" s="102"/>
      <c r="K70" s="128"/>
      <c r="L70" s="102"/>
    </row>
    <row r="71" spans="1:12" ht="17" customHeight="1">
      <c r="B71" s="234" t="s">
        <v>167</v>
      </c>
      <c r="F71" s="102"/>
      <c r="G71" s="102"/>
      <c r="H71" s="108"/>
      <c r="I71" s="129"/>
      <c r="J71" s="108"/>
      <c r="K71" s="129"/>
      <c r="L71" s="108"/>
    </row>
    <row r="72" spans="1:12" ht="17" customHeight="1">
      <c r="B72" s="234"/>
      <c r="C72" s="231" t="s">
        <v>135</v>
      </c>
      <c r="F72" s="102">
        <v>0</v>
      </c>
      <c r="G72" s="102"/>
      <c r="H72" s="108">
        <v>10616</v>
      </c>
      <c r="I72" s="129"/>
      <c r="J72" s="108">
        <v>0</v>
      </c>
      <c r="K72" s="129"/>
      <c r="L72" s="108">
        <v>10616</v>
      </c>
    </row>
    <row r="73" spans="1:12" ht="17" customHeight="1">
      <c r="B73" s="234" t="s">
        <v>168</v>
      </c>
      <c r="F73" s="102">
        <v>0</v>
      </c>
      <c r="G73" s="102"/>
      <c r="H73" s="108">
        <v>20000</v>
      </c>
      <c r="I73" s="129"/>
      <c r="J73" s="108">
        <v>0</v>
      </c>
      <c r="K73" s="129"/>
      <c r="L73" s="108">
        <v>20000</v>
      </c>
    </row>
    <row r="74" spans="1:12" ht="17" customHeight="1">
      <c r="B74" s="234" t="s">
        <v>169</v>
      </c>
      <c r="F74" s="102">
        <v>0</v>
      </c>
      <c r="G74" s="102"/>
      <c r="H74" s="108">
        <v>-110000</v>
      </c>
      <c r="I74" s="129"/>
      <c r="J74" s="108">
        <v>0</v>
      </c>
      <c r="K74" s="129"/>
      <c r="L74" s="108">
        <v>-110000</v>
      </c>
    </row>
    <row r="75" spans="1:12" ht="17" customHeight="1">
      <c r="B75" s="234" t="s">
        <v>223</v>
      </c>
      <c r="F75" s="102">
        <v>-26680</v>
      </c>
      <c r="G75" s="102"/>
      <c r="H75" s="108">
        <v>-20010</v>
      </c>
      <c r="I75" s="129"/>
      <c r="J75" s="108">
        <v>-26680</v>
      </c>
      <c r="K75" s="129"/>
      <c r="L75" s="108">
        <v>-20010</v>
      </c>
    </row>
    <row r="76" spans="1:12" ht="17" customHeight="1">
      <c r="B76" s="234" t="s">
        <v>170</v>
      </c>
      <c r="D76" s="240"/>
      <c r="F76" s="12">
        <v>0</v>
      </c>
      <c r="G76" s="12"/>
      <c r="H76" s="108">
        <v>-60000</v>
      </c>
      <c r="I76" s="226"/>
      <c r="J76" s="12">
        <v>0</v>
      </c>
      <c r="K76" s="128"/>
      <c r="L76" s="108">
        <v>-60000</v>
      </c>
    </row>
    <row r="77" spans="1:12" ht="17" customHeight="1">
      <c r="B77" s="234" t="s">
        <v>171</v>
      </c>
      <c r="D77" s="240"/>
      <c r="F77" s="102">
        <v>-2170</v>
      </c>
      <c r="G77" s="102"/>
      <c r="H77" s="102">
        <v>-2879</v>
      </c>
      <c r="I77" s="226"/>
      <c r="J77" s="102">
        <v>-1917</v>
      </c>
      <c r="K77" s="102"/>
      <c r="L77" s="102">
        <v>-2202</v>
      </c>
    </row>
    <row r="78" spans="1:12" ht="17" customHeight="1">
      <c r="B78" s="234" t="s">
        <v>172</v>
      </c>
      <c r="F78" s="20">
        <v>-2098</v>
      </c>
      <c r="G78" s="102"/>
      <c r="H78" s="20">
        <v>-2527</v>
      </c>
      <c r="I78" s="226"/>
      <c r="J78" s="20">
        <v>-60</v>
      </c>
      <c r="K78" s="128"/>
      <c r="L78" s="20">
        <v>-284</v>
      </c>
    </row>
    <row r="79" spans="1:12" ht="17" customHeight="1">
      <c r="A79" s="223" t="s">
        <v>173</v>
      </c>
      <c r="B79" s="234"/>
      <c r="F79" s="272">
        <f>SUM(F72:F78)</f>
        <v>-30948</v>
      </c>
      <c r="G79" s="12"/>
      <c r="H79" s="272">
        <f>SUM(H72:H78)</f>
        <v>-164800</v>
      </c>
      <c r="I79" s="226"/>
      <c r="J79" s="272">
        <f>SUM(J72:J78)</f>
        <v>-28657</v>
      </c>
      <c r="K79" s="128"/>
      <c r="L79" s="272">
        <f>SUM(L72:L78)</f>
        <v>-161880</v>
      </c>
    </row>
    <row r="80" spans="1:12" s="5" customFormat="1" ht="17" customHeight="1">
      <c r="A80" s="185"/>
      <c r="B80" s="4"/>
      <c r="C80" s="12"/>
      <c r="D80" s="12"/>
      <c r="E80" s="13"/>
      <c r="F80" s="12"/>
      <c r="G80" s="12"/>
      <c r="H80" s="12"/>
      <c r="I80" s="12"/>
      <c r="J80" s="12"/>
      <c r="K80" s="12"/>
      <c r="L80" s="12"/>
    </row>
    <row r="81" spans="1:14" ht="17" customHeight="1">
      <c r="A81" s="241" t="s">
        <v>174</v>
      </c>
      <c r="B81" s="215"/>
      <c r="C81" s="215"/>
      <c r="D81" s="215"/>
      <c r="E81" s="215"/>
      <c r="F81" s="20">
        <v>-920</v>
      </c>
      <c r="G81" s="130"/>
      <c r="H81" s="123">
        <v>-1367</v>
      </c>
      <c r="I81" s="226"/>
      <c r="J81" s="20">
        <v>0</v>
      </c>
      <c r="K81" s="128"/>
      <c r="L81" s="20">
        <v>0</v>
      </c>
    </row>
    <row r="82" spans="1:14" s="5" customFormat="1" ht="17" customHeight="1">
      <c r="A82" s="185"/>
      <c r="B82" s="4"/>
      <c r="C82" s="12"/>
      <c r="D82" s="12"/>
      <c r="E82" s="13"/>
      <c r="F82" s="12"/>
      <c r="G82" s="12"/>
      <c r="H82" s="12"/>
      <c r="I82" s="12"/>
      <c r="J82" s="12"/>
      <c r="K82" s="12"/>
      <c r="L82" s="12"/>
    </row>
    <row r="83" spans="1:14" ht="17" customHeight="1">
      <c r="A83" s="241" t="s">
        <v>175</v>
      </c>
      <c r="B83" s="215"/>
      <c r="C83" s="215"/>
      <c r="D83" s="215"/>
      <c r="E83" s="215"/>
      <c r="F83" s="102">
        <f>+F44+F68+F79+F81</f>
        <v>77385</v>
      </c>
      <c r="G83" s="130"/>
      <c r="H83" s="102">
        <f>+H44+H68+H79+H81</f>
        <v>-20570</v>
      </c>
      <c r="I83" s="271"/>
      <c r="J83" s="102">
        <f>+J44+J68+J79+J81</f>
        <v>92206</v>
      </c>
      <c r="K83" s="128"/>
      <c r="L83" s="102">
        <v>-37400</v>
      </c>
    </row>
    <row r="84" spans="1:14" ht="17" customHeight="1">
      <c r="B84" s="242" t="s">
        <v>176</v>
      </c>
      <c r="C84" s="215"/>
      <c r="E84" s="215"/>
      <c r="F84" s="102">
        <v>185623</v>
      </c>
      <c r="G84" s="130"/>
      <c r="H84" s="102">
        <v>344546</v>
      </c>
      <c r="I84" s="226"/>
      <c r="J84" s="102">
        <v>27247</v>
      </c>
      <c r="K84" s="128"/>
      <c r="L84" s="102">
        <v>108487</v>
      </c>
    </row>
    <row r="85" spans="1:14" ht="17" customHeight="1">
      <c r="B85" s="242" t="s">
        <v>177</v>
      </c>
      <c r="C85" s="215"/>
      <c r="D85" s="215"/>
      <c r="E85" s="215"/>
      <c r="F85" s="20">
        <v>424</v>
      </c>
      <c r="G85" s="130"/>
      <c r="H85" s="20">
        <v>264</v>
      </c>
      <c r="I85" s="226"/>
      <c r="J85" s="20">
        <v>429</v>
      </c>
      <c r="K85" s="128"/>
      <c r="L85" s="20">
        <v>174</v>
      </c>
    </row>
    <row r="86" spans="1:14" ht="17" customHeight="1" thickBot="1">
      <c r="A86" s="241" t="s">
        <v>178</v>
      </c>
      <c r="B86" s="215"/>
      <c r="C86" s="215"/>
      <c r="E86" s="215"/>
      <c r="F86" s="21">
        <f>SUM(F83:F85)</f>
        <v>263432</v>
      </c>
      <c r="G86" s="130"/>
      <c r="H86" s="21">
        <f>SUM(H83:H85)</f>
        <v>324240</v>
      </c>
      <c r="I86" s="226"/>
      <c r="J86" s="21">
        <f>SUM(J83:J85)</f>
        <v>119882</v>
      </c>
      <c r="K86" s="41"/>
      <c r="L86" s="21">
        <f>SUM(L83:L85)</f>
        <v>71261</v>
      </c>
    </row>
    <row r="87" spans="1:14" ht="17" customHeight="1" thickTop="1">
      <c r="D87" s="231"/>
      <c r="E87" s="231"/>
      <c r="F87" s="243"/>
      <c r="G87" s="243"/>
      <c r="H87" s="243"/>
      <c r="I87" s="243"/>
      <c r="J87" s="243"/>
      <c r="K87" s="243"/>
      <c r="L87" s="244"/>
      <c r="M87" s="243"/>
      <c r="N87" s="243"/>
    </row>
    <row r="88" spans="1:14" s="114" customFormat="1" ht="17" customHeight="1">
      <c r="A88" s="215" t="s">
        <v>179</v>
      </c>
      <c r="B88" s="225"/>
      <c r="C88" s="215"/>
      <c r="D88" s="215"/>
      <c r="E88" s="215"/>
      <c r="F88" s="130"/>
      <c r="G88" s="130"/>
      <c r="H88" s="130"/>
      <c r="I88" s="226"/>
      <c r="J88" s="131"/>
      <c r="K88" s="128"/>
      <c r="L88" s="132"/>
    </row>
    <row r="89" spans="1:14" s="114" customFormat="1" ht="17" customHeight="1">
      <c r="A89" s="215"/>
      <c r="B89" s="14" t="s">
        <v>213</v>
      </c>
      <c r="C89" s="215"/>
      <c r="D89" s="215"/>
      <c r="E89" s="215"/>
      <c r="F89" s="102">
        <v>3124</v>
      </c>
      <c r="G89" s="130"/>
      <c r="H89" s="102">
        <v>0</v>
      </c>
      <c r="I89" s="226"/>
      <c r="J89" s="226">
        <v>1180</v>
      </c>
      <c r="K89" s="128"/>
      <c r="L89" s="132">
        <v>0</v>
      </c>
    </row>
    <row r="90" spans="1:14" ht="17" customHeight="1">
      <c r="B90" s="14" t="s">
        <v>180</v>
      </c>
      <c r="D90" s="215"/>
      <c r="E90" s="215"/>
      <c r="F90" s="226">
        <v>0</v>
      </c>
      <c r="G90" s="130"/>
      <c r="H90" s="226">
        <v>16988</v>
      </c>
      <c r="I90" s="226"/>
      <c r="J90" s="226">
        <v>0</v>
      </c>
      <c r="K90" s="128"/>
      <c r="L90" s="226">
        <v>0</v>
      </c>
    </row>
    <row r="91" spans="1:14" ht="17" customHeight="1">
      <c r="B91" s="14" t="s">
        <v>181</v>
      </c>
      <c r="F91" s="226">
        <v>39460</v>
      </c>
      <c r="G91" s="130"/>
      <c r="H91" s="226">
        <v>4710</v>
      </c>
      <c r="I91" s="226"/>
      <c r="J91" s="226">
        <v>0</v>
      </c>
      <c r="K91" s="128"/>
      <c r="L91" s="226">
        <v>0</v>
      </c>
    </row>
    <row r="92" spans="1:14" ht="17" customHeight="1">
      <c r="B92" s="14" t="s">
        <v>182</v>
      </c>
      <c r="F92" s="226">
        <v>6791</v>
      </c>
      <c r="G92" s="130"/>
      <c r="H92" s="226">
        <v>2748</v>
      </c>
      <c r="I92" s="226"/>
      <c r="J92" s="226">
        <v>0</v>
      </c>
      <c r="K92" s="128"/>
      <c r="L92" s="226">
        <v>0</v>
      </c>
    </row>
    <row r="93" spans="1:14" ht="17" customHeight="1">
      <c r="B93" s="14"/>
      <c r="F93" s="226"/>
      <c r="G93" s="130"/>
      <c r="H93" s="226"/>
      <c r="I93" s="226"/>
      <c r="J93" s="226"/>
      <c r="K93" s="128"/>
      <c r="L93" s="226"/>
    </row>
    <row r="94" spans="1:14" ht="17" customHeight="1">
      <c r="B94" s="225"/>
      <c r="C94" s="14"/>
      <c r="D94" s="231"/>
      <c r="E94" s="231"/>
      <c r="F94" s="226"/>
      <c r="G94" s="245"/>
      <c r="H94" s="226"/>
      <c r="I94" s="246"/>
      <c r="J94" s="226"/>
      <c r="K94" s="133"/>
      <c r="L94" s="226"/>
    </row>
    <row r="95" spans="1:14" ht="17" customHeight="1">
      <c r="F95" s="270"/>
      <c r="H95" s="270"/>
      <c r="J95" s="270"/>
      <c r="L95" s="270"/>
    </row>
  </sheetData>
  <mergeCells count="8">
    <mergeCell ref="F54:H54"/>
    <mergeCell ref="J54:L54"/>
    <mergeCell ref="F6:H6"/>
    <mergeCell ref="J6:L6"/>
    <mergeCell ref="F7:H7"/>
    <mergeCell ref="J7:L7"/>
    <mergeCell ref="F53:H53"/>
    <mergeCell ref="J53:L53"/>
  </mergeCells>
  <pageMargins left="0.75" right="0.5" top="0.5" bottom="0.5" header="0.5" footer="0.5"/>
  <pageSetup paperSize="9" scale="87" firstPageNumber="10" fitToHeight="0" orientation="portrait" useFirstPageNumber="1" r:id="rId1"/>
  <headerFooter>
    <oddFooter>&amp;L&amp;"Angsana New,Regular"The accompanying notes form part of this interim financial statement.&amp;R&amp;"Angsana New,Regular"&amp;P</oddFooter>
  </headerFooter>
  <rowBreaks count="1" manualBreakCount="1">
    <brk id="47" max="16383" man="1"/>
  </rowBreaks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46f669e-07fc-4095-b312-86b463aa81b0">
      <Terms xmlns="http://schemas.microsoft.com/office/infopath/2007/PartnerControls"/>
    </lcf76f155ced4ddcb4097134ff3c332f>
    <TaxCatchAll xmlns="f52d1ebe-9535-4ed7-b709-8e6b59979429" xsi:nil="true"/>
  </documentManagement>
</p:properties>
</file>

<file path=customXml/item2.xml><?xml version="1.0" encoding="utf-8"?>
<datasnipper xmlns="http://datasnipper" included="true" dataSnipperSheetDeleted="false" guid="dca5d34f-ce03-4c54-bfba-833045cfbad6" revision="4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9C6F4733509244BF29260312A8CFEA" ma:contentTypeVersion="10" ma:contentTypeDescription="Create a new document." ma:contentTypeScope="" ma:versionID="2fab2707b0bc89e3c53da8c307d4645b">
  <xsd:schema xmlns:xsd="http://www.w3.org/2001/XMLSchema" xmlns:xs="http://www.w3.org/2001/XMLSchema" xmlns:p="http://schemas.microsoft.com/office/2006/metadata/properties" xmlns:ns2="b46f669e-07fc-4095-b312-86b463aa81b0" xmlns:ns3="f52d1ebe-9535-4ed7-b709-8e6b59979429" targetNamespace="http://schemas.microsoft.com/office/2006/metadata/properties" ma:root="true" ma:fieldsID="389e97c82d4761c3361d5c71cafd4bcb" ns2:_="" ns3:_="">
    <xsd:import namespace="b46f669e-07fc-4095-b312-86b463aa81b0"/>
    <xsd:import namespace="f52d1ebe-9535-4ed7-b709-8e6b599794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6f669e-07fc-4095-b312-86b463aa81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a0632a6a-2baa-41e5-bf94-9110faed8d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2d1ebe-9535-4ed7-b709-8e6b5997942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511d5da-f0cd-4f55-8d68-f22b65a77ca6}" ma:internalName="TaxCatchAll" ma:showField="CatchAllData" ma:web="f52d1ebe-9535-4ed7-b709-8e6b599794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8B9E6B1-CA56-4FFC-AE1E-83999CC66294}">
  <ds:schemaRefs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f52d1ebe-9535-4ed7-b709-8e6b59979429"/>
    <ds:schemaRef ds:uri="http://schemas.openxmlformats.org/package/2006/metadata/core-properties"/>
    <ds:schemaRef ds:uri="http://purl.org/dc/elements/1.1/"/>
    <ds:schemaRef ds:uri="b46f669e-07fc-4095-b312-86b463aa81b0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8070555-2CC7-4729-B5DA-1BD7AE81365F}">
  <ds:schemaRefs>
    <ds:schemaRef ds:uri="http://datasnipper"/>
  </ds:schemaRefs>
</ds:datastoreItem>
</file>

<file path=customXml/itemProps3.xml><?xml version="1.0" encoding="utf-8"?>
<ds:datastoreItem xmlns:ds="http://schemas.openxmlformats.org/officeDocument/2006/customXml" ds:itemID="{62228C86-D7A3-4946-B318-7D7D6D3D82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6f669e-07fc-4095-b312-86b463aa81b0"/>
    <ds:schemaRef ds:uri="f52d1ebe-9535-4ed7-b709-8e6b599794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720BE10-0022-4F54-9B2E-E67189A1F8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BS 3-5</vt:lpstr>
      <vt:lpstr>PL 6-7_3M</vt:lpstr>
      <vt:lpstr>EQ 8 (Conso)</vt:lpstr>
      <vt:lpstr>EQ 9 (Company)</vt:lpstr>
      <vt:lpstr>CF 10-11</vt:lpstr>
      <vt:lpstr>'BS 3-5'!Print_Area</vt:lpstr>
      <vt:lpstr>'CF 10-11'!Print_Area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Chatchawat Maneenut</cp:lastModifiedBy>
  <cp:revision/>
  <cp:lastPrinted>2025-05-14T10:15:52Z</cp:lastPrinted>
  <dcterms:created xsi:type="dcterms:W3CDTF">2011-05-06T12:04:42Z</dcterms:created>
  <dcterms:modified xsi:type="dcterms:W3CDTF">2025-05-14T10:32:39Z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0x010100499C6F4733509244BF29260312A8CFEA</vt:lpwstr>
  </property>
  <property fmtid="{D5CDD505-2E9C-101B-9397-08002B2CF9AE}" pid="3" name="MediaServiceImageTags">
    <vt:lpwstr/>
  </property>
</Properties>
</file>