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S:\Audit\Client\2025\Asphere_25\Q2'2025\"/>
    </mc:Choice>
  </mc:AlternateContent>
  <xr:revisionPtr revIDLastSave="0" documentId="13_ncr:1_{0E9EC820-4F7E-4BD2-B812-AD2CCCF0B8CE}" xr6:coauthVersionLast="47" xr6:coauthVersionMax="47" xr10:uidLastSave="{00000000-0000-0000-0000-000000000000}"/>
  <bookViews>
    <workbookView xWindow="-110" yWindow="-110" windowWidth="19420" windowHeight="10300" xr2:uid="{81FB197E-2C30-4761-A8F8-C75E6B359153}"/>
  </bookViews>
  <sheets>
    <sheet name="TBS 3-5" sheetId="1" r:id="rId1"/>
    <sheet name="TPL 6-7_3M" sheetId="2" r:id="rId2"/>
    <sheet name="TPL 8-9_6M" sheetId="3" r:id="rId3"/>
    <sheet name="TEQ 10 (Conso)" sheetId="4" r:id="rId4"/>
    <sheet name="TEQ 11 (Company)" sheetId="5" r:id="rId5"/>
    <sheet name="TCF 12-13" sheetId="6" r:id="rId6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0">'TBS 3-5'!#REF!</definedName>
    <definedName name="\p" localSheetId="4">'TEQ 11 (Company)'!#REF!</definedName>
    <definedName name="\p" localSheetId="1">'TPL 6-7_3M'!#REF!</definedName>
    <definedName name="\p" localSheetId="2">'TPL 8-9_6M'!#REF!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4">'TEQ 11 (Company)'!#REF!</definedName>
    <definedName name="aa" localSheetId="1">'TPL 6-7_3M'!#REF!</definedName>
    <definedName name="aa" localSheetId="2">'TPL 8-9_6M'!#REF!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1">'TPL 6-7_3M'!#REF!</definedName>
    <definedName name="bswip" localSheetId="2">'TPL 8-9_6M'!#REF!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1">'TPL 6-7_3M'!#REF!</definedName>
    <definedName name="ColorArea" localSheetId="2">'TPL 8-9_6M'!#REF!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4">'TEQ 11 (Company)'!#REF!</definedName>
    <definedName name="_xlnm.Database" localSheetId="1">'TPL 6-7_3M'!#REF!</definedName>
    <definedName name="_xlnm.Database" localSheetId="2">'TPL 8-9_6M'!#REF!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5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localSheetId="2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5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localSheetId="2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4">'TEQ 11 (Company)'!#REF!</definedName>
    <definedName name="LEASE" localSheetId="1">'TPL 6-7_3M'!#REF!</definedName>
    <definedName name="LEASE" localSheetId="2">'TPL 8-9_6M'!#REF!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5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localSheetId="2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1">'TPL 6-7_3M'!#REF!</definedName>
    <definedName name="p_1" localSheetId="2">'TPL 8-9_6M'!#REF!</definedName>
    <definedName name="p_1">#REF!</definedName>
    <definedName name="p_2" localSheetId="1">'TPL 6-7_3M'!#REF!</definedName>
    <definedName name="p_2" localSheetId="2">'TPL 8-9_6M'!#REF!</definedName>
    <definedName name="p_2">#REF!</definedName>
    <definedName name="p_3" localSheetId="1">'TPL 6-7_3M'!#REF!</definedName>
    <definedName name="p_3" localSheetId="2">'TPL 8-9_6M'!#REF!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>#REF!</definedName>
    <definedName name="_xlnm.Print_Area" localSheetId="0">'TBS 3-5'!$A$1:$J$143</definedName>
    <definedName name="_xlnm.Print_Area" localSheetId="5">'TCF 12-13'!$A$1:$J$94</definedName>
    <definedName name="_xlnm.Print_Area" localSheetId="3">'TEQ 10 (Conso)'!$A$1:$AF$35</definedName>
    <definedName name="_xlnm.Print_Area" localSheetId="4">'TEQ 11 (Company)'!$A$1:$V$31</definedName>
    <definedName name="_xlnm.Print_Area" localSheetId="2">'TPL 8-9_6M'!$A$1:$J$69</definedName>
    <definedName name="_xlnm.Print_Area">#REF!</definedName>
    <definedName name="PRINT_AREA_MI" localSheetId="4">'TEQ 11 (Company)'!#REF!</definedName>
    <definedName name="PRINT_AREA_MI" localSheetId="1">'TPL 6-7_3M'!#REF!</definedName>
    <definedName name="PRINT_AREA_MI" localSheetId="2">'TPL 8-9_6M'!#REF!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4">'TEQ 11 (Company)'!#REF!</definedName>
    <definedName name="Print_Titles_MI" localSheetId="1">'TPL 6-7_3M'!#REF!</definedName>
    <definedName name="Print_Titles_MI" localSheetId="2">'TPL 8-9_6M'!#REF!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6" l="1"/>
  <c r="E46" i="6"/>
  <c r="G46" i="6"/>
  <c r="I46" i="6"/>
  <c r="D69" i="6"/>
  <c r="F69" i="6"/>
  <c r="H69" i="6"/>
  <c r="J69" i="6"/>
  <c r="D80" i="6"/>
  <c r="F80" i="6"/>
  <c r="H80" i="6"/>
  <c r="J80" i="6"/>
  <c r="E84" i="6"/>
  <c r="E88" i="6" s="1"/>
  <c r="G84" i="6"/>
  <c r="G88" i="6" s="1"/>
  <c r="I84" i="6"/>
  <c r="T14" i="5"/>
  <c r="V14" i="5"/>
  <c r="T17" i="5"/>
  <c r="V17" i="5"/>
  <c r="T18" i="5"/>
  <c r="V18" i="5"/>
  <c r="T19" i="5"/>
  <c r="V19" i="5" s="1"/>
  <c r="D21" i="5"/>
  <c r="E21" i="5"/>
  <c r="F21" i="5"/>
  <c r="H21" i="5"/>
  <c r="I21" i="5"/>
  <c r="J21" i="5"/>
  <c r="K21" i="5"/>
  <c r="L21" i="5"/>
  <c r="M21" i="5"/>
  <c r="N21" i="5"/>
  <c r="O21" i="5"/>
  <c r="P21" i="5"/>
  <c r="Q21" i="5"/>
  <c r="R21" i="5"/>
  <c r="S21" i="5"/>
  <c r="U21" i="5"/>
  <c r="T24" i="5"/>
  <c r="V24" i="5"/>
  <c r="T27" i="5"/>
  <c r="T29" i="5" s="1"/>
  <c r="H117" i="1" s="1"/>
  <c r="V27" i="5"/>
  <c r="D29" i="5"/>
  <c r="F29" i="5"/>
  <c r="H29" i="5"/>
  <c r="J29" i="5"/>
  <c r="L29" i="5"/>
  <c r="N29" i="5"/>
  <c r="P29" i="5"/>
  <c r="R29" i="5"/>
  <c r="V15" i="4"/>
  <c r="Z15" i="4"/>
  <c r="AB15" i="4" s="1"/>
  <c r="AF15" i="4" s="1"/>
  <c r="V18" i="4"/>
  <c r="AB18" i="4"/>
  <c r="AF18" i="4" s="1"/>
  <c r="V19" i="4"/>
  <c r="AB19" i="4"/>
  <c r="AF19" i="4"/>
  <c r="V20" i="4"/>
  <c r="AB20" i="4"/>
  <c r="AF20" i="4" s="1"/>
  <c r="V21" i="4"/>
  <c r="AB21" i="4"/>
  <c r="AF21" i="4" s="1"/>
  <c r="V22" i="4"/>
  <c r="AB22" i="4"/>
  <c r="AF22" i="4" s="1"/>
  <c r="D24" i="4"/>
  <c r="F24" i="4"/>
  <c r="H24" i="4"/>
  <c r="J24" i="4"/>
  <c r="L24" i="4"/>
  <c r="N24" i="4"/>
  <c r="P24" i="4"/>
  <c r="R24" i="4"/>
  <c r="T24" i="4"/>
  <c r="X24" i="4"/>
  <c r="AD24" i="4"/>
  <c r="V27" i="4"/>
  <c r="V33" i="4" s="1"/>
  <c r="Z27" i="4"/>
  <c r="AB27" i="4"/>
  <c r="AF27" i="4"/>
  <c r="V30" i="4"/>
  <c r="Z30" i="4" s="1"/>
  <c r="AB30" i="4" s="1"/>
  <c r="AF30" i="4" s="1"/>
  <c r="V31" i="4"/>
  <c r="Z31" i="4" s="1"/>
  <c r="AB31" i="4" s="1"/>
  <c r="AF31" i="4" s="1"/>
  <c r="D33" i="4"/>
  <c r="F33" i="4"/>
  <c r="H33" i="4"/>
  <c r="J33" i="4"/>
  <c r="L33" i="4"/>
  <c r="N33" i="4"/>
  <c r="P33" i="4"/>
  <c r="R33" i="4"/>
  <c r="T33" i="4"/>
  <c r="U33" i="4"/>
  <c r="X33" i="4"/>
  <c r="AD33" i="4"/>
  <c r="D11" i="3"/>
  <c r="F11" i="3"/>
  <c r="H11" i="3"/>
  <c r="J11" i="3"/>
  <c r="D20" i="3"/>
  <c r="D10" i="6" s="1"/>
  <c r="D32" i="6" s="1"/>
  <c r="D42" i="6" s="1"/>
  <c r="D46" i="6" s="1"/>
  <c r="F20" i="3"/>
  <c r="F10" i="6" s="1"/>
  <c r="F32" i="6" s="1"/>
  <c r="F42" i="6" s="1"/>
  <c r="F46" i="6" s="1"/>
  <c r="H20" i="3"/>
  <c r="H22" i="3" s="1"/>
  <c r="H40" i="3" s="1"/>
  <c r="J20" i="3"/>
  <c r="J10" i="6" s="1"/>
  <c r="J32" i="6" s="1"/>
  <c r="J42" i="6" s="1"/>
  <c r="J46" i="6" s="1"/>
  <c r="D38" i="3"/>
  <c r="F38" i="3"/>
  <c r="H38" i="3"/>
  <c r="J38" i="3"/>
  <c r="D39" i="3"/>
  <c r="F39" i="3"/>
  <c r="H39" i="3"/>
  <c r="J39" i="3"/>
  <c r="D56" i="3"/>
  <c r="F56" i="3"/>
  <c r="H56" i="3"/>
  <c r="J56" i="3"/>
  <c r="D61" i="3"/>
  <c r="F61" i="3"/>
  <c r="H61" i="3"/>
  <c r="J61" i="3"/>
  <c r="D11" i="2"/>
  <c r="F11" i="2"/>
  <c r="H11" i="2"/>
  <c r="J11" i="2"/>
  <c r="D19" i="2"/>
  <c r="F19" i="2"/>
  <c r="H19" i="2"/>
  <c r="J19" i="2"/>
  <c r="D21" i="2"/>
  <c r="F21" i="2"/>
  <c r="F39" i="2" s="1"/>
  <c r="H21" i="2"/>
  <c r="J21" i="2"/>
  <c r="J39" i="2" s="1"/>
  <c r="D37" i="2"/>
  <c r="F37" i="2"/>
  <c r="H37" i="2"/>
  <c r="J37" i="2"/>
  <c r="D38" i="2"/>
  <c r="F38" i="2"/>
  <c r="H38" i="2"/>
  <c r="J38" i="2"/>
  <c r="D39" i="2"/>
  <c r="H39" i="2"/>
  <c r="D55" i="2"/>
  <c r="F55" i="2"/>
  <c r="H55" i="2"/>
  <c r="J55" i="2"/>
  <c r="D60" i="2"/>
  <c r="F60" i="2"/>
  <c r="H60" i="2"/>
  <c r="J60" i="2"/>
  <c r="D19" i="1"/>
  <c r="D33" i="1" s="1"/>
  <c r="F19" i="1"/>
  <c r="H19" i="1"/>
  <c r="J19" i="1"/>
  <c r="D32" i="1"/>
  <c r="F32" i="1"/>
  <c r="H32" i="1"/>
  <c r="J32" i="1"/>
  <c r="D68" i="1"/>
  <c r="D77" i="1" s="1"/>
  <c r="F68" i="1"/>
  <c r="H68" i="1"/>
  <c r="J68" i="1"/>
  <c r="D76" i="1"/>
  <c r="F76" i="1"/>
  <c r="H76" i="1"/>
  <c r="J76" i="1"/>
  <c r="F118" i="1"/>
  <c r="F120" i="1" s="1"/>
  <c r="J115" i="1"/>
  <c r="J118" i="1" s="1"/>
  <c r="J120" i="1" s="1"/>
  <c r="J84" i="6" l="1"/>
  <c r="J88" i="6" s="1"/>
  <c r="D84" i="6"/>
  <c r="D88" i="6" s="1"/>
  <c r="F84" i="6"/>
  <c r="F88" i="6" s="1"/>
  <c r="V29" i="5"/>
  <c r="T21" i="5"/>
  <c r="AF33" i="4"/>
  <c r="Z33" i="4"/>
  <c r="D117" i="1" s="1"/>
  <c r="D118" i="1" s="1"/>
  <c r="D120" i="1" s="1"/>
  <c r="D121" i="1" s="1"/>
  <c r="D144" i="1" s="1"/>
  <c r="AB33" i="4"/>
  <c r="Z24" i="4"/>
  <c r="V24" i="4"/>
  <c r="J33" i="1"/>
  <c r="F33" i="1"/>
  <c r="H77" i="1"/>
  <c r="H33" i="1"/>
  <c r="H118" i="1"/>
  <c r="H120" i="1" s="1"/>
  <c r="H121" i="1" s="1"/>
  <c r="J77" i="1"/>
  <c r="J121" i="1"/>
  <c r="F77" i="1"/>
  <c r="F121" i="1" s="1"/>
  <c r="F144" i="1" s="1"/>
  <c r="J144" i="1"/>
  <c r="V21" i="5"/>
  <c r="AF24" i="4"/>
  <c r="H10" i="6"/>
  <c r="H32" i="6" s="1"/>
  <c r="H42" i="6" s="1"/>
  <c r="H46" i="6" s="1"/>
  <c r="H84" i="6" s="1"/>
  <c r="H88" i="6" s="1"/>
  <c r="AB24" i="4"/>
  <c r="F22" i="3"/>
  <c r="F40" i="3" s="1"/>
  <c r="J22" i="3"/>
  <c r="J40" i="3" s="1"/>
  <c r="D22" i="3"/>
  <c r="D40" i="3" s="1"/>
  <c r="H144" i="1" l="1"/>
</calcChain>
</file>

<file path=xl/sharedStrings.xml><?xml version="1.0" encoding="utf-8"?>
<sst xmlns="http://schemas.openxmlformats.org/spreadsheetml/2006/main" count="444" uniqueCount="251">
  <si>
    <t>รวมหนี้สินและส่วนของผู้ถือหุ้น</t>
  </si>
  <si>
    <t>รวมส่วนของผู้ถือหุ้น</t>
  </si>
  <si>
    <t>ส่วนได้เสียที่ไม่มีอำนาจควบคุม</t>
  </si>
  <si>
    <t>รวมส่วนของผู้ถือหุ้นของบริษัทใหญ่</t>
  </si>
  <si>
    <t>องค์ประกอบอื่นของส่วนของผู้ถือหุ้น</t>
  </si>
  <si>
    <t xml:space="preserve">   ยังไม่ได้จัดสรร </t>
  </si>
  <si>
    <t xml:space="preserve">   จัดสรรแล้ว - ทุนสำรองตามกฎหมาย</t>
  </si>
  <si>
    <t>กำไรสะสม</t>
  </si>
  <si>
    <t>สำรองส่วนทุนจากการจ่ายโดยใช้หุ้นเป็นเกณฑ์</t>
  </si>
  <si>
    <t>ส่วนเกินมูลค่าหุ้น</t>
  </si>
  <si>
    <t xml:space="preserve">      หุ้นสามัญจำนวน 499,246,766 หุ้น มูลค่าหุ้นละ 0.5 บาท</t>
  </si>
  <si>
    <t xml:space="preserve">   ทุนที่ออกและชำระแล้ว</t>
  </si>
  <si>
    <t xml:space="preserve">      หุ้นสามัญจำนวน 514,224,168 หุ้น มูลค่าหุ้นละ 0.5 บาท</t>
  </si>
  <si>
    <t xml:space="preserve">   ทุนจดทะเบียน</t>
  </si>
  <si>
    <t>ทุนเรือนหุ้น</t>
  </si>
  <si>
    <t>ส่วนของผู้ถือหุ้น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</si>
  <si>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</si>
  <si>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 xml:space="preserve"> (ตรวจสอบแล้ว) </t>
  </si>
  <si>
    <t>แต่สอบทานแล้ว)</t>
  </si>
  <si>
    <t>หมายเหตุ</t>
  </si>
  <si>
    <t>(ยังไม่ได้ตรวจสอบ</t>
  </si>
  <si>
    <t>31 ธันวาคม 2567</t>
  </si>
  <si>
    <t>30 มิถุนายน 2568</t>
  </si>
  <si>
    <t>งบการเงินเฉพาะกิจการ</t>
  </si>
  <si>
    <t>งบการเงินรวม</t>
  </si>
  <si>
    <t>(หน่วย : พันบาท)</t>
  </si>
  <si>
    <t>ณ วันที่ 30 มิถุนายน 2568</t>
  </si>
  <si>
    <r>
      <t xml:space="preserve">งบฐานะการเงิน </t>
    </r>
    <r>
      <rPr>
        <sz val="14"/>
        <rFont val="Angsana New"/>
        <family val="1"/>
      </rPr>
      <t>(ต่อ)</t>
    </r>
  </si>
  <si>
    <t>บริษัท แอสเฟียร์ อินโนเวชั่นส์ จำกัด (มหาชน)</t>
  </si>
  <si>
    <t>รวมหนี้สิน</t>
  </si>
  <si>
    <t xml:space="preserve">รวมหนี้สินไม่หมุนเวียน </t>
  </si>
  <si>
    <t>ประมาณการหนี้สินไม่หมุนเวียนอื่น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</si>
  <si>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</si>
  <si>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</si>
  <si>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หนี้สินตามสัญญาเช่าการเงิน</t>
  </si>
  <si>
    <t>เงินกู้ยืมระยะยาวจากสถาบันการเงิน</t>
  </si>
  <si>
    <t>หนี้สินไม่หมุนเวียน</t>
  </si>
  <si>
    <t>รวมหนี้สินหมุนเวียน</t>
  </si>
  <si>
    <t>ประมาณการหนี้สินหมุนเวียนสำหรับผลประโยชน์พนักงาน</t>
  </si>
  <si>
    <t>ภาษีเงินได้นิติบุคคลค้างจ่าย</t>
  </si>
  <si>
    <t xml:space="preserve">   ที่ถึงกำหนดชำระภายในหนึ่งปี</t>
  </si>
  <si>
    <t>ส่วนของหนี้สินตามสัญญาเช่า</t>
  </si>
  <si>
    <t>รายได้รับล่วงหน้า</t>
  </si>
  <si>
    <t>เงินกู้ยืมระยะสั้นจากกิจการที่เกี่ยวข้องกัน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</si>
  <si>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</si>
  <si>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</si>
  <si>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หนี้สินหมุนเวียน</t>
  </si>
  <si>
    <t>หนี้สินและส่วนของผู้ถือหุ้น</t>
  </si>
  <si>
    <t>กรรมการ  ____________________________________                   กรรมการ  ___________________________________________</t>
  </si>
  <si>
    <t>รวมสินทรัพย์</t>
  </si>
  <si>
    <t>รวมสินทรัพย์ไม่หมุนเวียน</t>
  </si>
  <si>
    <t>สินทรัพย์ไม่หมุนเวียนอื่น</t>
  </si>
  <si>
    <t>สินทรัพย์ไม่มีตัวตน</t>
  </si>
  <si>
    <t>สินทรัพย์สิทธิการใช้</t>
  </si>
  <si>
    <t>อุปกรณ์</t>
  </si>
  <si>
    <t>13 (ค)</t>
  </si>
  <si>
    <t>เงินลงทุนในกิจการร่วมค้า</t>
  </si>
  <si>
    <t>13 (ข)</t>
  </si>
  <si>
    <t>เงินลงทุนในบริษัทร่วม</t>
  </si>
  <si>
    <t>13 (ก)</t>
  </si>
  <si>
    <t>เงินลงทุนในบริษัทย่อย</t>
  </si>
  <si>
    <t xml:space="preserve">   ผ่านกำไรขาดทุนเบ็ดเสร็จอื่น</t>
  </si>
  <si>
    <t>สินทรัพย์ทางการเงินที่วัดมูลค่าด้วยมูลค่ายุติธรรม</t>
  </si>
  <si>
    <t>เงินฝากธนาคารที่มีภาระค้ำประกัน</t>
  </si>
  <si>
    <t>สินทรัพย์ไม่หมุนเวียน</t>
  </si>
  <si>
    <t>รวมสินทรัพย์หมุนเวียน</t>
  </si>
  <si>
    <t>สินทรัพย์หมุนเวียนอื่น</t>
  </si>
  <si>
    <t>ค่าสิทธิ์จ่ายล่วงหน้า</t>
  </si>
  <si>
    <t>9, 26</t>
  </si>
  <si>
    <t>สินทรัพย์ทางการเงินหมุนเวียนอื่น</t>
  </si>
  <si>
    <t>เงินให้กู้ยืมระยะสั้นแก่กิจการที่เกี่ยวข้องกัน</t>
  </si>
  <si>
    <t>ลูกหนี้การค้าและลูกหนี้หมุนเวียนอื่น</t>
  </si>
  <si>
    <t>เงินสดและรายการเทียบเท่าเงินสด</t>
  </si>
  <si>
    <t>สินทรัพย์หมุนเวียน</t>
  </si>
  <si>
    <t>สินทรัพย์</t>
  </si>
  <si>
    <t xml:space="preserve">งบฐานะการเงิน </t>
  </si>
  <si>
    <t>กำไร (ขาดทุน) ต่อหุ้นปรับลด</t>
  </si>
  <si>
    <t>กำไร (ขาดทุน) ต่อหุ้นขั้นพื้นฐาน</t>
  </si>
  <si>
    <t>บาท</t>
  </si>
  <si>
    <t>กำไร (ขาดทุน) ต่อหุ้น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</si>
  <si>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</si>
  <si>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</si>
  <si>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การแบ่งปันกำไร (ขาดทุน) เบ็ดเสร็จรวม</t>
  </si>
  <si>
    <t>การแบ่งปันกำไร (ขาดทุน)</t>
  </si>
  <si>
    <t>2567</t>
  </si>
  <si>
    <t>2568</t>
  </si>
  <si>
    <t>สำหรับงวดสามเดือนสิ้นสุดวันที่ 30 มิถุนายน 2568 (ยังไม่ได้ตรวจสอบ แต่สอบทานแล้ว)</t>
  </si>
  <si>
    <r>
      <t xml:space="preserve">งบกำไรขาดทุนเบ็ดเสร็จ </t>
    </r>
    <r>
      <rPr>
        <sz val="14"/>
        <color theme="1"/>
        <rFont val="Angsana New"/>
        <family val="1"/>
      </rPr>
      <t>(ต่อ)</t>
    </r>
  </si>
  <si>
    <t>กำไร (ขาดทุน) เบ็ดเสร็จรวมสำหรับงวด</t>
  </si>
  <si>
    <t>กำไร (ขาดทุน) เบ็ดเสร็จอื่นสำหรับงวด - สุทธิจากภาษี</t>
  </si>
  <si>
    <t xml:space="preserve">    ไปยังกำไรหรือขาดทุนในภายหลัง</t>
  </si>
  <si>
    <t>รวมรายการที่จะไม่จัดประเภทรายการใหม่</t>
  </si>
  <si>
    <t xml:space="preserve">    ไว้ในกำไรหรือขาดทุนในภายหลัง</t>
  </si>
  <si>
    <t>ภาษีเงินได้ของรายการที่จะไม่ถูกจัดประเภทใหม่</t>
  </si>
  <si>
    <t xml:space="preserve">   ด้วยมูลค่ายุติธรรมผ่านกำไรขาดทุนเบ็ดเสร็จอื่น</t>
  </si>
  <si>
    <t>กำไร (ขาดทุน) จากเงินลงทุนในตราสารทุนที่กำหนดให้วัดมูลค่า</t>
  </si>
  <si>
    <t xml:space="preserve">    กำไรหรือขาดทุนในภายหลัง</t>
  </si>
  <si>
    <t>รายการที่จะไม่จัดประเภทรายการใหม่ไว้ใน</t>
  </si>
  <si>
    <t>รวมรายการที่อาจถูกจัดประเภทรายการใหม่</t>
  </si>
  <si>
    <t xml:space="preserve">    งบการเงินที่เป็นเงินตราต่างประเทศ</t>
  </si>
  <si>
    <t>ผลต่างของอัตราแลกเปลี่ยนจากการแปลงค่า</t>
  </si>
  <si>
    <t>รายการที่อาจถูกจัดประเภทรายการใหม่ไว้ใน</t>
  </si>
  <si>
    <t>กำไร (ขาดทุน) เบ็ดเสร็จอื่น:</t>
  </si>
  <si>
    <t>กำไร (ขาดทุน) สำหรับงวด</t>
  </si>
  <si>
    <t>ค่าใช้จ่ายภาษีเงินได้</t>
  </si>
  <si>
    <t>กำไร (ขาดทุน) ก่อนค่าใช้จ่ายภาษีเงินได้</t>
  </si>
  <si>
    <t>ส่วนแบ่งขาดทุนจากเงินลงทุนในกิจการร่วมค้า</t>
  </si>
  <si>
    <t>ส่วนแบ่งกำไร (ขาดทุน) จากเงินลงทุนในบริษัทร่วม</t>
  </si>
  <si>
    <t>ต้นทุนทางการเงิน</t>
  </si>
  <si>
    <t>ค่าใช้จ่ายในการบริหาร</t>
  </si>
  <si>
    <t>ค่าใช้จ่ายในการขาย</t>
  </si>
  <si>
    <t>รายได้อื่น</t>
  </si>
  <si>
    <t>รายได้เงินปันผล</t>
  </si>
  <si>
    <t>กำไรขั้นต้น</t>
  </si>
  <si>
    <t>ต้นทุนการให้บริการ</t>
  </si>
  <si>
    <t>รายได้จากการให้บริการ</t>
  </si>
  <si>
    <t xml:space="preserve">งบกำไรขาดทุนเบ็ดเสร็จ </t>
  </si>
  <si>
    <t>กำไรต่อหุ้นปรับลด</t>
  </si>
  <si>
    <t>กำไรต่อหุ้นขั้นพื้นฐาน</t>
  </si>
  <si>
    <t>กำไรต่อหุ้น</t>
  </si>
  <si>
    <t>สำหรับงวดหกเดือนสิ้นสุดวันที่ 30 มิถุนายน 2568 (ยังไม่ได้ตรวจสอบ แต่สอบทานแล้ว)</t>
  </si>
  <si>
    <t>กำไรเบ็ดเสร็จรวมสำหรับงวด</t>
  </si>
  <si>
    <t>ขาดทุนเบ็ดเสร็จอื่นสำหรับงวด - สุทธิจากภาษี</t>
  </si>
  <si>
    <t>ผลขาดทุนจากเงินลงทุนในตราสารทุนที่กำหนดให้วัดมูลค่า</t>
  </si>
  <si>
    <t>กำไรสำหรับงวด</t>
  </si>
  <si>
    <t>กำไรก่อนค่าใช้จ่ายภาษีเงินได้</t>
  </si>
  <si>
    <t>กำไรจากการขายเงินลงทุนในบริษัทย่อย</t>
  </si>
  <si>
    <t>งบกำไรขาดทุนเบ็ดเสร็จ</t>
  </si>
  <si>
    <t>ยอดคงเหลือวันที่ 30 มิถุนายน 2568</t>
  </si>
  <si>
    <t>13 (ง)</t>
  </si>
  <si>
    <t>การจำหน่ายเงินลงทุนในบริษัทย่อย</t>
  </si>
  <si>
    <t>การเปลี่ยนแปลงในส่วนของผู้ถือหุ้นสำหรับงวด</t>
  </si>
  <si>
    <t>ยอดคงเหลือ ณ วันที่ 1 มกราคม 2568</t>
  </si>
  <si>
    <t>ยอดคงเหลือวันที่ 30 มิถุนายน 2567</t>
  </si>
  <si>
    <t>การซื้อหุ้นทุนซื้อคืน</t>
  </si>
  <si>
    <t xml:space="preserve">จัดสรรเป็นสำรองตามกฎหมาย </t>
  </si>
  <si>
    <t>ส่วนเกินทุนจากใบสำคัญแสดงสิทธิหมดอายุ</t>
  </si>
  <si>
    <t>การจ่ายโดยใช้หุ้นเป็นเกณฑ์</t>
  </si>
  <si>
    <t>ยอดคงเหลือ ณ วันที่ 1 มกราคม 2567</t>
  </si>
  <si>
    <t>ผู้ถือหุ้น</t>
  </si>
  <si>
    <t>อำนาจควบคุม</t>
  </si>
  <si>
    <t>ของบริษัทใหญ่</t>
  </si>
  <si>
    <t>ในบริษัทย่อย</t>
  </si>
  <si>
    <t xml:space="preserve">เบ็ดเสร็จอื่น </t>
  </si>
  <si>
    <t xml:space="preserve">ขาดทุนเบ็ดเสร็จอื่น </t>
  </si>
  <si>
    <t>ที่กำหนดไว้</t>
  </si>
  <si>
    <t>เงินตราต่างประเทศ</t>
  </si>
  <si>
    <t>หุ้นทุนซื้อคืน</t>
  </si>
  <si>
    <t>ยังไม่ได้จัดสรร</t>
  </si>
  <si>
    <t>ตามกฎหมาย</t>
  </si>
  <si>
    <t>หุ้นเป็นเกณฑ์</t>
  </si>
  <si>
    <t>มูลค่าหุ้น</t>
  </si>
  <si>
    <t>ชำระแล้ว</t>
  </si>
  <si>
    <t>รวมส่วนของ</t>
  </si>
  <si>
    <t>ส่วนได้เสียที่ไม่มี</t>
  </si>
  <si>
    <t>ผู้เป็นเจ้าของ</t>
  </si>
  <si>
    <t>ของส่วนของ</t>
  </si>
  <si>
    <t>สัดส่วนการลงทุน</t>
  </si>
  <si>
    <t>รวมกำไรขาดทุน</t>
  </si>
  <si>
    <t>ให้วัดมูลค่ายุติธรรมผ่าน</t>
  </si>
  <si>
    <t>ผลประโยชน์พนักงาน</t>
  </si>
  <si>
    <t>งบการเงินที่เป็น</t>
  </si>
  <si>
    <t>ทุนสำรอง</t>
  </si>
  <si>
    <t>การจ่ายโดยใช้</t>
  </si>
  <si>
    <t>ส่วนเกิน</t>
  </si>
  <si>
    <t>ทุนที่ออกและ</t>
  </si>
  <si>
    <t>รวมองค์ประกอบอื่น</t>
  </si>
  <si>
    <t>เปลี่ยนแปลง</t>
  </si>
  <si>
    <t>เงินลงทุนในตราสารทุน</t>
  </si>
  <si>
    <t>การวัดมูลค่าใหม่ของ</t>
  </si>
  <si>
    <t>ผลต่างจากการแปลงค่า</t>
  </si>
  <si>
    <t>จัดสรรแล้ว -</t>
  </si>
  <si>
    <t>สำรองส่วนทุนจาก</t>
  </si>
  <si>
    <t>ส่วนเกินจากการ</t>
  </si>
  <si>
    <t>ผลกำไร (ขาดทุน) จาก</t>
  </si>
  <si>
    <t>ผลกำไรจาก</t>
  </si>
  <si>
    <t>กำไร (ขาดทุน) เบ็ดเสร็จอื่น</t>
  </si>
  <si>
    <t>ส่วนของผู้เป็นเจ้าของของบริษัทใหญ่</t>
  </si>
  <si>
    <t xml:space="preserve">งบการเปลี่ยนแปลงส่วนของผู้ถือหุ้น </t>
  </si>
  <si>
    <t>ของส่วนของผู้ถือหุ้น</t>
  </si>
  <si>
    <t>ขาดทุนเบ็ดเสร็จอื่น</t>
  </si>
  <si>
    <t>ทุนสำรองตามกฎหมาย</t>
  </si>
  <si>
    <t>ที่ให้วัดมูลค่ายุติธรรมผ่าน</t>
  </si>
  <si>
    <r>
      <t>งบการเปลี่ยนแปลงส่วนของผู้ถือหุ้น</t>
    </r>
    <r>
      <rPr>
        <sz val="14"/>
        <rFont val="Angsana New"/>
        <family val="1"/>
      </rPr>
      <t xml:space="preserve"> (ต่อ)</t>
    </r>
  </si>
  <si>
    <t xml:space="preserve">   ซื้อสินทรัพย์ไม่มีตัวตนโดยยังไม่ได้ชำระเงิน</t>
  </si>
  <si>
    <t xml:space="preserve">   ซื้อสินทรัพย์สิทธิการใช้ภายใต้สัญญาเช่า</t>
  </si>
  <si>
    <t xml:space="preserve">   ซื้ออุปกรณ์โดยยังไม่ได้ชำระเงิน</t>
  </si>
  <si>
    <t>รายการที่ไม่ใช่เงินสด</t>
  </si>
  <si>
    <t>เงินสดและรายการเทียบเท่าเงินสดปลายงวด</t>
  </si>
  <si>
    <t xml:space="preserve">      ของเงินสดและรายการเทียบเท่าเงินสด</t>
  </si>
  <si>
    <t xml:space="preserve">   กำไรจากอัตราแลกเปลี่ยนที่ยังไม่เกิดขึ้นจริง</t>
  </si>
  <si>
    <t xml:space="preserve">   เงินสดและรายการเทียบเท่าเงินสดต้นงวด</t>
  </si>
  <si>
    <t>เงินสดและรายการเทียบเท่าเงินสดเพิ่มขึ้น (ลดลง) สุทธิ</t>
  </si>
  <si>
    <t>ผลต่างจากการแปลงค่างบการเงิน</t>
  </si>
  <si>
    <t>เงินสดสุทธิใช้ไปในกิจกรรมจัดหาเงิน</t>
  </si>
  <si>
    <t xml:space="preserve">   เงินสดจ่ายชำระหนี้สินตามสัญญาเช่า</t>
  </si>
  <si>
    <t xml:space="preserve">   เงินสดจ่ายดอกเบี้ยจ่าย</t>
  </si>
  <si>
    <t xml:space="preserve">   เงินปันผลจ่าย</t>
  </si>
  <si>
    <t xml:space="preserve">   เงินสดจ่ายหุ้นซื้อคืน</t>
  </si>
  <si>
    <t xml:space="preserve">   เงินสดจ่ายเงินกู้ยืมระยะยาวจากสถาบันการเงิน</t>
  </si>
  <si>
    <t xml:space="preserve">   เงินสดจ่ายเงินกู้ยืมระยะสั้นจากกิจการอื่น</t>
  </si>
  <si>
    <t xml:space="preserve">   เงินสดรับเงินกู้ยืมระยะสั้นจากกิจการที่เกี่ยวข้องกัน</t>
  </si>
  <si>
    <t xml:space="preserve">   เงินสดรับค่าหุ้นจากการใช้สิทธิใบสำคัญแสดงสิทธิ</t>
  </si>
  <si>
    <t>กระแสเงินสดจากกิจกรรมจัดหาเงิน</t>
  </si>
  <si>
    <t>เงินสดสุทธิได้มาจากกิจกรรมลงทุน</t>
  </si>
  <si>
    <t xml:space="preserve">   เงินสดรับจากเงินปันผลในเงินลงทุน</t>
  </si>
  <si>
    <t xml:space="preserve">   เงินสดรับจากดอกเบี้ยรับ</t>
  </si>
  <si>
    <t xml:space="preserve">   เงินสดรับจากการจำหน่ายอุปกรณ์ และสินทรัพย์ไม่มีตัวตน</t>
  </si>
  <si>
    <t xml:space="preserve">   เงินสดรับจากการขายเงินลงทุนในบริษัทย่อย</t>
  </si>
  <si>
    <t xml:space="preserve">      ด้วยมูลค่ายุติธรรมผ่านกำไรขาดทุนเบ็ดเสร็จอื่น</t>
  </si>
  <si>
    <t xml:space="preserve">   เงินสดจ่ายลงทุนในสินทรัพย์ทางการเงินที่วัดมูลค่า</t>
  </si>
  <si>
    <t xml:space="preserve">   เงินสดจ่ายเพื่อให้กู้ยืมระยะสั้นแก่กิจการที่เกี่ยวข้องกัน</t>
  </si>
  <si>
    <t xml:space="preserve">   เงินสดจ่ายซื้อสินทรัพย์ไม่มีตัวตน</t>
  </si>
  <si>
    <t xml:space="preserve">   เงินสดจ่ายซื้ออุปกรณ์</t>
  </si>
  <si>
    <t xml:space="preserve">   เงินสดรับจากการขายสินทรัพย์ทางการเงินหมุนเวียนอื่น</t>
  </si>
  <si>
    <t xml:space="preserve">   เงินสดจ่ายลงทุนในสินทรัพย์ทางการเงินหมุนเวียนอื่น </t>
  </si>
  <si>
    <t>กระแสเงินสดจากกิจกรรมลงทุน</t>
  </si>
  <si>
    <r>
      <t xml:space="preserve">งบกระแสเงินสด </t>
    </r>
    <r>
      <rPr>
        <sz val="14"/>
        <color indexed="8"/>
        <rFont val="Angsana New"/>
        <family val="1"/>
      </rPr>
      <t>(ต่อ)</t>
    </r>
  </si>
  <si>
    <t>เงินสดสุทธิได้มาจากกิจกรรมดำเนินงาน</t>
  </si>
  <si>
    <t xml:space="preserve">   จ่ายภาษีเงินได้</t>
  </si>
  <si>
    <t xml:space="preserve">   ดอกเบี้ยจ่าย</t>
  </si>
  <si>
    <t xml:space="preserve">   ดอกเบี้ยรับ</t>
  </si>
  <si>
    <t>เงินสดได้มาจากกิจกรรมดำเนินงาน</t>
  </si>
  <si>
    <t xml:space="preserve">   หนี้สินหมุนเวียนอื่น</t>
  </si>
  <si>
    <t xml:space="preserve">   รายได้รับล่วงหน้า</t>
  </si>
  <si>
    <t xml:space="preserve">   เจ้าหนี้การค้าและเจ้าหนี้อื่น</t>
  </si>
  <si>
    <t xml:space="preserve">   สินทรัพย์ไม่หมุนเวียนอื่น</t>
  </si>
  <si>
    <t xml:space="preserve">   สินทรัพย์หมุนเวียนอื่น</t>
  </si>
  <si>
    <t xml:space="preserve">   ค่าสิทธิจ่ายล่วงหน้า</t>
  </si>
  <si>
    <t xml:space="preserve">   ลูกหนี้การค้าและลูกหนี้อื่น</t>
  </si>
  <si>
    <t>การเปลี่ยนแปลงในสินทรัพย์และหนี้สินดำเนินงาน</t>
  </si>
  <si>
    <t xml:space="preserve">   และหนี้สินดำเนินงาน</t>
  </si>
  <si>
    <t>กระแสเงินสดก่อนการเปลี่ยนแปลงในสินทรัพย์</t>
  </si>
  <si>
    <t>ส่วนแบ่ง (กำไร) ขาดทุนจากเงินลงทุนในบริษัทร่วม</t>
  </si>
  <si>
    <t>ดอกเบี้ยรับ</t>
  </si>
  <si>
    <t>เพิ่มขึ้นจากการลงทุนในกองทุนรวม</t>
  </si>
  <si>
    <t>เงินปันผลรับ</t>
  </si>
  <si>
    <t>ค่าใช้จ่ายผลประโยชน์พนักงาน</t>
  </si>
  <si>
    <t>กำไรจากอัตราแลกเปลี่ยนที่ยังไม่เกิดขึ้นจริง</t>
  </si>
  <si>
    <t>กำไรจากการจำหน่ายอุปกรณ์</t>
  </si>
  <si>
    <t>กำไรจากการจำหน่ายสินทรัพย์ทางการเงินอื่น</t>
  </si>
  <si>
    <t xml:space="preserve">   สินทรัพย์ทางการเงินที่ยังไม่เกิดขึ้นจริง</t>
  </si>
  <si>
    <t xml:space="preserve">(กำไร) ขาดทุนจากการเปลี่ยนแปลงมูลค่า </t>
  </si>
  <si>
    <t>กลับรายการการด้อยค่าของสินทรัพย์ไม่มีตัวตน</t>
  </si>
  <si>
    <t>ขาดทุนจากการตัดจำหน่ายสินทรัพย์ไม่มีตัวตน</t>
  </si>
  <si>
    <t xml:space="preserve">กลับรายการการด้อยค่าของค่าสิทธิ์จ่ายล่วงหน้า </t>
  </si>
  <si>
    <t xml:space="preserve">ขาดทุนจากการตัดจำหน่ายค่าสิทธิ์จ่ายล่วงหน้า </t>
  </si>
  <si>
    <t>ค่าเสื่อมราคาและค่าตัดจำหน่าย</t>
  </si>
  <si>
    <t>รายการปรับปรุง</t>
  </si>
  <si>
    <t xml:space="preserve">กระแสเงินสดจากกิจกรรมดำเนินงาน </t>
  </si>
  <si>
    <t xml:space="preserve">งบกระแสเงินสด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</si>
</sst>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;&quot;-&quot;;@"/>
    <numFmt numFmtId="166" formatCode="#,##0,"/>
    <numFmt numFmtId="167" formatCode="#,##0;\(#,##0\);\-"/>
    <numFmt numFmtId="168" formatCode="#,##0;\(#,##0\)"/>
    <numFmt numFmtId="169" formatCode="#,##0\ [$€-1];[Red]\-#,##0\ [$€-1]"/>
    <numFmt numFmtId="170" formatCode="#,##0\ ;\(#,##0\);&quot;- &quot;"/>
    <numFmt numFmtId="171" formatCode="#,##0.00;\(#,##0.00\);&quot;-&quot;;@"/>
  </numFmts>
  <fonts count="16">
    <font>
      <sz val="11"/>
      <color theme="1"/>
      <name val="Aptos Narrow"/>
      <family val="2"/>
      <scheme val="minor"/>
    </font>
    <font>
      <sz val="14"/>
      <name val="CordiaUPC"/>
      <family val="2"/>
      <charset val="222"/>
    </font>
    <font>
      <sz val="14"/>
      <name val="Angsana New"/>
      <family val="1"/>
    </font>
    <font>
      <sz val="12"/>
      <name val="Times New Roman"/>
      <family val="1"/>
    </font>
    <font>
      <sz val="14"/>
      <color rgb="FFFF0000"/>
      <name val="Angsana New"/>
      <family val="1"/>
    </font>
    <font>
      <b/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u/>
      <sz val="14"/>
      <name val="Angsana New"/>
      <family val="1"/>
    </font>
    <font>
      <sz val="14"/>
      <name val="Cordia New"/>
      <family val="2"/>
    </font>
    <font>
      <i/>
      <sz val="14"/>
      <name val="Angsana New"/>
      <family val="1"/>
    </font>
    <font>
      <sz val="14"/>
      <color theme="1"/>
      <name val="Arial"/>
      <family val="2"/>
    </font>
    <font>
      <sz val="14"/>
      <name val="Angsana New"/>
      <family val="1"/>
      <charset val="222"/>
    </font>
    <font>
      <sz val="14"/>
      <color theme="1"/>
      <name val="Angsana New"/>
      <family val="1"/>
      <charset val="222"/>
    </font>
    <font>
      <sz val="10"/>
      <color theme="1"/>
      <name val="Arial Unicode MS"/>
      <family val="2"/>
    </font>
    <font>
      <sz val="14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43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9" fillId="0" borderId="0"/>
    <xf numFmtId="43" fontId="14" fillId="0" borderId="0" applyFont="0" applyFill="0" applyBorder="0" applyAlignment="0" applyProtection="0"/>
    <xf numFmtId="0" fontId="9" fillId="0" borderId="0"/>
  </cellStyleXfs>
  <cellXfs count="318">
    <xf numFmtId="0" fontId="0" fillId="0" borderId="0" xfId="0"/>
    <xf numFmtId="0" fontId="2" fillId="0" borderId="0" xfId="1" applyFont="1" applyAlignment="1">
      <alignment vertical="top"/>
    </xf>
    <xf numFmtId="164" fontId="2" fillId="0" borderId="0" xfId="2" applyNumberFormat="1" applyFont="1" applyAlignment="1">
      <alignment horizontal="right" vertical="top"/>
    </xf>
    <xf numFmtId="165" fontId="2" fillId="0" borderId="0" xfId="1" applyNumberFormat="1" applyFont="1" applyAlignment="1">
      <alignment vertical="top"/>
    </xf>
    <xf numFmtId="164" fontId="4" fillId="0" borderId="0" xfId="2" applyNumberFormat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vertical="top"/>
    </xf>
    <xf numFmtId="164" fontId="2" fillId="0" borderId="0" xfId="2" applyNumberFormat="1" applyFont="1" applyAlignment="1">
      <alignment vertical="top"/>
    </xf>
    <xf numFmtId="43" fontId="2" fillId="0" borderId="0" xfId="2" applyFont="1" applyAlignment="1">
      <alignment vertical="top"/>
    </xf>
    <xf numFmtId="165" fontId="5" fillId="0" borderId="1" xfId="3" applyNumberFormat="1" applyFont="1" applyBorder="1" applyAlignment="1">
      <alignment horizontal="right" vertical="top"/>
    </xf>
    <xf numFmtId="164" fontId="5" fillId="0" borderId="0" xfId="2" applyNumberFormat="1" applyFont="1" applyAlignment="1">
      <alignment vertical="top"/>
    </xf>
    <xf numFmtId="166" fontId="5" fillId="0" borderId="0" xfId="3" applyNumberFormat="1" applyFont="1" applyAlignment="1">
      <alignment vertical="top"/>
    </xf>
    <xf numFmtId="0" fontId="5" fillId="0" borderId="0" xfId="1" applyFont="1" applyAlignment="1">
      <alignment vertical="top"/>
    </xf>
    <xf numFmtId="167" fontId="6" fillId="0" borderId="2" xfId="3" applyNumberFormat="1" applyFont="1" applyBorder="1" applyAlignment="1">
      <alignment horizontal="right" vertical="top"/>
    </xf>
    <xf numFmtId="167" fontId="7" fillId="0" borderId="2" xfId="3" applyNumberFormat="1" applyFont="1" applyBorder="1" applyAlignment="1">
      <alignment horizontal="right" vertical="top"/>
    </xf>
    <xf numFmtId="166" fontId="2" fillId="0" borderId="0" xfId="3" applyNumberFormat="1" applyFont="1" applyAlignment="1">
      <alignment vertical="top"/>
    </xf>
    <xf numFmtId="165" fontId="2" fillId="0" borderId="0" xfId="3" applyNumberFormat="1" applyFont="1" applyAlignment="1">
      <alignment horizontal="right" vertical="top"/>
    </xf>
    <xf numFmtId="166" fontId="2" fillId="0" borderId="0" xfId="3" applyNumberFormat="1" applyFont="1" applyAlignment="1">
      <alignment horizontal="right" vertical="top"/>
    </xf>
    <xf numFmtId="0" fontId="2" fillId="0" borderId="0" xfId="1" quotePrefix="1" applyFont="1" applyAlignment="1">
      <alignment vertical="top"/>
    </xf>
    <xf numFmtId="166" fontId="2" fillId="0" borderId="0" xfId="4" applyNumberFormat="1" applyFont="1" applyAlignment="1">
      <alignment vertical="top"/>
    </xf>
    <xf numFmtId="0" fontId="2" fillId="0" borderId="0" xfId="1" applyFont="1" applyAlignment="1">
      <alignment horizontal="center" vertical="top"/>
    </xf>
    <xf numFmtId="0" fontId="2" fillId="0" borderId="0" xfId="5" applyFont="1" applyAlignment="1">
      <alignment horizontal="center" vertical="center"/>
    </xf>
    <xf numFmtId="0" fontId="2" fillId="0" borderId="0" xfId="4" applyFont="1" applyAlignment="1">
      <alignment vertical="top"/>
    </xf>
    <xf numFmtId="3" fontId="2" fillId="0" borderId="0" xfId="1" applyNumberFormat="1" applyFont="1" applyAlignment="1">
      <alignment vertical="top"/>
    </xf>
    <xf numFmtId="165" fontId="2" fillId="0" borderId="1" xfId="3" applyNumberFormat="1" applyFont="1" applyBorder="1" applyAlignment="1">
      <alignment horizontal="right" vertical="top"/>
    </xf>
    <xf numFmtId="165" fontId="2" fillId="0" borderId="0" xfId="3" applyNumberFormat="1" applyFont="1" applyBorder="1" applyAlignment="1">
      <alignment horizontal="right" vertical="top"/>
    </xf>
    <xf numFmtId="165" fontId="2" fillId="0" borderId="0" xfId="3" applyNumberFormat="1" applyFont="1" applyAlignment="1">
      <alignment vertical="top"/>
    </xf>
    <xf numFmtId="164" fontId="8" fillId="0" borderId="0" xfId="2" applyNumberFormat="1" applyFont="1" applyAlignment="1">
      <alignment horizontal="right" vertical="top"/>
    </xf>
    <xf numFmtId="165" fontId="8" fillId="0" borderId="0" xfId="4" applyNumberFormat="1" applyFont="1" applyAlignment="1">
      <alignment horizontal="center" vertical="top"/>
    </xf>
    <xf numFmtId="0" fontId="6" fillId="0" borderId="0" xfId="1" applyFont="1" applyAlignment="1">
      <alignment vertical="top"/>
    </xf>
    <xf numFmtId="167" fontId="2" fillId="0" borderId="0" xfId="1" applyNumberFormat="1" applyFont="1" applyAlignment="1">
      <alignment horizontal="right" vertical="top"/>
    </xf>
    <xf numFmtId="37" fontId="2" fillId="0" borderId="0" xfId="1" applyNumberFormat="1" applyFont="1" applyAlignment="1">
      <alignment vertical="top"/>
    </xf>
    <xf numFmtId="167" fontId="5" fillId="0" borderId="0" xfId="4" applyNumberFormat="1" applyFont="1" applyAlignment="1">
      <alignment horizontal="right" vertical="center"/>
    </xf>
    <xf numFmtId="165" fontId="5" fillId="0" borderId="0" xfId="3" applyNumberFormat="1" applyFont="1" applyAlignment="1">
      <alignment horizontal="right" vertical="center"/>
    </xf>
    <xf numFmtId="0" fontId="5" fillId="0" borderId="0" xfId="6" applyFont="1" applyAlignment="1">
      <alignment horizontal="center" vertical="top"/>
    </xf>
    <xf numFmtId="0" fontId="5" fillId="0" borderId="0" xfId="6" applyFont="1" applyAlignment="1">
      <alignment horizontal="center" vertical="center"/>
    </xf>
    <xf numFmtId="37" fontId="5" fillId="0" borderId="0" xfId="1" applyNumberFormat="1" applyFont="1" applyAlignment="1">
      <alignment horizontal="left" vertical="top"/>
    </xf>
    <xf numFmtId="168" fontId="5" fillId="0" borderId="2" xfId="6" applyNumberFormat="1" applyFont="1" applyBorder="1" applyAlignment="1">
      <alignment horizontal="center" vertical="top"/>
    </xf>
    <xf numFmtId="168" fontId="5" fillId="0" borderId="0" xfId="2" applyNumberFormat="1" applyFont="1" applyAlignment="1">
      <alignment horizontal="center" vertical="top"/>
    </xf>
    <xf numFmtId="0" fontId="5" fillId="0" borderId="2" xfId="6" applyFont="1" applyBorder="1" applyAlignment="1">
      <alignment horizontal="center" vertical="center"/>
    </xf>
    <xf numFmtId="168" fontId="5" fillId="0" borderId="0" xfId="6" applyNumberFormat="1" applyFont="1" applyAlignment="1">
      <alignment horizontal="center" vertical="top"/>
    </xf>
    <xf numFmtId="168" fontId="5" fillId="0" borderId="0" xfId="2" applyNumberFormat="1" applyFont="1" applyBorder="1" applyAlignment="1">
      <alignment horizontal="center" vertical="top"/>
    </xf>
    <xf numFmtId="167" fontId="5" fillId="0" borderId="0" xfId="4" applyNumberFormat="1" applyFont="1" applyAlignment="1">
      <alignment horizontal="center" vertical="center"/>
    </xf>
    <xf numFmtId="165" fontId="5" fillId="0" borderId="0" xfId="3" applyNumberFormat="1" applyFont="1" applyAlignment="1">
      <alignment horizontal="center" vertical="top"/>
    </xf>
    <xf numFmtId="165" fontId="6" fillId="0" borderId="0" xfId="7" applyNumberFormat="1" applyFont="1" applyAlignment="1">
      <alignment horizontal="center" vertical="center"/>
    </xf>
    <xf numFmtId="164" fontId="5" fillId="0" borderId="2" xfId="2" applyNumberFormat="1" applyFont="1" applyBorder="1" applyAlignment="1">
      <alignment horizontal="right" vertical="top"/>
    </xf>
    <xf numFmtId="165" fontId="5" fillId="0" borderId="2" xfId="1" applyNumberFormat="1" applyFont="1" applyBorder="1" applyAlignment="1">
      <alignment horizontal="left" vertical="top"/>
    </xf>
    <xf numFmtId="164" fontId="5" fillId="0" borderId="0" xfId="2" applyNumberFormat="1" applyFont="1" applyAlignment="1">
      <alignment horizontal="right" vertical="top"/>
    </xf>
    <xf numFmtId="165" fontId="5" fillId="0" borderId="0" xfId="1" applyNumberFormat="1" applyFont="1" applyAlignment="1">
      <alignment horizontal="left" vertical="top"/>
    </xf>
    <xf numFmtId="37" fontId="5" fillId="0" borderId="2" xfId="1" applyNumberFormat="1" applyFont="1" applyBorder="1" applyAlignment="1">
      <alignment horizontal="left" vertical="top"/>
    </xf>
    <xf numFmtId="164" fontId="5" fillId="0" borderId="0" xfId="2" applyNumberFormat="1" applyFont="1" applyAlignment="1">
      <alignment horizontal="left" vertical="top"/>
    </xf>
    <xf numFmtId="164" fontId="7" fillId="0" borderId="0" xfId="2" applyNumberFormat="1" applyFont="1" applyAlignment="1">
      <alignment horizontal="right" vertical="top"/>
    </xf>
    <xf numFmtId="165" fontId="7" fillId="0" borderId="0" xfId="4" applyNumberFormat="1" applyFont="1" applyAlignment="1">
      <alignment horizontal="right" vertical="top"/>
    </xf>
    <xf numFmtId="165" fontId="2" fillId="0" borderId="0" xfId="4" applyNumberFormat="1" applyFont="1" applyAlignment="1">
      <alignment vertical="top"/>
    </xf>
    <xf numFmtId="0" fontId="10" fillId="0" borderId="0" xfId="1" applyFont="1" applyAlignment="1">
      <alignment horizontal="center" vertical="top"/>
    </xf>
    <xf numFmtId="164" fontId="2" fillId="0" borderId="0" xfId="2" applyNumberFormat="1" applyFont="1" applyFill="1" applyAlignment="1">
      <alignment horizontal="right" vertical="top"/>
    </xf>
    <xf numFmtId="165" fontId="2" fillId="0" borderId="0" xfId="3" applyNumberFormat="1" applyFont="1" applyFill="1" applyAlignment="1">
      <alignment horizontal="right" vertical="top"/>
    </xf>
    <xf numFmtId="166" fontId="5" fillId="0" borderId="0" xfId="3" applyNumberFormat="1" applyFont="1" applyAlignment="1">
      <alignment horizontal="right" vertical="top"/>
    </xf>
    <xf numFmtId="166" fontId="5" fillId="0" borderId="0" xfId="1" applyNumberFormat="1" applyFont="1" applyAlignment="1">
      <alignment horizontal="right" vertical="top"/>
    </xf>
    <xf numFmtId="167" fontId="5" fillId="0" borderId="0" xfId="1" applyNumberFormat="1" applyFont="1" applyAlignment="1">
      <alignment horizontal="right" vertical="top"/>
    </xf>
    <xf numFmtId="167" fontId="2" fillId="0" borderId="2" xfId="3" applyNumberFormat="1" applyFont="1" applyBorder="1" applyAlignment="1">
      <alignment horizontal="right" vertical="top"/>
    </xf>
    <xf numFmtId="167" fontId="2" fillId="0" borderId="0" xfId="3" applyNumberFormat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167" fontId="2" fillId="0" borderId="0" xfId="1" applyNumberFormat="1" applyFont="1" applyAlignment="1">
      <alignment vertical="top"/>
    </xf>
    <xf numFmtId="167" fontId="6" fillId="0" borderId="2" xfId="1" applyNumberFormat="1" applyFont="1" applyBorder="1" applyAlignment="1">
      <alignment horizontal="right" vertical="top"/>
    </xf>
    <xf numFmtId="167" fontId="5" fillId="0" borderId="0" xfId="3" applyNumberFormat="1" applyFont="1" applyAlignment="1">
      <alignment horizontal="right" vertical="top"/>
    </xf>
    <xf numFmtId="166" fontId="2" fillId="0" borderId="0" xfId="1" applyNumberFormat="1" applyFont="1" applyAlignment="1">
      <alignment horizontal="right" vertical="top"/>
    </xf>
    <xf numFmtId="169" fontId="2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left" vertical="top"/>
    </xf>
    <xf numFmtId="166" fontId="5" fillId="0" borderId="0" xfId="1" applyNumberFormat="1" applyFont="1" applyAlignment="1">
      <alignment vertical="top"/>
    </xf>
    <xf numFmtId="165" fontId="5" fillId="0" borderId="0" xfId="1" applyNumberFormat="1" applyFont="1" applyAlignment="1">
      <alignment vertical="top"/>
    </xf>
    <xf numFmtId="165" fontId="6" fillId="0" borderId="2" xfId="3" applyNumberFormat="1" applyFont="1" applyBorder="1" applyAlignment="1">
      <alignment horizontal="right" vertical="top"/>
    </xf>
    <xf numFmtId="165" fontId="5" fillId="0" borderId="0" xfId="3" applyNumberFormat="1" applyFont="1" applyAlignment="1">
      <alignment horizontal="right" vertical="top"/>
    </xf>
    <xf numFmtId="165" fontId="2" fillId="0" borderId="2" xfId="3" applyNumberFormat="1" applyFont="1" applyBorder="1" applyAlignment="1">
      <alignment horizontal="right" vertical="top"/>
    </xf>
    <xf numFmtId="165" fontId="2" fillId="0" borderId="0" xfId="2" applyNumberFormat="1" applyFont="1" applyAlignment="1">
      <alignment horizontal="right" vertical="center"/>
    </xf>
    <xf numFmtId="165" fontId="2" fillId="0" borderId="0" xfId="4" applyNumberFormat="1" applyFont="1" applyAlignment="1">
      <alignment horizontal="right" vertical="center"/>
    </xf>
    <xf numFmtId="165" fontId="2" fillId="0" borderId="0" xfId="7" applyNumberFormat="1" applyFont="1" applyAlignment="1">
      <alignment horizontal="right" vertical="center"/>
    </xf>
    <xf numFmtId="166" fontId="2" fillId="0" borderId="0" xfId="3" applyNumberFormat="1" applyFont="1" applyFill="1" applyAlignment="1">
      <alignment horizontal="right" vertical="top"/>
    </xf>
    <xf numFmtId="165" fontId="5" fillId="0" borderId="2" xfId="3" applyNumberFormat="1" applyFont="1" applyFill="1" applyBorder="1" applyAlignment="1">
      <alignment horizontal="right" vertical="top"/>
    </xf>
    <xf numFmtId="166" fontId="5" fillId="0" borderId="0" xfId="3" applyNumberFormat="1" applyFont="1" applyFill="1" applyAlignment="1">
      <alignment horizontal="right" vertical="top"/>
    </xf>
    <xf numFmtId="165" fontId="5" fillId="0" borderId="0" xfId="3" applyNumberFormat="1" applyFont="1" applyFill="1" applyAlignment="1">
      <alignment horizontal="right" vertical="top"/>
    </xf>
    <xf numFmtId="165" fontId="2" fillId="0" borderId="0" xfId="1" applyNumberFormat="1" applyFont="1" applyAlignment="1">
      <alignment horizontal="center" vertical="top"/>
    </xf>
    <xf numFmtId="164" fontId="5" fillId="0" borderId="0" xfId="2" applyNumberFormat="1" applyFont="1" applyAlignment="1">
      <alignment horizontal="right" vertical="center"/>
    </xf>
    <xf numFmtId="0" fontId="7" fillId="0" borderId="0" xfId="1" applyFont="1" applyAlignment="1">
      <alignment vertical="center"/>
    </xf>
    <xf numFmtId="168" fontId="7" fillId="0" borderId="0" xfId="1" applyNumberFormat="1" applyFont="1" applyAlignment="1">
      <alignment horizontal="right" vertical="center"/>
    </xf>
    <xf numFmtId="41" fontId="7" fillId="0" borderId="0" xfId="1" applyNumberFormat="1" applyFont="1" applyAlignment="1">
      <alignment horizontal="center" vertical="center"/>
    </xf>
    <xf numFmtId="41" fontId="7" fillId="0" borderId="0" xfId="2" applyNumberFormat="1" applyFont="1" applyAlignment="1">
      <alignment horizontal="center" vertical="center"/>
    </xf>
    <xf numFmtId="37" fontId="11" fillId="0" borderId="0" xfId="1" applyNumberFormat="1" applyFont="1" applyAlignment="1">
      <alignment horizontal="center" vertical="center"/>
    </xf>
    <xf numFmtId="49" fontId="6" fillId="0" borderId="0" xfId="8" applyNumberFormat="1" applyFont="1" applyAlignment="1">
      <alignment vertical="center"/>
    </xf>
    <xf numFmtId="41" fontId="7" fillId="0" borderId="0" xfId="2" applyNumberFormat="1" applyFont="1" applyFill="1" applyAlignment="1">
      <alignment horizontal="center" vertical="center"/>
    </xf>
    <xf numFmtId="43" fontId="2" fillId="0" borderId="1" xfId="7" applyFont="1" applyBorder="1" applyAlignment="1">
      <alignment horizontal="right" vertical="center"/>
    </xf>
    <xf numFmtId="43" fontId="2" fillId="0" borderId="0" xfId="7" applyFont="1" applyAlignment="1">
      <alignment vertical="center"/>
    </xf>
    <xf numFmtId="0" fontId="7" fillId="0" borderId="0" xfId="1" applyFont="1" applyAlignment="1">
      <alignment horizontal="center" vertical="center"/>
    </xf>
    <xf numFmtId="0" fontId="2" fillId="0" borderId="0" xfId="8" applyFont="1" applyAlignment="1">
      <alignment horizontal="left" vertical="center"/>
    </xf>
    <xf numFmtId="168" fontId="7" fillId="0" borderId="0" xfId="8" applyNumberFormat="1" applyFont="1" applyAlignment="1">
      <alignment horizontal="right" vertical="center"/>
    </xf>
    <xf numFmtId="164" fontId="7" fillId="0" borderId="0" xfId="8" applyNumberFormat="1" applyFont="1" applyAlignment="1">
      <alignment vertical="center"/>
    </xf>
    <xf numFmtId="168" fontId="5" fillId="0" borderId="2" xfId="7" quotePrefix="1" applyNumberFormat="1" applyFont="1" applyBorder="1" applyAlignment="1">
      <alignment horizontal="right" vertical="center"/>
    </xf>
    <xf numFmtId="0" fontId="2" fillId="0" borderId="0" xfId="8" applyFont="1" applyAlignment="1">
      <alignment vertical="center"/>
    </xf>
    <xf numFmtId="0" fontId="5" fillId="0" borderId="0" xfId="6" applyFont="1" applyAlignment="1">
      <alignment horizontal="right" vertical="center"/>
    </xf>
    <xf numFmtId="0" fontId="5" fillId="0" borderId="0" xfId="8" applyFont="1" applyAlignment="1">
      <alignment vertical="center"/>
    </xf>
    <xf numFmtId="164" fontId="2" fillId="0" borderId="1" xfId="7" applyNumberFormat="1" applyFont="1" applyBorder="1" applyAlignment="1">
      <alignment horizontal="right" vertical="top"/>
    </xf>
    <xf numFmtId="164" fontId="7" fillId="0" borderId="0" xfId="7" applyNumberFormat="1" applyFont="1" applyAlignment="1">
      <alignment horizontal="center" vertical="center"/>
    </xf>
    <xf numFmtId="164" fontId="2" fillId="0" borderId="2" xfId="7" applyNumberFormat="1" applyFont="1" applyBorder="1" applyAlignment="1">
      <alignment horizontal="right" vertical="top"/>
    </xf>
    <xf numFmtId="164" fontId="7" fillId="0" borderId="0" xfId="7" applyNumberFormat="1" applyFont="1" applyAlignment="1">
      <alignment vertical="center"/>
    </xf>
    <xf numFmtId="164" fontId="7" fillId="0" borderId="0" xfId="7" applyNumberFormat="1" applyFont="1" applyAlignment="1">
      <alignment horizontal="right" vertical="center"/>
    </xf>
    <xf numFmtId="164" fontId="7" fillId="0" borderId="0" xfId="8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164" fontId="7" fillId="0" borderId="2" xfId="7" applyNumberFormat="1" applyFont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6" applyFont="1" applyAlignment="1">
      <alignment horizontal="center" vertical="center"/>
    </xf>
    <xf numFmtId="168" fontId="5" fillId="0" borderId="2" xfId="6" quotePrefix="1" applyNumberFormat="1" applyFont="1" applyBorder="1" applyAlignment="1">
      <alignment horizontal="center" vertical="top"/>
    </xf>
    <xf numFmtId="0" fontId="6" fillId="0" borderId="0" xfId="6" applyFont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168" fontId="6" fillId="0" borderId="2" xfId="7" applyNumberFormat="1" applyFont="1" applyBorder="1" applyAlignment="1">
      <alignment horizontal="right" vertical="center"/>
    </xf>
    <xf numFmtId="165" fontId="7" fillId="0" borderId="2" xfId="7" applyNumberFormat="1" applyFont="1" applyBorder="1" applyAlignment="1">
      <alignment horizontal="center" vertical="center"/>
    </xf>
    <xf numFmtId="168" fontId="7" fillId="0" borderId="2" xfId="7" applyNumberFormat="1" applyFont="1" applyBorder="1" applyAlignment="1">
      <alignment horizontal="right" vertical="center"/>
    </xf>
    <xf numFmtId="165" fontId="7" fillId="0" borderId="2" xfId="7" applyNumberFormat="1" applyFont="1" applyBorder="1" applyAlignment="1">
      <alignment horizontal="right" vertical="center"/>
    </xf>
    <xf numFmtId="0" fontId="7" fillId="0" borderId="0" xfId="6" applyFont="1" applyAlignment="1">
      <alignment horizontal="center" vertical="center"/>
    </xf>
    <xf numFmtId="37" fontId="6" fillId="0" borderId="0" xfId="1" applyNumberFormat="1" applyFont="1" applyAlignment="1">
      <alignment horizontal="left" vertical="center"/>
    </xf>
    <xf numFmtId="168" fontId="7" fillId="0" borderId="3" xfId="7" applyNumberFormat="1" applyFont="1" applyBorder="1" applyAlignment="1">
      <alignment horizontal="right" vertical="center"/>
    </xf>
    <xf numFmtId="165" fontId="7" fillId="0" borderId="3" xfId="7" applyNumberFormat="1" applyFont="1" applyBorder="1" applyAlignment="1">
      <alignment horizontal="center" vertical="center"/>
    </xf>
    <xf numFmtId="165" fontId="7" fillId="0" borderId="3" xfId="7" applyNumberFormat="1" applyFont="1" applyBorder="1" applyAlignment="1">
      <alignment horizontal="right" vertical="center"/>
    </xf>
    <xf numFmtId="37" fontId="6" fillId="0" borderId="0" xfId="1" applyNumberFormat="1" applyFont="1" applyAlignment="1">
      <alignment vertical="center"/>
    </xf>
    <xf numFmtId="164" fontId="5" fillId="0" borderId="1" xfId="7" applyNumberFormat="1" applyFont="1" applyBorder="1" applyAlignment="1">
      <alignment horizontal="right" vertical="top"/>
    </xf>
    <xf numFmtId="164" fontId="6" fillId="0" borderId="0" xfId="7" applyNumberFormat="1" applyFont="1" applyAlignment="1">
      <alignment horizontal="center" vertical="center"/>
    </xf>
    <xf numFmtId="164" fontId="5" fillId="0" borderId="2" xfId="7" applyNumberFormat="1" applyFont="1" applyBorder="1" applyAlignment="1">
      <alignment horizontal="right" vertical="top"/>
    </xf>
    <xf numFmtId="164" fontId="6" fillId="0" borderId="0" xfId="7" applyNumberFormat="1" applyFont="1" applyAlignment="1">
      <alignment horizontal="right" vertical="center"/>
    </xf>
    <xf numFmtId="164" fontId="6" fillId="0" borderId="2" xfId="7" applyNumberFormat="1" applyFont="1" applyBorder="1" applyAlignment="1">
      <alignment horizontal="right" vertical="center"/>
    </xf>
    <xf numFmtId="49" fontId="6" fillId="0" borderId="0" xfId="5" applyNumberFormat="1" applyFont="1" applyAlignment="1">
      <alignment vertical="center"/>
    </xf>
    <xf numFmtId="164" fontId="2" fillId="0" borderId="0" xfId="7" applyNumberFormat="1" applyFont="1" applyAlignment="1">
      <alignment horizontal="right" vertical="top"/>
    </xf>
    <xf numFmtId="164" fontId="7" fillId="0" borderId="2" xfId="7" applyNumberFormat="1" applyFont="1" applyBorder="1" applyAlignment="1">
      <alignment horizontal="right" vertical="center"/>
    </xf>
    <xf numFmtId="49" fontId="7" fillId="0" borderId="0" xfId="5" applyNumberFormat="1" applyFont="1" applyAlignment="1">
      <alignment vertical="center"/>
    </xf>
    <xf numFmtId="164" fontId="12" fillId="0" borderId="0" xfId="7" applyNumberFormat="1" applyFont="1" applyAlignment="1">
      <alignment horizontal="right" vertical="top"/>
    </xf>
    <xf numFmtId="164" fontId="13" fillId="0" borderId="0" xfId="7" applyNumberFormat="1" applyFont="1" applyAlignment="1">
      <alignment horizontal="right" vertical="center"/>
    </xf>
    <xf numFmtId="164" fontId="13" fillId="0" borderId="0" xfId="7" applyNumberFormat="1" applyFont="1" applyFill="1" applyAlignment="1">
      <alignment horizontal="right" vertical="center"/>
    </xf>
    <xf numFmtId="164" fontId="12" fillId="0" borderId="0" xfId="7" applyNumberFormat="1" applyFont="1" applyFill="1" applyAlignment="1">
      <alignment horizontal="right" vertical="top"/>
    </xf>
    <xf numFmtId="164" fontId="2" fillId="0" borderId="0" xfId="7" applyNumberFormat="1" applyFont="1" applyAlignment="1">
      <alignment horizontal="right" vertical="center"/>
    </xf>
    <xf numFmtId="0" fontId="2" fillId="0" borderId="0" xfId="8" applyFont="1" applyAlignment="1">
      <alignment horizontal="left" vertical="top"/>
    </xf>
    <xf numFmtId="164" fontId="2" fillId="0" borderId="0" xfId="7" applyNumberFormat="1" applyFont="1" applyFill="1" applyAlignment="1">
      <alignment horizontal="right" vertical="top"/>
    </xf>
    <xf numFmtId="164" fontId="2" fillId="0" borderId="0" xfId="7" applyNumberFormat="1" applyFont="1" applyFill="1" applyAlignment="1">
      <alignment horizontal="right" vertical="center"/>
    </xf>
    <xf numFmtId="164" fontId="7" fillId="0" borderId="0" xfId="7" applyNumberFormat="1" applyFont="1" applyFill="1" applyAlignment="1">
      <alignment horizontal="right" vertical="center"/>
    </xf>
    <xf numFmtId="0" fontId="7" fillId="0" borderId="0" xfId="1" applyFont="1" applyAlignment="1">
      <alignment vertical="top"/>
    </xf>
    <xf numFmtId="164" fontId="2" fillId="0" borderId="0" xfId="7" applyNumberFormat="1" applyFont="1" applyAlignment="1">
      <alignment vertical="center"/>
    </xf>
    <xf numFmtId="170" fontId="7" fillId="0" borderId="0" xfId="8" applyNumberFormat="1" applyFont="1" applyAlignment="1">
      <alignment vertical="top"/>
    </xf>
    <xf numFmtId="164" fontId="7" fillId="0" borderId="0" xfId="7" applyNumberFormat="1" applyFont="1" applyAlignment="1">
      <alignment horizontal="right" vertical="top"/>
    </xf>
    <xf numFmtId="170" fontId="7" fillId="0" borderId="0" xfId="5" applyNumberFormat="1" applyFont="1" applyAlignment="1">
      <alignment vertical="top"/>
    </xf>
    <xf numFmtId="164" fontId="13" fillId="0" borderId="0" xfId="7" applyNumberFormat="1" applyFont="1" applyAlignment="1">
      <alignment horizontal="right" vertical="top"/>
    </xf>
    <xf numFmtId="170" fontId="6" fillId="0" borderId="0" xfId="8" applyNumberFormat="1" applyFont="1" applyAlignment="1">
      <alignment vertical="top"/>
    </xf>
    <xf numFmtId="170" fontId="7" fillId="0" borderId="0" xfId="8" applyNumberFormat="1" applyFont="1" applyAlignment="1">
      <alignment vertical="center"/>
    </xf>
    <xf numFmtId="43" fontId="7" fillId="0" borderId="0" xfId="7" applyFont="1" applyAlignment="1">
      <alignment horizontal="right" vertical="center"/>
    </xf>
    <xf numFmtId="167" fontId="5" fillId="0" borderId="2" xfId="4" quotePrefix="1" applyNumberFormat="1" applyFont="1" applyBorder="1" applyAlignment="1">
      <alignment horizontal="center" vertical="center"/>
    </xf>
    <xf numFmtId="165" fontId="2" fillId="0" borderId="0" xfId="9" applyNumberFormat="1" applyFont="1" applyAlignment="1">
      <alignment horizontal="right" vertical="top"/>
    </xf>
    <xf numFmtId="0" fontId="7" fillId="0" borderId="0" xfId="2" applyNumberFormat="1" applyFont="1" applyAlignment="1">
      <alignment horizontal="center" vertical="center"/>
    </xf>
    <xf numFmtId="168" fontId="7" fillId="0" borderId="0" xfId="2" applyNumberFormat="1" applyFont="1" applyAlignment="1">
      <alignment horizontal="right" vertical="center"/>
    </xf>
    <xf numFmtId="41" fontId="7" fillId="0" borderId="0" xfId="2" applyNumberFormat="1" applyFont="1" applyAlignment="1">
      <alignment horizontal="right" vertical="center"/>
    </xf>
    <xf numFmtId="0" fontId="2" fillId="0" borderId="0" xfId="1" applyFont="1" applyAlignment="1">
      <alignment vertical="center"/>
    </xf>
    <xf numFmtId="168" fontId="2" fillId="0" borderId="0" xfId="1" applyNumberFormat="1" applyFont="1" applyAlignment="1">
      <alignment horizontal="right" vertical="center"/>
    </xf>
    <xf numFmtId="168" fontId="2" fillId="0" borderId="0" xfId="2" applyNumberFormat="1" applyFont="1" applyAlignment="1">
      <alignment horizontal="right" vertical="center"/>
    </xf>
    <xf numFmtId="41" fontId="2" fillId="0" borderId="0" xfId="5" applyNumberFormat="1" applyFont="1" applyAlignment="1">
      <alignment vertical="center"/>
    </xf>
    <xf numFmtId="41" fontId="2" fillId="0" borderId="0" xfId="2" applyNumberFormat="1" applyFont="1" applyAlignment="1">
      <alignment vertical="center"/>
    </xf>
    <xf numFmtId="0" fontId="5" fillId="0" borderId="0" xfId="5" applyFont="1" applyAlignment="1">
      <alignment vertical="center"/>
    </xf>
    <xf numFmtId="168" fontId="4" fillId="0" borderId="0" xfId="2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41" fontId="5" fillId="0" borderId="0" xfId="2" applyNumberFormat="1" applyFont="1" applyAlignment="1">
      <alignment vertical="center"/>
    </xf>
    <xf numFmtId="166" fontId="5" fillId="0" borderId="0" xfId="5" applyNumberFormat="1" applyFont="1" applyAlignment="1">
      <alignment vertical="center"/>
    </xf>
    <xf numFmtId="164" fontId="2" fillId="0" borderId="0" xfId="2" applyNumberFormat="1" applyFont="1" applyAlignment="1">
      <alignment horizontal="right" vertical="center"/>
    </xf>
    <xf numFmtId="164" fontId="2" fillId="0" borderId="0" xfId="2" applyNumberFormat="1" applyFont="1" applyAlignment="1">
      <alignment vertical="center"/>
    </xf>
    <xf numFmtId="164" fontId="2" fillId="0" borderId="2" xfId="2" applyNumberFormat="1" applyFont="1" applyBorder="1" applyAlignment="1">
      <alignment horizontal="right" vertical="center"/>
    </xf>
    <xf numFmtId="0" fontId="2" fillId="0" borderId="0" xfId="5" applyFont="1" applyAlignment="1">
      <alignment vertical="center"/>
    </xf>
    <xf numFmtId="166" fontId="2" fillId="0" borderId="0" xfId="1" applyNumberFormat="1" applyFont="1" applyAlignment="1">
      <alignment vertical="center"/>
    </xf>
    <xf numFmtId="166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166" fontId="2" fillId="0" borderId="0" xfId="2" applyNumberFormat="1" applyFont="1" applyAlignment="1">
      <alignment horizontal="right" vertical="center"/>
    </xf>
    <xf numFmtId="43" fontId="2" fillId="0" borderId="0" xfId="2" applyFont="1" applyFill="1" applyAlignment="1">
      <alignment vertical="center"/>
    </xf>
    <xf numFmtId="168" fontId="2" fillId="0" borderId="0" xfId="7" applyNumberFormat="1" applyFont="1" applyAlignment="1">
      <alignment horizontal="right" vertical="center"/>
    </xf>
    <xf numFmtId="165" fontId="2" fillId="0" borderId="0" xfId="6" applyNumberFormat="1" applyFont="1" applyAlignment="1">
      <alignment horizontal="right" vertical="center"/>
    </xf>
    <xf numFmtId="166" fontId="2" fillId="0" borderId="0" xfId="5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64" fontId="6" fillId="0" borderId="1" xfId="7" applyNumberFormat="1" applyFont="1" applyBorder="1" applyAlignment="1">
      <alignment horizontal="right" vertical="center"/>
    </xf>
    <xf numFmtId="164" fontId="5" fillId="0" borderId="0" xfId="7" applyNumberFormat="1" applyFont="1" applyAlignment="1">
      <alignment vertical="center"/>
    </xf>
    <xf numFmtId="164" fontId="5" fillId="0" borderId="0" xfId="7" applyNumberFormat="1" applyFont="1" applyAlignment="1">
      <alignment horizontal="right" vertical="top"/>
    </xf>
    <xf numFmtId="0" fontId="2" fillId="0" borderId="0" xfId="1" applyFont="1" applyAlignment="1">
      <alignment horizontal="center" vertical="center"/>
    </xf>
    <xf numFmtId="164" fontId="2" fillId="0" borderId="2" xfId="7" applyNumberFormat="1" applyFont="1" applyFill="1" applyBorder="1" applyAlignment="1">
      <alignment horizontal="right" vertical="top"/>
    </xf>
    <xf numFmtId="164" fontId="2" fillId="0" borderId="0" xfId="7" applyNumberFormat="1" applyFont="1" applyFill="1" applyAlignment="1">
      <alignment vertical="center"/>
    </xf>
    <xf numFmtId="43" fontId="2" fillId="0" borderId="0" xfId="7" applyFont="1" applyFill="1" applyAlignment="1">
      <alignment horizontal="right" vertical="center"/>
    </xf>
    <xf numFmtId="43" fontId="2" fillId="0" borderId="0" xfId="7" applyFont="1" applyFill="1" applyAlignment="1">
      <alignment horizontal="right" vertical="top"/>
    </xf>
    <xf numFmtId="43" fontId="2" fillId="0" borderId="0" xfId="7" applyFont="1" applyFill="1" applyAlignment="1">
      <alignment vertical="center"/>
    </xf>
    <xf numFmtId="43" fontId="2" fillId="0" borderId="0" xfId="7" applyFont="1" applyAlignment="1">
      <alignment horizontal="right" vertical="center"/>
    </xf>
    <xf numFmtId="43" fontId="2" fillId="0" borderId="0" xfId="7" applyFont="1" applyAlignment="1">
      <alignment horizontal="right" vertical="top"/>
    </xf>
    <xf numFmtId="168" fontId="5" fillId="0" borderId="0" xfId="5" applyNumberFormat="1" applyFont="1" applyAlignment="1">
      <alignment horizontal="right" vertical="center"/>
    </xf>
    <xf numFmtId="165" fontId="5" fillId="0" borderId="0" xfId="5" applyNumberFormat="1" applyFont="1" applyAlignment="1">
      <alignment horizontal="right" vertical="center"/>
    </xf>
    <xf numFmtId="165" fontId="5" fillId="0" borderId="0" xfId="6" applyNumberFormat="1" applyFont="1" applyAlignment="1">
      <alignment horizontal="right" vertical="center"/>
    </xf>
    <xf numFmtId="168" fontId="5" fillId="0" borderId="0" xfId="1" applyNumberFormat="1" applyFont="1" applyAlignment="1">
      <alignment horizontal="right" vertical="center"/>
    </xf>
    <xf numFmtId="164" fontId="5" fillId="0" borderId="0" xfId="7" applyNumberFormat="1" applyFont="1" applyAlignment="1">
      <alignment horizontal="right" vertical="center"/>
    </xf>
    <xf numFmtId="168" fontId="5" fillId="0" borderId="2" xfId="5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8" fontId="5" fillId="0" borderId="2" xfId="4" applyNumberFormat="1" applyFont="1" applyBorder="1" applyAlignment="1">
      <alignment horizontal="center" vertical="center"/>
    </xf>
    <xf numFmtId="165" fontId="5" fillId="0" borderId="2" xfId="5" applyNumberFormat="1" applyFon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167" fontId="5" fillId="0" borderId="4" xfId="10" applyNumberFormat="1" applyFont="1" applyBorder="1" applyAlignment="1">
      <alignment horizontal="center" vertical="center"/>
    </xf>
    <xf numFmtId="168" fontId="5" fillId="0" borderId="0" xfId="5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8" fontId="5" fillId="0" borderId="0" xfId="4" applyNumberFormat="1" applyFont="1" applyAlignment="1">
      <alignment horizontal="center" vertical="center"/>
    </xf>
    <xf numFmtId="165" fontId="5" fillId="0" borderId="0" xfId="5" applyNumberFormat="1" applyFont="1" applyAlignment="1">
      <alignment horizontal="center" vertical="center"/>
    </xf>
    <xf numFmtId="165" fontId="5" fillId="0" borderId="0" xfId="4" applyNumberFormat="1" applyFont="1" applyAlignment="1">
      <alignment horizontal="right" vertical="center"/>
    </xf>
    <xf numFmtId="165" fontId="5" fillId="0" borderId="0" xfId="4" applyNumberFormat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68" fontId="5" fillId="0" borderId="0" xfId="6" applyNumberFormat="1" applyFont="1" applyAlignment="1">
      <alignment horizontal="center" vertical="center"/>
    </xf>
    <xf numFmtId="168" fontId="2" fillId="0" borderId="0" xfId="5" applyNumberFormat="1" applyFont="1" applyAlignment="1">
      <alignment horizontal="center" vertical="center"/>
    </xf>
    <xf numFmtId="165" fontId="2" fillId="0" borderId="0" xfId="5" applyNumberFormat="1" applyFont="1" applyAlignment="1">
      <alignment horizontal="right" vertical="center"/>
    </xf>
    <xf numFmtId="165" fontId="2" fillId="0" borderId="0" xfId="5" applyNumberFormat="1" applyFont="1" applyAlignment="1">
      <alignment horizontal="center" vertical="center"/>
    </xf>
    <xf numFmtId="165" fontId="5" fillId="0" borderId="0" xfId="5" applyNumberFormat="1" applyFont="1" applyAlignment="1">
      <alignment vertical="center"/>
    </xf>
    <xf numFmtId="168" fontId="2" fillId="0" borderId="0" xfId="5" applyNumberFormat="1" applyFont="1" applyAlignment="1">
      <alignment horizontal="right" vertical="center"/>
    </xf>
    <xf numFmtId="0" fontId="5" fillId="0" borderId="0" xfId="5" applyFont="1" applyAlignment="1">
      <alignment horizontal="center" vertical="center"/>
    </xf>
    <xf numFmtId="168" fontId="5" fillId="0" borderId="0" xfId="5" applyNumberFormat="1" applyFont="1" applyAlignment="1">
      <alignment horizontal="center" vertical="center" wrapText="1"/>
    </xf>
    <xf numFmtId="168" fontId="5" fillId="0" borderId="3" xfId="5" applyNumberFormat="1" applyFont="1" applyBorder="1" applyAlignment="1">
      <alignment horizontal="center" vertical="center" wrapText="1"/>
    </xf>
    <xf numFmtId="168" fontId="5" fillId="0" borderId="3" xfId="5" applyNumberFormat="1" applyFont="1" applyBorder="1" applyAlignment="1">
      <alignment horizontal="center" vertical="center"/>
    </xf>
    <xf numFmtId="0" fontId="2" fillId="0" borderId="0" xfId="5" applyFont="1" applyAlignment="1">
      <alignment vertical="center" wrapText="1"/>
    </xf>
    <xf numFmtId="168" fontId="5" fillId="0" borderId="2" xfId="1" applyNumberFormat="1" applyFont="1" applyBorder="1" applyAlignment="1">
      <alignment horizontal="right" vertical="center"/>
    </xf>
    <xf numFmtId="37" fontId="5" fillId="0" borderId="2" xfId="1" applyNumberFormat="1" applyFont="1" applyBorder="1" applyAlignment="1">
      <alignment horizontal="left" vertical="center"/>
    </xf>
    <xf numFmtId="37" fontId="5" fillId="0" borderId="0" xfId="1" applyNumberFormat="1" applyFont="1" applyAlignment="1">
      <alignment horizontal="left" vertical="center"/>
    </xf>
    <xf numFmtId="168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41" fontId="2" fillId="0" borderId="0" xfId="1" applyNumberFormat="1" applyFont="1" applyAlignment="1">
      <alignment vertical="center"/>
    </xf>
    <xf numFmtId="168" fontId="5" fillId="0" borderId="0" xfId="1" applyNumberFormat="1" applyFont="1" applyAlignment="1">
      <alignment vertical="center"/>
    </xf>
    <xf numFmtId="41" fontId="5" fillId="0" borderId="0" xfId="1" applyNumberFormat="1" applyFont="1" applyAlignment="1">
      <alignment vertical="center"/>
    </xf>
    <xf numFmtId="164" fontId="2" fillId="0" borderId="3" xfId="7" applyNumberFormat="1" applyFont="1" applyBorder="1" applyAlignment="1">
      <alignment horizontal="right" vertical="top"/>
    </xf>
    <xf numFmtId="164" fontId="2" fillId="0" borderId="2" xfId="7" applyNumberFormat="1" applyFont="1" applyBorder="1" applyAlignment="1">
      <alignment vertical="center"/>
    </xf>
    <xf numFmtId="164" fontId="2" fillId="0" borderId="0" xfId="7" applyNumberFormat="1" applyFont="1" applyAlignment="1">
      <alignment vertical="top"/>
    </xf>
    <xf numFmtId="164" fontId="2" fillId="0" borderId="0" xfId="7" applyNumberFormat="1" applyFont="1" applyBorder="1" applyAlignment="1">
      <alignment horizontal="right" vertical="center"/>
    </xf>
    <xf numFmtId="164" fontId="2" fillId="0" borderId="0" xfId="7" applyNumberFormat="1" applyFont="1" applyBorder="1" applyAlignment="1">
      <alignment vertical="center"/>
    </xf>
    <xf numFmtId="164" fontId="6" fillId="0" borderId="1" xfId="7" applyNumberFormat="1" applyFont="1" applyFill="1" applyBorder="1" applyAlignment="1">
      <alignment horizontal="right" vertical="center"/>
    </xf>
    <xf numFmtId="164" fontId="6" fillId="0" borderId="0" xfId="7" applyNumberFormat="1" applyFont="1" applyFill="1" applyBorder="1" applyAlignment="1">
      <alignment horizontal="right" vertical="center"/>
    </xf>
    <xf numFmtId="164" fontId="6" fillId="0" borderId="0" xfId="7" applyNumberFormat="1" applyFont="1" applyFill="1" applyAlignment="1">
      <alignment horizontal="right" vertical="center"/>
    </xf>
    <xf numFmtId="164" fontId="5" fillId="0" borderId="1" xfId="7" applyNumberFormat="1" applyFont="1" applyFill="1" applyBorder="1" applyAlignment="1">
      <alignment horizontal="right" vertical="top"/>
    </xf>
    <xf numFmtId="41" fontId="5" fillId="0" borderId="0" xfId="5" applyNumberFormat="1" applyFont="1" applyAlignment="1">
      <alignment vertical="center"/>
    </xf>
    <xf numFmtId="164" fontId="2" fillId="0" borderId="2" xfId="7" applyNumberFormat="1" applyFont="1" applyFill="1" applyBorder="1" applyAlignment="1">
      <alignment horizontal="right" vertical="center" wrapText="1"/>
    </xf>
    <xf numFmtId="164" fontId="2" fillId="0" borderId="0" xfId="7" applyNumberFormat="1" applyFont="1" applyFill="1" applyBorder="1" applyAlignment="1">
      <alignment vertical="center"/>
    </xf>
    <xf numFmtId="164" fontId="2" fillId="0" borderId="0" xfId="7" applyNumberFormat="1" applyFont="1" applyAlignment="1">
      <alignment horizontal="right" vertical="center" wrapText="1"/>
    </xf>
    <xf numFmtId="164" fontId="5" fillId="0" borderId="0" xfId="7" applyNumberFormat="1" applyFont="1" applyAlignment="1">
      <alignment horizontal="center" vertical="center"/>
    </xf>
    <xf numFmtId="37" fontId="5" fillId="0" borderId="2" xfId="1" applyNumberFormat="1" applyFont="1" applyBorder="1" applyAlignment="1">
      <alignment horizontal="right" vertical="center"/>
    </xf>
    <xf numFmtId="37" fontId="5" fillId="0" borderId="2" xfId="1" applyNumberFormat="1" applyFont="1" applyBorder="1" applyAlignment="1">
      <alignment vertical="center"/>
    </xf>
    <xf numFmtId="0" fontId="2" fillId="0" borderId="0" xfId="4" applyFont="1"/>
    <xf numFmtId="168" fontId="2" fillId="0" borderId="0" xfId="4" applyNumberFormat="1" applyFont="1" applyAlignment="1">
      <alignment horizontal="right"/>
    </xf>
    <xf numFmtId="0" fontId="2" fillId="0" borderId="0" xfId="4" applyFont="1" applyAlignment="1">
      <alignment horizontal="center"/>
    </xf>
    <xf numFmtId="43" fontId="2" fillId="0" borderId="0" xfId="2" applyFont="1" applyAlignment="1">
      <alignment horizontal="right"/>
    </xf>
    <xf numFmtId="171" fontId="7" fillId="0" borderId="0" xfId="11" applyNumberFormat="1" applyFont="1" applyAlignment="1">
      <alignment horizontal="right"/>
    </xf>
    <xf numFmtId="164" fontId="15" fillId="0" borderId="0" xfId="7" applyNumberFormat="1" applyFont="1" applyAlignment="1">
      <alignment horizontal="right" vertical="center"/>
    </xf>
    <xf numFmtId="165" fontId="7" fillId="0" borderId="0" xfId="11" applyNumberFormat="1" applyFont="1" applyAlignment="1">
      <alignment horizontal="right"/>
    </xf>
    <xf numFmtId="164" fontId="15" fillId="0" borderId="0" xfId="7" applyNumberFormat="1" applyFont="1" applyAlignment="1">
      <alignment horizontal="center" vertical="center"/>
    </xf>
    <xf numFmtId="43" fontId="15" fillId="0" borderId="0" xfId="2" applyFont="1" applyAlignment="1">
      <alignment horizontal="right" vertical="center" wrapText="1"/>
    </xf>
    <xf numFmtId="165" fontId="15" fillId="0" borderId="0" xfId="7" applyNumberFormat="1" applyFont="1" applyAlignment="1">
      <alignment horizontal="right" vertical="center"/>
    </xf>
    <xf numFmtId="41" fontId="2" fillId="0" borderId="0" xfId="5" applyNumberFormat="1" applyFont="1"/>
    <xf numFmtId="165" fontId="2" fillId="0" borderId="0" xfId="12" applyNumberFormat="1" applyFont="1" applyAlignment="1">
      <alignment horizontal="right" vertical="center"/>
    </xf>
    <xf numFmtId="0" fontId="2" fillId="0" borderId="0" xfId="4" applyFont="1" applyAlignment="1">
      <alignment vertical="center"/>
    </xf>
    <xf numFmtId="164" fontId="2" fillId="0" borderId="0" xfId="7" applyNumberFormat="1" applyFont="1"/>
    <xf numFmtId="0" fontId="7" fillId="0" borderId="0" xfId="1" applyFont="1" applyAlignment="1">
      <alignment horizontal="center" vertical="top"/>
    </xf>
    <xf numFmtId="41" fontId="7" fillId="0" borderId="0" xfId="1" applyNumberFormat="1" applyFont="1" applyAlignment="1">
      <alignment vertical="top"/>
    </xf>
    <xf numFmtId="41" fontId="7" fillId="0" borderId="0" xfId="1" applyNumberFormat="1" applyFont="1" applyAlignment="1">
      <alignment horizontal="right" vertical="top"/>
    </xf>
    <xf numFmtId="41" fontId="4" fillId="0" borderId="0" xfId="1" applyNumberFormat="1" applyFont="1" applyAlignment="1">
      <alignment horizontal="right" vertical="top"/>
    </xf>
    <xf numFmtId="41" fontId="7" fillId="0" borderId="0" xfId="2" applyNumberFormat="1" applyFont="1" applyAlignment="1">
      <alignment horizontal="center" vertical="top"/>
    </xf>
    <xf numFmtId="164" fontId="15" fillId="0" borderId="6" xfId="7" applyNumberFormat="1" applyFont="1" applyBorder="1" applyAlignment="1">
      <alignment horizontal="right" vertical="center"/>
    </xf>
    <xf numFmtId="164" fontId="7" fillId="0" borderId="0" xfId="7" applyNumberFormat="1" applyFont="1" applyAlignment="1">
      <alignment vertical="top"/>
    </xf>
    <xf numFmtId="0" fontId="7" fillId="0" borderId="0" xfId="2" applyNumberFormat="1" applyFont="1" applyAlignment="1">
      <alignment horizontal="center" vertical="top"/>
    </xf>
    <xf numFmtId="164" fontId="15" fillId="0" borderId="0" xfId="7" applyNumberFormat="1" applyFont="1" applyBorder="1" applyAlignment="1">
      <alignment horizontal="right" vertical="center"/>
    </xf>
    <xf numFmtId="164" fontId="7" fillId="0" borderId="0" xfId="7" applyNumberFormat="1" applyFont="1" applyBorder="1" applyAlignment="1">
      <alignment vertical="top"/>
    </xf>
    <xf numFmtId="0" fontId="6" fillId="0" borderId="0" xfId="4" applyFont="1" applyAlignment="1">
      <alignment vertical="center"/>
    </xf>
    <xf numFmtId="164" fontId="15" fillId="0" borderId="2" xfId="7" applyNumberFormat="1" applyFont="1" applyBorder="1" applyAlignment="1">
      <alignment horizontal="right" vertical="center"/>
    </xf>
    <xf numFmtId="0" fontId="5" fillId="0" borderId="0" xfId="4" applyFont="1" applyAlignment="1">
      <alignment vertical="center"/>
    </xf>
    <xf numFmtId="41" fontId="7" fillId="0" borderId="0" xfId="2" applyNumberFormat="1" applyFont="1" applyAlignment="1">
      <alignment horizontal="right" vertical="top"/>
    </xf>
    <xf numFmtId="164" fontId="7" fillId="0" borderId="5" xfId="7" applyNumberFormat="1" applyFont="1" applyBorder="1" applyAlignment="1">
      <alignment horizontal="right" vertical="top"/>
    </xf>
    <xf numFmtId="0" fontId="15" fillId="0" borderId="0" xfId="12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68" fontId="6" fillId="0" borderId="0" xfId="7" applyNumberFormat="1" applyFont="1" applyAlignment="1">
      <alignment horizontal="right" vertical="center"/>
    </xf>
    <xf numFmtId="168" fontId="11" fillId="0" borderId="0" xfId="6" applyNumberFormat="1" applyFont="1" applyAlignment="1">
      <alignment horizontal="center" vertical="center"/>
    </xf>
    <xf numFmtId="168" fontId="7" fillId="0" borderId="0" xfId="6" applyNumberFormat="1" applyFont="1" applyAlignment="1">
      <alignment horizontal="center" vertical="center"/>
    </xf>
    <xf numFmtId="168" fontId="6" fillId="0" borderId="0" xfId="6" applyNumberFormat="1" applyFont="1" applyAlignment="1">
      <alignment horizontal="center" vertical="center"/>
    </xf>
    <xf numFmtId="37" fontId="7" fillId="0" borderId="0" xfId="1" applyNumberFormat="1" applyFont="1" applyAlignment="1">
      <alignment vertical="top"/>
    </xf>
    <xf numFmtId="165" fontId="7" fillId="0" borderId="2" xfId="7" applyNumberFormat="1" applyFont="1" applyBorder="1" applyAlignment="1">
      <alignment horizontal="centerContinuous" vertical="center"/>
    </xf>
    <xf numFmtId="168" fontId="7" fillId="0" borderId="0" xfId="6" applyNumberFormat="1" applyFont="1" applyAlignment="1">
      <alignment horizontal="centerContinuous" vertical="center"/>
    </xf>
    <xf numFmtId="37" fontId="6" fillId="0" borderId="0" xfId="1" applyNumberFormat="1" applyFont="1" applyAlignment="1">
      <alignment horizontal="left" vertical="top"/>
    </xf>
    <xf numFmtId="165" fontId="7" fillId="0" borderId="3" xfId="7" applyNumberFormat="1" applyFont="1" applyBorder="1" applyAlignment="1">
      <alignment horizontal="centerContinuous" vertical="center"/>
    </xf>
    <xf numFmtId="164" fontId="7" fillId="0" borderId="2" xfId="7" applyNumberFormat="1" applyFont="1" applyBorder="1" applyAlignment="1">
      <alignment vertical="top"/>
    </xf>
    <xf numFmtId="164" fontId="7" fillId="0" borderId="2" xfId="7" applyNumberFormat="1" applyFont="1" applyBorder="1" applyAlignment="1">
      <alignment horizontal="right" vertical="top"/>
    </xf>
    <xf numFmtId="0" fontId="7" fillId="0" borderId="2" xfId="1" applyFont="1" applyBorder="1" applyAlignment="1">
      <alignment vertical="top"/>
    </xf>
    <xf numFmtId="37" fontId="6" fillId="0" borderId="2" xfId="1" applyNumberFormat="1" applyFont="1" applyBorder="1" applyAlignment="1">
      <alignment horizontal="center" vertical="top"/>
    </xf>
    <xf numFmtId="37" fontId="6" fillId="0" borderId="2" xfId="1" applyNumberFormat="1" applyFont="1" applyBorder="1" applyAlignment="1">
      <alignment vertical="top"/>
    </xf>
    <xf numFmtId="37" fontId="6" fillId="0" borderId="0" xfId="1" applyNumberFormat="1" applyFont="1" applyAlignment="1">
      <alignment horizontal="center" vertical="top"/>
    </xf>
    <xf numFmtId="37" fontId="6" fillId="0" borderId="0" xfId="1" applyNumberFormat="1" applyFont="1" applyAlignment="1">
      <alignment vertical="top"/>
    </xf>
    <xf numFmtId="164" fontId="7" fillId="0" borderId="0" xfId="2" applyNumberFormat="1" applyFont="1" applyAlignment="1">
      <alignment horizontal="center" vertical="top"/>
    </xf>
    <xf numFmtId="0" fontId="5" fillId="0" borderId="0" xfId="4" applyFont="1" applyAlignment="1">
      <alignment horizontal="left" vertical="top"/>
    </xf>
    <xf numFmtId="0" fontId="5" fillId="0" borderId="0" xfId="4" applyFont="1" applyAlignment="1">
      <alignment horizontal="left" vertical="center"/>
    </xf>
    <xf numFmtId="164" fontId="2" fillId="0" borderId="2" xfId="7" applyNumberFormat="1" applyFont="1" applyBorder="1" applyAlignment="1">
      <alignment horizontal="right" vertical="center"/>
    </xf>
    <xf numFmtId="0" fontId="7" fillId="0" borderId="0" xfId="4" applyFont="1" applyAlignment="1">
      <alignment horizontal="left" vertical="center"/>
    </xf>
    <xf numFmtId="168" fontId="7" fillId="0" borderId="0" xfId="2" applyNumberFormat="1" applyFont="1" applyAlignment="1">
      <alignment horizontal="right" vertical="top"/>
    </xf>
    <xf numFmtId="164" fontId="15" fillId="0" borderId="0" xfId="7" applyNumberFormat="1" applyFont="1" applyAlignment="1">
      <alignment horizontal="center" vertical="top"/>
    </xf>
    <xf numFmtId="168" fontId="15" fillId="0" borderId="0" xfId="7" applyNumberFormat="1" applyFont="1" applyAlignment="1">
      <alignment horizontal="right" vertical="top"/>
    </xf>
    <xf numFmtId="164" fontId="15" fillId="0" borderId="0" xfId="2" applyNumberFormat="1" applyFont="1" applyAlignment="1">
      <alignment horizontal="right" vertical="top"/>
    </xf>
    <xf numFmtId="41" fontId="7" fillId="0" borderId="0" xfId="1" applyNumberFormat="1" applyFont="1" applyAlignment="1">
      <alignment horizontal="center" vertical="top"/>
    </xf>
    <xf numFmtId="164" fontId="15" fillId="0" borderId="0" xfId="7" applyNumberFormat="1" applyFont="1" applyAlignment="1">
      <alignment horizontal="right" vertical="center" wrapText="1"/>
    </xf>
    <xf numFmtId="164" fontId="7" fillId="0" borderId="0" xfId="1" applyNumberFormat="1" applyFont="1" applyAlignment="1">
      <alignment horizontal="right" vertical="center"/>
    </xf>
    <xf numFmtId="41" fontId="2" fillId="0" borderId="0" xfId="2" applyNumberFormat="1" applyFont="1" applyAlignment="1">
      <alignment horizontal="center" vertical="top"/>
    </xf>
    <xf numFmtId="0" fontId="2" fillId="0" borderId="0" xfId="2" applyNumberFormat="1" applyFont="1" applyAlignment="1">
      <alignment horizontal="center" vertical="top"/>
    </xf>
    <xf numFmtId="38" fontId="7" fillId="0" borderId="0" xfId="1" applyNumberFormat="1" applyFont="1" applyAlignment="1">
      <alignment vertical="center"/>
    </xf>
    <xf numFmtId="38" fontId="6" fillId="0" borderId="0" xfId="1" applyNumberFormat="1" applyFont="1" applyAlignment="1">
      <alignment vertical="center"/>
    </xf>
    <xf numFmtId="168" fontId="7" fillId="0" borderId="0" xfId="1" applyNumberFormat="1" applyFont="1" applyAlignment="1">
      <alignment horizontal="right" vertical="top"/>
    </xf>
    <xf numFmtId="168" fontId="7" fillId="0" borderId="2" xfId="1" applyNumberFormat="1" applyFont="1" applyBorder="1" applyAlignment="1">
      <alignment horizontal="right" vertical="top"/>
    </xf>
    <xf numFmtId="165" fontId="6" fillId="0" borderId="2" xfId="7" applyNumberFormat="1" applyFont="1" applyBorder="1" applyAlignment="1">
      <alignment horizontal="center" vertical="center"/>
    </xf>
    <xf numFmtId="37" fontId="5" fillId="0" borderId="0" xfId="1" applyNumberFormat="1" applyFont="1" applyAlignment="1">
      <alignment horizontal="center" vertical="top"/>
    </xf>
    <xf numFmtId="37" fontId="5" fillId="0" borderId="0" xfId="1" applyNumberFormat="1" applyFont="1" applyAlignment="1">
      <alignment horizontal="right" vertical="top"/>
    </xf>
    <xf numFmtId="37" fontId="6" fillId="0" borderId="2" xfId="1" applyNumberFormat="1" applyFont="1" applyBorder="1" applyAlignment="1">
      <alignment horizontal="left" vertical="center"/>
    </xf>
    <xf numFmtId="168" fontId="5" fillId="0" borderId="5" xfId="5" applyNumberFormat="1" applyFont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37" fontId="5" fillId="0" borderId="2" xfId="1" applyNumberFormat="1" applyFont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168" fontId="5" fillId="0" borderId="5" xfId="5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</cellXfs>
  <cellStyles count="13">
    <cellStyle name="Comma 16" xfId="2" xr:uid="{DDA9DFD4-9928-4DD9-A066-89154E98380A}"/>
    <cellStyle name="Comma 2 3 5" xfId="3" xr:uid="{CB77A3C9-C414-464C-BCD3-CDD59F99B6DC}"/>
    <cellStyle name="Comma 2 7" xfId="7" xr:uid="{C8ABF12C-BB72-45BA-BC1A-F494A4742771}"/>
    <cellStyle name="Comma 2 9" xfId="9" xr:uid="{21E677F4-A4D5-4B2F-8432-2E3D5FACDDBE}"/>
    <cellStyle name="Comma 32" xfId="11" xr:uid="{3AEBF372-E11B-46F8-8F9B-280950838222}"/>
    <cellStyle name="Normal" xfId="0" builtinId="0"/>
    <cellStyle name="Normal 10 4" xfId="12" xr:uid="{E7D385C0-29E5-4343-AE3B-C3A2501CB805}"/>
    <cellStyle name="Normal 11 2 2" xfId="10" xr:uid="{AED71618-5C30-4FFF-A019-A92F963F3CAF}"/>
    <cellStyle name="Normal 2 3 2" xfId="6" xr:uid="{AF1D6A99-7018-4766-BFB9-44DD5FACCBDC}"/>
    <cellStyle name="Normal 2 4 3" xfId="4" xr:uid="{30B514CC-49E9-4A48-85F7-B0433DEC83B5}"/>
    <cellStyle name="Normal 42 2" xfId="8" xr:uid="{903A0BD4-3803-436E-BE53-FA0652B6DB1A}"/>
    <cellStyle name="Normal 45" xfId="5" xr:uid="{99680604-622E-4683-83C1-D1D87F903AD8}"/>
    <cellStyle name="Normal_BS&amp;PLT Q1'2006" xfId="1" xr:uid="{96BB9187-F27F-46B9-9723-950F5D43A7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3F13-8095-4E20-B644-5C2D934AEE2F}">
  <sheetPr>
    <tabColor theme="8" tint="0.39997558519241921"/>
    <pageSetUpPr fitToPage="1"/>
  </sheetPr>
  <dimension ref="A1:L144"/>
  <sheetViews>
    <sheetView tabSelected="1" view="pageBreakPreview" topLeftCell="A119" zoomScale="68" zoomScaleNormal="85" zoomScaleSheetLayoutView="68" workbookViewId="0">
      <selection activeCell="N142" sqref="N142"/>
    </sheetView>
  </sheetViews>
  <sheetFormatPr defaultColWidth="7.90625" defaultRowHeight="19.399999999999999" customHeight="1"/>
  <cols>
    <col min="1" max="1" width="44.6328125" style="1" customWidth="1"/>
    <col min="2" max="2" width="9.08984375" style="1" customWidth="1"/>
    <col min="3" max="3" width="0.90625" style="1" customWidth="1"/>
    <col min="4" max="4" width="14.26953125" style="3" customWidth="1"/>
    <col min="5" max="5" width="0.90625" style="3" customWidth="1"/>
    <col min="6" max="6" width="14.26953125" style="2" customWidth="1"/>
    <col min="7" max="7" width="0.90625" style="3" customWidth="1"/>
    <col min="8" max="8" width="14.26953125" style="3" customWidth="1"/>
    <col min="9" max="9" width="0.90625" style="3" customWidth="1"/>
    <col min="10" max="10" width="14.26953125" style="2" customWidth="1"/>
    <col min="11" max="11" width="8.1796875" style="1" bestFit="1" customWidth="1"/>
    <col min="12" max="12" width="13.08984375" style="1" bestFit="1" customWidth="1"/>
    <col min="13" max="16384" width="7.90625" style="1"/>
  </cols>
  <sheetData>
    <row r="1" spans="1:10" s="31" customFormat="1" ht="20.5">
      <c r="A1" s="36" t="s">
        <v>28</v>
      </c>
      <c r="B1" s="36"/>
      <c r="C1" s="36"/>
      <c r="D1" s="36"/>
      <c r="E1" s="36"/>
      <c r="F1" s="50"/>
      <c r="G1" s="36"/>
      <c r="H1" s="308"/>
      <c r="I1" s="308"/>
      <c r="J1" s="308"/>
    </row>
    <row r="2" spans="1:10" s="31" customFormat="1" ht="20.5">
      <c r="A2" s="36" t="s">
        <v>75</v>
      </c>
      <c r="B2" s="36"/>
      <c r="C2" s="36"/>
      <c r="D2" s="36"/>
      <c r="E2" s="36"/>
      <c r="F2" s="50"/>
      <c r="G2" s="36"/>
      <c r="H2" s="308"/>
      <c r="I2" s="308"/>
      <c r="J2" s="308"/>
    </row>
    <row r="3" spans="1:10" s="31" customFormat="1" ht="20.5">
      <c r="A3" s="49" t="s">
        <v>26</v>
      </c>
      <c r="B3" s="49"/>
      <c r="C3" s="49"/>
      <c r="D3" s="46"/>
      <c r="E3" s="46"/>
      <c r="F3" s="45"/>
      <c r="G3" s="46"/>
      <c r="H3" s="46"/>
      <c r="I3" s="46"/>
      <c r="J3" s="45"/>
    </row>
    <row r="4" spans="1:10" s="31" customFormat="1" ht="20.5">
      <c r="A4" s="36"/>
      <c r="B4" s="36"/>
      <c r="C4" s="36"/>
      <c r="D4" s="48"/>
      <c r="E4" s="48"/>
      <c r="F4" s="47"/>
      <c r="G4" s="48"/>
      <c r="H4" s="48"/>
      <c r="I4" s="48"/>
      <c r="J4" s="47"/>
    </row>
    <row r="5" spans="1:10" s="31" customFormat="1" ht="20.5">
      <c r="A5" s="36"/>
      <c r="B5" s="36"/>
      <c r="C5" s="36"/>
      <c r="D5" s="46"/>
      <c r="E5" s="46"/>
      <c r="F5" s="45"/>
      <c r="G5" s="46"/>
      <c r="H5" s="46"/>
      <c r="I5" s="46"/>
      <c r="J5" s="45" t="s">
        <v>25</v>
      </c>
    </row>
    <row r="6" spans="1:10" ht="20.5">
      <c r="B6" s="35"/>
      <c r="C6" s="35"/>
      <c r="D6" s="307" t="s">
        <v>24</v>
      </c>
      <c r="E6" s="307"/>
      <c r="F6" s="307"/>
      <c r="G6" s="44"/>
      <c r="H6" s="307" t="s">
        <v>23</v>
      </c>
      <c r="I6" s="307"/>
      <c r="J6" s="307"/>
    </row>
    <row r="7" spans="1:10" ht="20.5">
      <c r="B7" s="35"/>
      <c r="C7" s="35"/>
      <c r="D7" s="42" t="s">
        <v>22</v>
      </c>
      <c r="E7" s="43"/>
      <c r="F7" s="42" t="s">
        <v>21</v>
      </c>
      <c r="G7" s="43"/>
      <c r="H7" s="42" t="s">
        <v>22</v>
      </c>
      <c r="I7" s="43"/>
      <c r="J7" s="42" t="s">
        <v>21</v>
      </c>
    </row>
    <row r="8" spans="1:10" ht="20.5">
      <c r="B8" s="35"/>
      <c r="C8" s="35"/>
      <c r="D8" s="40" t="s">
        <v>20</v>
      </c>
      <c r="E8" s="41"/>
      <c r="F8" s="40"/>
      <c r="G8" s="41"/>
      <c r="H8" s="40" t="s">
        <v>20</v>
      </c>
      <c r="I8" s="41"/>
      <c r="J8" s="40"/>
    </row>
    <row r="9" spans="1:10" s="20" customFormat="1" ht="20.5">
      <c r="B9" s="39" t="s">
        <v>19</v>
      </c>
      <c r="C9" s="34"/>
      <c r="D9" s="37" t="s">
        <v>18</v>
      </c>
      <c r="E9" s="38"/>
      <c r="F9" s="37" t="s">
        <v>17</v>
      </c>
      <c r="G9" s="38"/>
      <c r="H9" s="37" t="s">
        <v>18</v>
      </c>
      <c r="I9" s="38"/>
      <c r="J9" s="37" t="s">
        <v>17</v>
      </c>
    </row>
    <row r="10" spans="1:10" s="20" customFormat="1" ht="20.5">
      <c r="B10" s="35"/>
      <c r="C10" s="34"/>
      <c r="E10" s="33"/>
      <c r="F10" s="82"/>
      <c r="G10" s="33"/>
      <c r="H10" s="32"/>
      <c r="I10" s="33"/>
      <c r="J10" s="82"/>
    </row>
    <row r="11" spans="1:10" ht="20.5">
      <c r="A11" s="12" t="s">
        <v>74</v>
      </c>
      <c r="D11" s="81"/>
      <c r="E11" s="81"/>
      <c r="G11" s="81"/>
      <c r="H11" s="81"/>
      <c r="I11" s="81"/>
    </row>
    <row r="12" spans="1:10" ht="20.5">
      <c r="A12" s="12" t="s">
        <v>73</v>
      </c>
    </row>
    <row r="13" spans="1:10" ht="19.399999999999999" customHeight="1">
      <c r="A13" s="62" t="s">
        <v>72</v>
      </c>
      <c r="B13" s="20">
        <v>6</v>
      </c>
      <c r="D13" s="16">
        <v>279798</v>
      </c>
      <c r="E13" s="16"/>
      <c r="F13" s="16">
        <v>185623</v>
      </c>
      <c r="G13" s="16"/>
      <c r="H13" s="16">
        <v>79622</v>
      </c>
      <c r="I13" s="16"/>
      <c r="J13" s="16">
        <v>27247</v>
      </c>
    </row>
    <row r="14" spans="1:10" ht="19.399999999999999" customHeight="1">
      <c r="A14" s="62" t="s">
        <v>71</v>
      </c>
      <c r="B14" s="20">
        <v>7</v>
      </c>
      <c r="D14" s="16">
        <v>53959</v>
      </c>
      <c r="E14" s="16"/>
      <c r="F14" s="16">
        <v>70776</v>
      </c>
      <c r="G14" s="17"/>
      <c r="H14" s="16">
        <v>10900</v>
      </c>
      <c r="I14" s="17"/>
      <c r="J14" s="16">
        <v>29147</v>
      </c>
    </row>
    <row r="15" spans="1:10" ht="19.399999999999999" customHeight="1">
      <c r="A15" s="62" t="s">
        <v>70</v>
      </c>
      <c r="B15" s="20">
        <v>8</v>
      </c>
      <c r="D15" s="16">
        <v>22500</v>
      </c>
      <c r="E15" s="16"/>
      <c r="F15" s="16">
        <v>22500</v>
      </c>
      <c r="G15" s="17"/>
      <c r="H15" s="16">
        <v>22500</v>
      </c>
      <c r="I15" s="17"/>
      <c r="J15" s="16">
        <v>22500</v>
      </c>
    </row>
    <row r="16" spans="1:10" ht="19.399999999999999" customHeight="1">
      <c r="A16" s="62" t="s">
        <v>69</v>
      </c>
      <c r="B16" s="20" t="s">
        <v>68</v>
      </c>
      <c r="D16" s="16">
        <v>114025</v>
      </c>
      <c r="E16" s="16"/>
      <c r="F16" s="16">
        <v>166175</v>
      </c>
      <c r="G16" s="17"/>
      <c r="H16" s="16">
        <v>34801</v>
      </c>
      <c r="I16" s="17"/>
      <c r="J16" s="16">
        <v>33923</v>
      </c>
    </row>
    <row r="17" spans="1:12" ht="19.399999999999999" customHeight="1">
      <c r="A17" s="62" t="s">
        <v>67</v>
      </c>
      <c r="B17" s="20">
        <v>10</v>
      </c>
      <c r="D17" s="16">
        <v>43405</v>
      </c>
      <c r="E17" s="16"/>
      <c r="F17" s="16">
        <v>52607</v>
      </c>
      <c r="G17" s="17"/>
      <c r="H17" s="16">
        <v>0</v>
      </c>
      <c r="I17" s="17"/>
      <c r="J17" s="16">
        <v>0</v>
      </c>
    </row>
    <row r="18" spans="1:12" ht="19.399999999999999" customHeight="1">
      <c r="A18" s="62" t="s">
        <v>66</v>
      </c>
      <c r="B18" s="20"/>
      <c r="D18" s="73">
        <v>5939</v>
      </c>
      <c r="E18" s="16"/>
      <c r="F18" s="73">
        <v>7056</v>
      </c>
      <c r="G18" s="17"/>
      <c r="H18" s="73">
        <v>534</v>
      </c>
      <c r="I18" s="17"/>
      <c r="J18" s="73">
        <v>2785</v>
      </c>
      <c r="K18" s="3"/>
    </row>
    <row r="19" spans="1:12" ht="20.5">
      <c r="A19" s="12" t="s">
        <v>65</v>
      </c>
      <c r="B19" s="54"/>
      <c r="D19" s="78">
        <f>SUM(D13:D18)</f>
        <v>519626</v>
      </c>
      <c r="E19" s="80"/>
      <c r="F19" s="78">
        <f>SUM(F13:F18)</f>
        <v>504737</v>
      </c>
      <c r="G19" s="79"/>
      <c r="H19" s="78">
        <f>SUM(H13:H18)</f>
        <v>148357</v>
      </c>
      <c r="I19" s="79"/>
      <c r="J19" s="78">
        <f>SUM(J13:J18)</f>
        <v>115602</v>
      </c>
    </row>
    <row r="20" spans="1:12" ht="20.5">
      <c r="A20" s="12"/>
      <c r="B20" s="54"/>
      <c r="D20" s="16"/>
      <c r="E20" s="16"/>
      <c r="F20" s="16"/>
      <c r="G20" s="17"/>
      <c r="H20" s="16"/>
      <c r="I20" s="17"/>
      <c r="J20" s="16"/>
    </row>
    <row r="21" spans="1:12" ht="20.5">
      <c r="A21" s="12" t="s">
        <v>64</v>
      </c>
      <c r="B21" s="54"/>
      <c r="D21" s="56"/>
      <c r="E21" s="56"/>
      <c r="F21" s="56"/>
      <c r="G21" s="77"/>
      <c r="H21" s="56"/>
      <c r="I21" s="77"/>
      <c r="J21" s="56"/>
    </row>
    <row r="22" spans="1:12" ht="19.399999999999999" customHeight="1">
      <c r="A22" s="62" t="s">
        <v>63</v>
      </c>
      <c r="B22" s="20">
        <v>11</v>
      </c>
      <c r="D22" s="16">
        <v>55000</v>
      </c>
      <c r="E22" s="16"/>
      <c r="F22" s="16">
        <v>55000</v>
      </c>
      <c r="G22" s="17"/>
      <c r="H22" s="16">
        <v>55000</v>
      </c>
      <c r="I22" s="17"/>
      <c r="J22" s="16">
        <v>55000</v>
      </c>
    </row>
    <row r="23" spans="1:12" ht="19.399999999999999" customHeight="1">
      <c r="A23" s="62" t="s">
        <v>62</v>
      </c>
      <c r="B23" s="20"/>
      <c r="D23" s="16"/>
      <c r="E23" s="16"/>
      <c r="F23" s="16"/>
      <c r="G23" s="17"/>
      <c r="H23" s="16"/>
      <c r="I23" s="17"/>
      <c r="J23" s="16"/>
    </row>
    <row r="24" spans="1:12" ht="19.399999999999999" customHeight="1">
      <c r="A24" s="62" t="s">
        <v>61</v>
      </c>
      <c r="B24" s="20">
        <v>12</v>
      </c>
      <c r="D24" s="16">
        <v>982748</v>
      </c>
      <c r="E24" s="16"/>
      <c r="F24" s="16">
        <v>975236</v>
      </c>
      <c r="G24" s="17"/>
      <c r="H24" s="16">
        <v>982748</v>
      </c>
      <c r="I24" s="17"/>
      <c r="J24" s="16">
        <v>975236</v>
      </c>
    </row>
    <row r="25" spans="1:12" ht="19.399999999999999" customHeight="1">
      <c r="A25" s="62" t="s">
        <v>60</v>
      </c>
      <c r="B25" s="20" t="s">
        <v>59</v>
      </c>
      <c r="D25" s="16">
        <v>0</v>
      </c>
      <c r="E25" s="16"/>
      <c r="F25" s="16">
        <v>0</v>
      </c>
      <c r="G25" s="17"/>
      <c r="H25" s="16">
        <v>153566</v>
      </c>
      <c r="I25" s="17"/>
      <c r="J25" s="16">
        <v>155805</v>
      </c>
    </row>
    <row r="26" spans="1:12" ht="20">
      <c r="A26" s="62" t="s">
        <v>58</v>
      </c>
      <c r="B26" s="20" t="s">
        <v>57</v>
      </c>
      <c r="D26" s="76">
        <v>12108</v>
      </c>
      <c r="E26" s="16"/>
      <c r="F26" s="16">
        <v>13649</v>
      </c>
      <c r="G26" s="17"/>
      <c r="H26" s="16">
        <v>0</v>
      </c>
      <c r="I26" s="17"/>
      <c r="J26" s="16">
        <v>0</v>
      </c>
    </row>
    <row r="27" spans="1:12" ht="20">
      <c r="A27" s="62" t="s">
        <v>56</v>
      </c>
      <c r="B27" s="20" t="s">
        <v>55</v>
      </c>
      <c r="D27" s="75">
        <v>4238</v>
      </c>
      <c r="E27" s="16"/>
      <c r="F27" s="16">
        <v>5446</v>
      </c>
      <c r="G27" s="17"/>
      <c r="H27" s="16">
        <v>4238</v>
      </c>
      <c r="I27" s="17"/>
      <c r="J27" s="16">
        <v>5446</v>
      </c>
    </row>
    <row r="28" spans="1:12" ht="19.399999999999999" customHeight="1">
      <c r="A28" s="62" t="s">
        <v>54</v>
      </c>
      <c r="B28" s="20">
        <v>14</v>
      </c>
      <c r="D28" s="16">
        <v>26638</v>
      </c>
      <c r="E28" s="16"/>
      <c r="F28" s="16">
        <v>22951</v>
      </c>
      <c r="G28" s="17"/>
      <c r="H28" s="16">
        <v>2055</v>
      </c>
      <c r="I28" s="17"/>
      <c r="J28" s="16">
        <v>253</v>
      </c>
    </row>
    <row r="29" spans="1:12" ht="19.399999999999999" customHeight="1">
      <c r="A29" s="62" t="s">
        <v>53</v>
      </c>
      <c r="B29" s="20">
        <v>14</v>
      </c>
      <c r="D29" s="16">
        <v>15306</v>
      </c>
      <c r="E29" s="16"/>
      <c r="F29" s="16">
        <v>20176</v>
      </c>
      <c r="G29" s="17"/>
      <c r="H29" s="16">
        <v>0</v>
      </c>
      <c r="I29" s="17"/>
      <c r="J29" s="16">
        <v>0</v>
      </c>
    </row>
    <row r="30" spans="1:12" ht="20">
      <c r="A30" s="62" t="s">
        <v>52</v>
      </c>
      <c r="B30" s="20">
        <v>14</v>
      </c>
      <c r="D30" s="74">
        <v>123181</v>
      </c>
      <c r="E30" s="16"/>
      <c r="F30" s="74">
        <v>108032</v>
      </c>
      <c r="G30" s="17"/>
      <c r="H30" s="74">
        <v>80</v>
      </c>
      <c r="I30" s="17"/>
      <c r="J30" s="74">
        <v>94</v>
      </c>
    </row>
    <row r="31" spans="1:12" ht="19.399999999999999" customHeight="1">
      <c r="A31" s="62" t="s">
        <v>51</v>
      </c>
      <c r="D31" s="73">
        <v>7161</v>
      </c>
      <c r="E31" s="16"/>
      <c r="F31" s="73">
        <v>5698</v>
      </c>
      <c r="G31" s="17"/>
      <c r="H31" s="73">
        <v>5349</v>
      </c>
      <c r="I31" s="17"/>
      <c r="J31" s="73">
        <v>2674</v>
      </c>
      <c r="L31" s="20"/>
    </row>
    <row r="32" spans="1:12" ht="20.5">
      <c r="A32" s="12" t="s">
        <v>50</v>
      </c>
      <c r="D32" s="71">
        <f>SUM(D22:D31)</f>
        <v>1226380</v>
      </c>
      <c r="E32" s="72"/>
      <c r="F32" s="71">
        <f>SUM(F22:F31)</f>
        <v>1206188</v>
      </c>
      <c r="G32" s="57"/>
      <c r="H32" s="71">
        <f>SUM(H22:H31)</f>
        <v>1203036</v>
      </c>
      <c r="I32" s="57"/>
      <c r="J32" s="71">
        <f>SUM(J22:J31)</f>
        <v>1194508</v>
      </c>
    </row>
    <row r="33" spans="1:10" ht="21" thickBot="1">
      <c r="A33" s="12" t="s">
        <v>49</v>
      </c>
      <c r="D33" s="9">
        <f>SUM(D32,D19)</f>
        <v>1746006</v>
      </c>
      <c r="E33" s="70"/>
      <c r="F33" s="9">
        <f>SUM(F32,F19)</f>
        <v>1710925</v>
      </c>
      <c r="G33" s="69"/>
      <c r="H33" s="9">
        <f>SUM(H32,H19)</f>
        <v>1351393</v>
      </c>
      <c r="I33" s="69"/>
      <c r="J33" s="9">
        <f>SUM(J32,J19)</f>
        <v>1310110</v>
      </c>
    </row>
    <row r="34" spans="1:10" ht="21" thickTop="1">
      <c r="A34" s="12"/>
    </row>
    <row r="35" spans="1:10" ht="20.5">
      <c r="A35" s="12"/>
    </row>
    <row r="36" spans="1:10" ht="20.5">
      <c r="A36" s="12"/>
    </row>
    <row r="37" spans="1:10" ht="20.5">
      <c r="A37" s="12"/>
    </row>
    <row r="38" spans="1:10" ht="20.5">
      <c r="A38" s="12"/>
    </row>
    <row r="39" spans="1:10" ht="20.5">
      <c r="A39" s="12"/>
    </row>
    <row r="40" spans="1:10" ht="20.5">
      <c r="A40" s="12"/>
    </row>
    <row r="41" spans="1:10" ht="20.5">
      <c r="A41" s="12"/>
    </row>
    <row r="42" spans="1:10" ht="17.149999999999999" customHeight="1"/>
    <row r="43" spans="1:10" ht="19.399999999999999" customHeight="1">
      <c r="D43" s="20" t="s">
        <v>48</v>
      </c>
      <c r="F43" s="7"/>
      <c r="J43" s="7"/>
    </row>
    <row r="44" spans="1:10" ht="19.399999999999999" customHeight="1">
      <c r="D44" s="20"/>
      <c r="F44" s="7"/>
      <c r="J44" s="7"/>
    </row>
    <row r="45" spans="1:10" ht="19.399999999999999" customHeight="1">
      <c r="D45" s="20"/>
      <c r="F45" s="7"/>
      <c r="J45" s="7"/>
    </row>
    <row r="46" spans="1:10" ht="19.399999999999999" customHeight="1">
      <c r="D46" s="20"/>
      <c r="F46" s="7"/>
      <c r="J46" s="7"/>
    </row>
    <row r="47" spans="1:10" s="31" customFormat="1" ht="20.5">
      <c r="A47" s="36" t="s">
        <v>28</v>
      </c>
      <c r="B47" s="36"/>
      <c r="C47" s="36"/>
      <c r="D47" s="36"/>
      <c r="E47" s="36"/>
      <c r="F47" s="50"/>
      <c r="G47" s="36"/>
      <c r="H47" s="308"/>
      <c r="I47" s="308"/>
      <c r="J47" s="308"/>
    </row>
    <row r="48" spans="1:10" s="31" customFormat="1" ht="20.5">
      <c r="A48" s="36" t="s">
        <v>27</v>
      </c>
      <c r="B48" s="36"/>
      <c r="C48" s="36"/>
      <c r="D48" s="36"/>
      <c r="E48" s="36"/>
      <c r="F48" s="50"/>
      <c r="G48" s="36"/>
      <c r="H48" s="308"/>
      <c r="I48" s="308"/>
      <c r="J48" s="308"/>
    </row>
    <row r="49" spans="1:11" s="31" customFormat="1" ht="20.5">
      <c r="A49" s="49" t="s">
        <v>26</v>
      </c>
      <c r="B49" s="49"/>
      <c r="C49" s="49"/>
      <c r="D49" s="46"/>
      <c r="E49" s="46"/>
      <c r="F49" s="45"/>
      <c r="G49" s="46"/>
      <c r="H49" s="46"/>
      <c r="I49" s="46"/>
      <c r="J49" s="45"/>
    </row>
    <row r="50" spans="1:11" s="31" customFormat="1" ht="20.5">
      <c r="A50" s="36"/>
      <c r="B50" s="36"/>
      <c r="C50" s="36"/>
      <c r="D50" s="48"/>
      <c r="E50" s="48"/>
      <c r="F50" s="47"/>
      <c r="G50" s="48"/>
      <c r="H50" s="48"/>
      <c r="I50" s="48"/>
      <c r="J50" s="47"/>
    </row>
    <row r="51" spans="1:11" s="31" customFormat="1" ht="20.5">
      <c r="A51" s="36"/>
      <c r="B51" s="36"/>
      <c r="C51" s="36"/>
      <c r="D51" s="46"/>
      <c r="E51" s="46"/>
      <c r="F51" s="45"/>
      <c r="G51" s="46"/>
      <c r="H51" s="46"/>
      <c r="I51" s="46"/>
      <c r="J51" s="45" t="s">
        <v>25</v>
      </c>
    </row>
    <row r="52" spans="1:11" s="31" customFormat="1" ht="20.5">
      <c r="A52" s="36"/>
      <c r="B52" s="35"/>
      <c r="C52" s="35"/>
      <c r="D52" s="307" t="s">
        <v>24</v>
      </c>
      <c r="E52" s="307"/>
      <c r="F52" s="307"/>
      <c r="G52" s="44"/>
      <c r="H52" s="307" t="s">
        <v>23</v>
      </c>
      <c r="I52" s="307"/>
      <c r="J52" s="307"/>
    </row>
    <row r="53" spans="1:11" s="31" customFormat="1" ht="20.5">
      <c r="A53" s="36"/>
      <c r="B53" s="34"/>
      <c r="C53" s="34"/>
      <c r="D53" s="42" t="s">
        <v>22</v>
      </c>
      <c r="E53" s="43"/>
      <c r="F53" s="42" t="s">
        <v>21</v>
      </c>
      <c r="G53" s="43"/>
      <c r="H53" s="42" t="s">
        <v>22</v>
      </c>
      <c r="I53" s="43"/>
      <c r="J53" s="42" t="s">
        <v>21</v>
      </c>
    </row>
    <row r="54" spans="1:11" s="31" customFormat="1" ht="20.5">
      <c r="A54" s="36"/>
      <c r="B54" s="34"/>
      <c r="C54" s="34"/>
      <c r="D54" s="40" t="s">
        <v>20</v>
      </c>
      <c r="E54" s="41"/>
      <c r="F54" s="40"/>
      <c r="G54" s="41"/>
      <c r="H54" s="40" t="s">
        <v>20</v>
      </c>
      <c r="I54" s="41"/>
      <c r="J54" s="40"/>
    </row>
    <row r="55" spans="1:11" s="31" customFormat="1" ht="20.5">
      <c r="A55" s="36"/>
      <c r="B55" s="39" t="s">
        <v>19</v>
      </c>
      <c r="C55" s="34"/>
      <c r="D55" s="37" t="s">
        <v>18</v>
      </c>
      <c r="E55" s="38"/>
      <c r="F55" s="37" t="s">
        <v>17</v>
      </c>
      <c r="G55" s="38"/>
      <c r="H55" s="37" t="s">
        <v>18</v>
      </c>
      <c r="I55" s="38"/>
      <c r="J55" s="37" t="s">
        <v>17</v>
      </c>
    </row>
    <row r="56" spans="1:11" s="31" customFormat="1" ht="20.5">
      <c r="A56" s="36"/>
      <c r="B56" s="35"/>
      <c r="C56" s="34"/>
      <c r="D56" s="32"/>
      <c r="E56" s="33"/>
      <c r="F56" s="32"/>
      <c r="G56" s="33"/>
      <c r="H56" s="32"/>
      <c r="I56" s="33"/>
      <c r="J56" s="32"/>
    </row>
    <row r="57" spans="1:11" ht="20.5">
      <c r="A57" s="12" t="s">
        <v>47</v>
      </c>
      <c r="D57" s="30"/>
      <c r="E57" s="30"/>
      <c r="G57" s="30"/>
      <c r="H57" s="30"/>
      <c r="I57" s="30"/>
    </row>
    <row r="58" spans="1:11" ht="20.5">
      <c r="A58" s="12" t="s">
        <v>46</v>
      </c>
      <c r="D58" s="30"/>
      <c r="E58" s="30"/>
      <c r="G58" s="30"/>
      <c r="H58" s="30"/>
      <c r="I58" s="30"/>
    </row>
    <row r="59" spans="1:11" ht="18.75" customHeight="1">
      <c r="A59" s="62" t="s">
        <v>45</v>
      </c>
      <c r="D59" s="1"/>
      <c r="E59" s="1"/>
      <c r="F59" s="1"/>
      <c r="G59" s="1"/>
      <c r="H59" s="1"/>
      <c r="I59" s="1"/>
      <c r="J59" s="1"/>
    </row>
    <row r="60" spans="1:11" ht="18.75" customHeight="1">
      <c r="A60" s="62" t="s">
        <v>40</v>
      </c>
      <c r="B60" s="20">
        <v>15</v>
      </c>
      <c r="D60" s="61">
        <v>80040</v>
      </c>
      <c r="E60" s="30"/>
      <c r="F60" s="61">
        <v>80040</v>
      </c>
      <c r="G60" s="66"/>
      <c r="H60" s="61">
        <v>80040</v>
      </c>
      <c r="I60" s="66"/>
      <c r="J60" s="61">
        <v>80040</v>
      </c>
    </row>
    <row r="61" spans="1:11" ht="18.75" customHeight="1">
      <c r="A61" s="62" t="s">
        <v>44</v>
      </c>
      <c r="B61" s="20">
        <v>16</v>
      </c>
      <c r="D61" s="61">
        <v>129862</v>
      </c>
      <c r="E61" s="30"/>
      <c r="F61" s="61">
        <v>93441</v>
      </c>
      <c r="G61" s="66"/>
      <c r="H61" s="61">
        <v>10793</v>
      </c>
      <c r="I61" s="66"/>
      <c r="J61" s="61">
        <v>16787</v>
      </c>
      <c r="K61" s="63"/>
    </row>
    <row r="62" spans="1:11" ht="18.75" customHeight="1">
      <c r="A62" s="62" t="s">
        <v>43</v>
      </c>
      <c r="B62" s="20">
        <v>17</v>
      </c>
      <c r="D62" s="61">
        <v>0</v>
      </c>
      <c r="E62" s="30"/>
      <c r="F62" s="61">
        <v>0</v>
      </c>
      <c r="G62" s="66"/>
      <c r="H62" s="61">
        <v>3000</v>
      </c>
      <c r="I62" s="66"/>
      <c r="J62" s="61">
        <v>3000</v>
      </c>
    </row>
    <row r="63" spans="1:11" ht="18.75" customHeight="1">
      <c r="A63" s="62" t="s">
        <v>42</v>
      </c>
      <c r="B63" s="20">
        <v>18</v>
      </c>
      <c r="D63" s="61">
        <v>103114</v>
      </c>
      <c r="E63" s="61"/>
      <c r="F63" s="61">
        <v>92623</v>
      </c>
      <c r="G63" s="17"/>
      <c r="H63" s="61">
        <v>0</v>
      </c>
      <c r="I63" s="17"/>
      <c r="J63" s="61">
        <v>0</v>
      </c>
    </row>
    <row r="64" spans="1:11" ht="18.75" customHeight="1">
      <c r="A64" s="62" t="s">
        <v>41</v>
      </c>
      <c r="B64" s="20"/>
      <c r="D64" s="61"/>
      <c r="E64" s="61"/>
      <c r="F64" s="61"/>
      <c r="G64" s="17"/>
      <c r="H64" s="61"/>
      <c r="I64" s="17"/>
      <c r="J64" s="61"/>
    </row>
    <row r="65" spans="1:11" ht="20">
      <c r="A65" s="68" t="s">
        <v>40</v>
      </c>
      <c r="B65" s="20"/>
      <c r="D65" s="61">
        <v>8923</v>
      </c>
      <c r="E65" s="61"/>
      <c r="F65" s="61">
        <v>8588</v>
      </c>
      <c r="G65" s="17"/>
      <c r="H65" s="61">
        <v>379</v>
      </c>
      <c r="I65" s="17"/>
      <c r="J65" s="61">
        <v>0</v>
      </c>
    </row>
    <row r="66" spans="1:11" ht="18.75" customHeight="1">
      <c r="A66" s="62" t="s">
        <v>39</v>
      </c>
      <c r="B66" s="67"/>
      <c r="D66" s="61">
        <v>24250</v>
      </c>
      <c r="E66" s="30"/>
      <c r="F66" s="61">
        <v>33555</v>
      </c>
      <c r="G66" s="66"/>
      <c r="H66" s="61">
        <v>0</v>
      </c>
      <c r="I66" s="66"/>
      <c r="J66" s="61">
        <v>0</v>
      </c>
    </row>
    <row r="67" spans="1:11" ht="18.75" customHeight="1">
      <c r="A67" s="62" t="s">
        <v>38</v>
      </c>
      <c r="B67" s="20"/>
      <c r="D67" s="60">
        <v>2656</v>
      </c>
      <c r="E67" s="61"/>
      <c r="F67" s="60">
        <v>2656</v>
      </c>
      <c r="G67" s="17"/>
      <c r="H67" s="60">
        <v>2656</v>
      </c>
      <c r="I67" s="17"/>
      <c r="J67" s="60">
        <v>2656</v>
      </c>
    </row>
    <row r="68" spans="1:11" ht="20.5">
      <c r="A68" s="12" t="s">
        <v>37</v>
      </c>
      <c r="B68" s="54"/>
      <c r="D68" s="64">
        <f>SUM(D60:D67)</f>
        <v>348845</v>
      </c>
      <c r="E68" s="65"/>
      <c r="F68" s="64">
        <f>SUM(F60:F67)</f>
        <v>310903</v>
      </c>
      <c r="G68" s="57"/>
      <c r="H68" s="64">
        <f>SUM(H60:H67)</f>
        <v>96868</v>
      </c>
      <c r="I68" s="57"/>
      <c r="J68" s="64">
        <f>SUM(J60:J67)</f>
        <v>102483</v>
      </c>
    </row>
    <row r="69" spans="1:11" ht="20.5">
      <c r="A69" s="12"/>
      <c r="B69" s="54"/>
      <c r="D69" s="61"/>
      <c r="E69" s="61"/>
      <c r="F69" s="61"/>
      <c r="G69" s="17"/>
      <c r="H69" s="61"/>
      <c r="I69" s="17"/>
      <c r="J69" s="61"/>
    </row>
    <row r="70" spans="1:11" ht="20.5">
      <c r="A70" s="12" t="s">
        <v>36</v>
      </c>
      <c r="B70" s="54"/>
      <c r="C70" s="62"/>
      <c r="D70" s="61"/>
      <c r="E70" s="61"/>
      <c r="F70" s="61"/>
      <c r="G70" s="17"/>
      <c r="H70" s="61"/>
      <c r="I70" s="17"/>
      <c r="J70" s="61"/>
    </row>
    <row r="71" spans="1:11" ht="18.75" customHeight="1">
      <c r="A71" s="62" t="s">
        <v>35</v>
      </c>
      <c r="B71" s="20">
        <v>15</v>
      </c>
      <c r="C71" s="62"/>
      <c r="D71" s="61">
        <v>6550</v>
      </c>
      <c r="E71" s="61"/>
      <c r="F71" s="61">
        <v>53240</v>
      </c>
      <c r="G71" s="17"/>
      <c r="H71" s="61">
        <v>6550</v>
      </c>
      <c r="I71" s="17"/>
      <c r="J71" s="61">
        <v>53240</v>
      </c>
    </row>
    <row r="72" spans="1:11" ht="18.75" customHeight="1">
      <c r="A72" s="62" t="s">
        <v>34</v>
      </c>
      <c r="B72" s="20"/>
      <c r="C72" s="62"/>
      <c r="D72" s="61">
        <v>7207</v>
      </c>
      <c r="E72" s="61"/>
      <c r="F72" s="61">
        <v>11144</v>
      </c>
      <c r="G72" s="17"/>
      <c r="H72" s="61">
        <v>650</v>
      </c>
      <c r="I72" s="17"/>
      <c r="J72" s="61">
        <v>0</v>
      </c>
    </row>
    <row r="73" spans="1:11" ht="18.75" customHeight="1">
      <c r="A73" s="62" t="s">
        <v>33</v>
      </c>
      <c r="B73" s="20"/>
      <c r="C73" s="62"/>
      <c r="D73" s="61">
        <v>49338</v>
      </c>
      <c r="E73" s="61"/>
      <c r="F73" s="61">
        <v>48777</v>
      </c>
      <c r="G73" s="17"/>
      <c r="H73" s="61">
        <v>45158</v>
      </c>
      <c r="I73" s="17"/>
      <c r="J73" s="61">
        <v>45158</v>
      </c>
      <c r="K73" s="63"/>
    </row>
    <row r="74" spans="1:11" ht="18.75" customHeight="1">
      <c r="A74" s="62" t="s">
        <v>32</v>
      </c>
      <c r="B74" s="20"/>
      <c r="C74" s="62"/>
      <c r="D74" s="61">
        <v>15951</v>
      </c>
      <c r="E74" s="61"/>
      <c r="F74" s="61">
        <v>14747</v>
      </c>
      <c r="G74" s="17"/>
      <c r="H74" s="61">
        <v>646</v>
      </c>
      <c r="I74" s="17"/>
      <c r="J74" s="61">
        <v>547</v>
      </c>
    </row>
    <row r="75" spans="1:11" ht="18.75" customHeight="1">
      <c r="A75" s="62" t="s">
        <v>31</v>
      </c>
      <c r="B75" s="20"/>
      <c r="C75" s="62"/>
      <c r="D75" s="60">
        <v>2220</v>
      </c>
      <c r="E75" s="61"/>
      <c r="F75" s="60">
        <v>2220</v>
      </c>
      <c r="G75" s="17"/>
      <c r="H75" s="60">
        <v>0</v>
      </c>
      <c r="I75" s="17"/>
      <c r="J75" s="60">
        <v>0</v>
      </c>
    </row>
    <row r="76" spans="1:11" ht="20.5">
      <c r="A76" s="12" t="s">
        <v>30</v>
      </c>
      <c r="B76" s="54"/>
      <c r="D76" s="13">
        <f>SUM(D71:D75)</f>
        <v>81266</v>
      </c>
      <c r="E76" s="59"/>
      <c r="F76" s="13">
        <f>SUM(F71:F75)</f>
        <v>130128</v>
      </c>
      <c r="G76" s="58"/>
      <c r="H76" s="13">
        <f>SUM(H71:H75)</f>
        <v>53004</v>
      </c>
      <c r="I76" s="57"/>
      <c r="J76" s="13">
        <f>SUM(J71:J75)</f>
        <v>98945</v>
      </c>
    </row>
    <row r="77" spans="1:11" ht="20.5">
      <c r="A77" s="12" t="s">
        <v>29</v>
      </c>
      <c r="B77" s="54"/>
      <c r="D77" s="13">
        <f>SUM(D76,D68)</f>
        <v>430111</v>
      </c>
      <c r="E77" s="59"/>
      <c r="F77" s="13">
        <f>SUM(F76,F68)</f>
        <v>441031</v>
      </c>
      <c r="G77" s="58"/>
      <c r="H77" s="13">
        <f>SUM(H76,H68)</f>
        <v>149872</v>
      </c>
      <c r="I77" s="57"/>
      <c r="J77" s="13">
        <f>SUM(J76,J68)</f>
        <v>201428</v>
      </c>
    </row>
    <row r="78" spans="1:11" ht="20">
      <c r="A78" s="22"/>
      <c r="D78" s="56"/>
      <c r="E78" s="56"/>
      <c r="F78" s="55"/>
      <c r="G78" s="56"/>
      <c r="H78" s="56"/>
      <c r="I78" s="56"/>
      <c r="J78" s="55"/>
    </row>
    <row r="79" spans="1:11" ht="18.75" customHeight="1">
      <c r="B79" s="20"/>
      <c r="D79" s="26"/>
      <c r="E79" s="26"/>
      <c r="G79" s="26"/>
      <c r="H79" s="26"/>
      <c r="I79" s="26"/>
    </row>
    <row r="80" spans="1:11" ht="18.75" customHeight="1">
      <c r="D80" s="26"/>
      <c r="E80" s="26"/>
      <c r="G80" s="26"/>
      <c r="H80" s="26"/>
      <c r="I80" s="26"/>
    </row>
    <row r="81" spans="1:10" ht="18.75" customHeight="1">
      <c r="A81" s="22"/>
      <c r="D81" s="1"/>
      <c r="E81" s="1"/>
      <c r="F81" s="7"/>
      <c r="G81" s="1"/>
      <c r="H81" s="1"/>
      <c r="I81" s="1"/>
      <c r="J81" s="7"/>
    </row>
    <row r="82" spans="1:10" ht="20">
      <c r="A82" s="22"/>
      <c r="B82" s="20"/>
      <c r="D82" s="52"/>
      <c r="E82" s="16"/>
      <c r="F82" s="51"/>
      <c r="G82" s="26"/>
      <c r="H82" s="52"/>
      <c r="I82" s="26"/>
      <c r="J82" s="51"/>
    </row>
    <row r="83" spans="1:10" ht="18.75" customHeight="1">
      <c r="D83" s="16"/>
      <c r="E83" s="16"/>
      <c r="G83" s="16"/>
      <c r="H83" s="16"/>
      <c r="I83" s="16"/>
    </row>
    <row r="84" spans="1:10" ht="20">
      <c r="A84" s="22"/>
      <c r="B84" s="54"/>
      <c r="D84" s="1"/>
      <c r="E84" s="1"/>
      <c r="F84" s="7"/>
      <c r="G84" s="1"/>
      <c r="H84" s="1"/>
      <c r="I84" s="1"/>
      <c r="J84" s="7"/>
    </row>
    <row r="85" spans="1:10" ht="20">
      <c r="A85" s="22"/>
      <c r="B85" s="54"/>
      <c r="D85" s="52"/>
      <c r="E85" s="53"/>
      <c r="F85" s="51"/>
      <c r="G85" s="16"/>
      <c r="H85" s="52"/>
      <c r="I85" s="16"/>
      <c r="J85" s="51"/>
    </row>
    <row r="86" spans="1:10" ht="20">
      <c r="A86" s="22"/>
      <c r="B86" s="54"/>
      <c r="D86" s="52"/>
      <c r="E86" s="53"/>
      <c r="F86" s="51"/>
      <c r="G86" s="16"/>
      <c r="H86" s="52"/>
      <c r="I86" s="16"/>
      <c r="J86" s="51"/>
    </row>
    <row r="87" spans="1:10" ht="20">
      <c r="A87" s="22"/>
      <c r="B87" s="54"/>
      <c r="D87" s="52"/>
      <c r="E87" s="53"/>
      <c r="F87" s="51"/>
      <c r="G87" s="16"/>
      <c r="H87" s="52"/>
      <c r="I87" s="16"/>
      <c r="J87" s="51"/>
    </row>
    <row r="88" spans="1:10" ht="20">
      <c r="A88" s="22"/>
      <c r="B88" s="54"/>
      <c r="D88" s="52"/>
      <c r="E88" s="53"/>
      <c r="F88" s="51"/>
      <c r="G88" s="16"/>
      <c r="H88" s="52"/>
      <c r="I88" s="16"/>
      <c r="J88" s="51"/>
    </row>
    <row r="89" spans="1:10" ht="20">
      <c r="A89" s="22"/>
      <c r="B89" s="54"/>
      <c r="D89" s="52"/>
      <c r="E89" s="53"/>
      <c r="F89" s="51"/>
      <c r="G89" s="16"/>
      <c r="H89" s="52"/>
      <c r="I89" s="16"/>
      <c r="J89" s="51"/>
    </row>
    <row r="90" spans="1:10" ht="20">
      <c r="A90" s="22"/>
      <c r="B90" s="54"/>
      <c r="D90" s="52"/>
      <c r="E90" s="53"/>
      <c r="F90" s="51"/>
      <c r="G90" s="16"/>
      <c r="H90" s="52"/>
      <c r="I90" s="16"/>
      <c r="J90" s="51"/>
    </row>
    <row r="91" spans="1:10" ht="20">
      <c r="A91" s="22"/>
      <c r="B91" s="54"/>
      <c r="D91" s="52"/>
      <c r="E91" s="53"/>
      <c r="F91" s="51"/>
      <c r="G91" s="16"/>
      <c r="H91" s="52"/>
      <c r="I91" s="16"/>
      <c r="J91" s="51"/>
    </row>
    <row r="92" spans="1:10" ht="20">
      <c r="A92" s="22"/>
      <c r="B92" s="54"/>
      <c r="D92" s="52"/>
      <c r="E92" s="53"/>
      <c r="F92" s="51"/>
      <c r="G92" s="16"/>
      <c r="H92" s="52"/>
      <c r="I92" s="16"/>
      <c r="J92" s="51"/>
    </row>
    <row r="93" spans="1:10" ht="20">
      <c r="A93" s="22"/>
      <c r="B93" s="54"/>
      <c r="D93" s="52"/>
      <c r="E93" s="53"/>
      <c r="F93" s="51"/>
      <c r="G93" s="16"/>
      <c r="H93" s="52"/>
      <c r="I93" s="16"/>
      <c r="J93" s="51"/>
    </row>
    <row r="94" spans="1:10" s="31" customFormat="1" ht="20.5">
      <c r="A94" s="36" t="s">
        <v>28</v>
      </c>
      <c r="B94" s="36"/>
      <c r="C94" s="36"/>
      <c r="D94" s="36"/>
      <c r="E94" s="36"/>
      <c r="F94" s="50"/>
      <c r="G94" s="36"/>
      <c r="H94" s="308"/>
      <c r="I94" s="308"/>
      <c r="J94" s="308"/>
    </row>
    <row r="95" spans="1:10" s="31" customFormat="1" ht="20.5">
      <c r="A95" s="36" t="s">
        <v>27</v>
      </c>
      <c r="B95" s="36"/>
      <c r="C95" s="36"/>
      <c r="D95" s="36"/>
      <c r="E95" s="36"/>
      <c r="F95" s="50"/>
      <c r="G95" s="36"/>
      <c r="H95" s="308"/>
      <c r="I95" s="308"/>
      <c r="J95" s="308"/>
    </row>
    <row r="96" spans="1:10" s="31" customFormat="1" ht="20.5">
      <c r="A96" s="49" t="s">
        <v>26</v>
      </c>
      <c r="B96" s="49"/>
      <c r="C96" s="49"/>
      <c r="D96" s="46"/>
      <c r="E96" s="46"/>
      <c r="F96" s="45"/>
      <c r="G96" s="46"/>
      <c r="H96" s="46"/>
      <c r="I96" s="46"/>
      <c r="J96" s="45"/>
    </row>
    <row r="97" spans="1:12" s="31" customFormat="1" ht="20.5">
      <c r="A97" s="36"/>
      <c r="B97" s="36"/>
      <c r="C97" s="36"/>
      <c r="D97" s="48"/>
      <c r="E97" s="48"/>
      <c r="F97" s="47"/>
      <c r="G97" s="48"/>
      <c r="H97" s="48"/>
      <c r="I97" s="48"/>
      <c r="J97" s="47"/>
    </row>
    <row r="98" spans="1:12" s="31" customFormat="1" ht="20.5">
      <c r="A98" s="36"/>
      <c r="B98" s="36"/>
      <c r="C98" s="36"/>
      <c r="D98" s="46"/>
      <c r="E98" s="46"/>
      <c r="F98" s="45"/>
      <c r="G98" s="46"/>
      <c r="H98" s="46"/>
      <c r="I98" s="46"/>
      <c r="J98" s="45" t="s">
        <v>25</v>
      </c>
    </row>
    <row r="99" spans="1:12" s="31" customFormat="1" ht="20.5">
      <c r="A99" s="36"/>
      <c r="B99" s="35"/>
      <c r="C99" s="35"/>
      <c r="D99" s="307" t="s">
        <v>24</v>
      </c>
      <c r="E99" s="307"/>
      <c r="F99" s="307"/>
      <c r="G99" s="44"/>
      <c r="H99" s="307" t="s">
        <v>23</v>
      </c>
      <c r="I99" s="307"/>
      <c r="J99" s="307"/>
    </row>
    <row r="100" spans="1:12" s="31" customFormat="1" ht="20.5">
      <c r="A100" s="36"/>
      <c r="B100" s="34"/>
      <c r="C100" s="34"/>
      <c r="D100" s="42" t="s">
        <v>22</v>
      </c>
      <c r="E100" s="43"/>
      <c r="F100" s="42" t="s">
        <v>21</v>
      </c>
      <c r="G100" s="43"/>
      <c r="H100" s="42" t="s">
        <v>22</v>
      </c>
      <c r="I100" s="43"/>
      <c r="J100" s="42" t="s">
        <v>21</v>
      </c>
    </row>
    <row r="101" spans="1:12" s="31" customFormat="1" ht="20.5">
      <c r="A101" s="36"/>
      <c r="B101" s="34"/>
      <c r="C101" s="34"/>
      <c r="D101" s="40" t="s">
        <v>20</v>
      </c>
      <c r="E101" s="41"/>
      <c r="F101" s="40"/>
      <c r="G101" s="41"/>
      <c r="H101" s="40" t="s">
        <v>20</v>
      </c>
      <c r="I101" s="41"/>
      <c r="J101" s="40"/>
    </row>
    <row r="102" spans="1:12" s="31" customFormat="1" ht="20.5">
      <c r="A102" s="36"/>
      <c r="B102" s="39" t="s">
        <v>19</v>
      </c>
      <c r="C102" s="34"/>
      <c r="D102" s="37" t="s">
        <v>18</v>
      </c>
      <c r="E102" s="38"/>
      <c r="F102" s="37" t="s">
        <v>17</v>
      </c>
      <c r="G102" s="38"/>
      <c r="H102" s="37" t="s">
        <v>18</v>
      </c>
      <c r="I102" s="38"/>
      <c r="J102" s="37" t="s">
        <v>17</v>
      </c>
    </row>
    <row r="103" spans="1:12" s="31" customFormat="1" ht="20.5">
      <c r="A103" s="36"/>
      <c r="B103" s="35"/>
      <c r="C103" s="34"/>
      <c r="D103" s="32"/>
      <c r="E103" s="33"/>
      <c r="F103" s="32"/>
      <c r="G103" s="33"/>
      <c r="H103" s="32"/>
      <c r="I103" s="33"/>
      <c r="J103" s="32"/>
    </row>
    <row r="104" spans="1:12" ht="20.5">
      <c r="A104" s="12" t="s">
        <v>16</v>
      </c>
      <c r="D104" s="30"/>
      <c r="E104" s="30"/>
      <c r="G104" s="30"/>
      <c r="H104" s="30"/>
      <c r="I104" s="30"/>
    </row>
    <row r="105" spans="1:12" ht="20.5">
      <c r="A105" s="29" t="s">
        <v>15</v>
      </c>
      <c r="D105" s="28"/>
      <c r="E105" s="28"/>
      <c r="F105" s="27"/>
      <c r="G105" s="28"/>
      <c r="H105" s="28"/>
      <c r="I105" s="28"/>
      <c r="J105" s="27"/>
    </row>
    <row r="106" spans="1:12" ht="18.75" customHeight="1">
      <c r="A106" s="1" t="s">
        <v>14</v>
      </c>
      <c r="B106" s="20"/>
      <c r="D106" s="26"/>
      <c r="E106" s="26"/>
      <c r="G106" s="26"/>
      <c r="H106" s="26"/>
      <c r="I106" s="26"/>
    </row>
    <row r="107" spans="1:12" ht="18.75" customHeight="1">
      <c r="A107" s="1" t="s">
        <v>13</v>
      </c>
      <c r="D107" s="26"/>
      <c r="E107" s="26"/>
      <c r="G107" s="26"/>
      <c r="H107" s="26"/>
      <c r="I107" s="26"/>
    </row>
    <row r="108" spans="1:12" ht="20.5" thickBot="1">
      <c r="A108" s="22" t="s">
        <v>12</v>
      </c>
      <c r="B108" s="21">
        <v>19</v>
      </c>
      <c r="D108" s="24">
        <v>257112</v>
      </c>
      <c r="E108" s="17"/>
      <c r="F108" s="1"/>
      <c r="G108" s="15"/>
      <c r="H108" s="24">
        <v>257112</v>
      </c>
      <c r="I108" s="15"/>
      <c r="J108" s="1"/>
    </row>
    <row r="109" spans="1:12" ht="21" thickTop="1" thickBot="1">
      <c r="A109" s="22" t="s">
        <v>10</v>
      </c>
      <c r="B109" s="21"/>
      <c r="D109" s="25"/>
      <c r="E109" s="17"/>
      <c r="F109" s="24">
        <v>249623</v>
      </c>
      <c r="G109" s="15"/>
      <c r="H109" s="25"/>
      <c r="I109" s="15"/>
      <c r="J109" s="24">
        <v>249623</v>
      </c>
    </row>
    <row r="110" spans="1:12" ht="20.5" thickTop="1">
      <c r="A110" s="1" t="s">
        <v>11</v>
      </c>
      <c r="B110" s="21"/>
      <c r="D110" s="17"/>
      <c r="E110" s="17"/>
      <c r="G110" s="17"/>
      <c r="H110" s="17"/>
      <c r="I110" s="17"/>
    </row>
    <row r="111" spans="1:12" ht="20">
      <c r="A111" s="22" t="s">
        <v>10</v>
      </c>
      <c r="B111" s="21">
        <v>19</v>
      </c>
      <c r="D111" s="16">
        <v>249623</v>
      </c>
      <c r="E111" s="19"/>
      <c r="F111" s="16">
        <v>249623</v>
      </c>
      <c r="G111" s="2"/>
      <c r="H111" s="16">
        <v>249623</v>
      </c>
      <c r="I111" s="2"/>
      <c r="J111" s="16">
        <v>249623</v>
      </c>
    </row>
    <row r="112" spans="1:12" ht="20">
      <c r="A112" s="22" t="s">
        <v>9</v>
      </c>
      <c r="B112" s="21"/>
      <c r="D112" s="16">
        <v>252069</v>
      </c>
      <c r="E112" s="19"/>
      <c r="F112" s="16">
        <v>252069</v>
      </c>
      <c r="G112" s="2"/>
      <c r="H112" s="16">
        <v>252069</v>
      </c>
      <c r="I112" s="2"/>
      <c r="J112" s="16">
        <v>252069</v>
      </c>
      <c r="L112" s="23"/>
    </row>
    <row r="113" spans="1:12" ht="20">
      <c r="A113" s="22" t="s">
        <v>8</v>
      </c>
      <c r="B113" s="21"/>
      <c r="D113" s="16">
        <v>39287</v>
      </c>
      <c r="E113" s="19"/>
      <c r="F113" s="16">
        <v>39287</v>
      </c>
      <c r="G113" s="2"/>
      <c r="H113" s="16">
        <v>39287</v>
      </c>
      <c r="I113" s="2"/>
      <c r="J113" s="16">
        <v>39287</v>
      </c>
      <c r="L113" s="8"/>
    </row>
    <row r="114" spans="1:12" ht="20">
      <c r="A114" s="1" t="s">
        <v>7</v>
      </c>
      <c r="B114" s="21"/>
      <c r="D114" s="16"/>
      <c r="E114" s="17"/>
      <c r="F114" s="16"/>
      <c r="G114" s="2"/>
      <c r="H114" s="16"/>
      <c r="I114" s="2"/>
      <c r="J114" s="16"/>
    </row>
    <row r="115" spans="1:12" ht="18.75" customHeight="1">
      <c r="A115" s="1" t="s">
        <v>6</v>
      </c>
      <c r="B115" s="20">
        <v>20</v>
      </c>
      <c r="D115" s="16">
        <v>33150</v>
      </c>
      <c r="E115" s="19"/>
      <c r="F115" s="16">
        <v>33150</v>
      </c>
      <c r="G115" s="7"/>
      <c r="H115" s="16">
        <v>25650</v>
      </c>
      <c r="I115" s="7"/>
      <c r="J115" s="16">
        <f>'TEQ 11 (Company)'!J21</f>
        <v>25650</v>
      </c>
    </row>
    <row r="116" spans="1:12" ht="18.75" customHeight="1">
      <c r="A116" s="1" t="s">
        <v>5</v>
      </c>
      <c r="D116" s="16">
        <v>646609</v>
      </c>
      <c r="E116" s="17"/>
      <c r="F116" s="16">
        <v>585489</v>
      </c>
      <c r="G116" s="2"/>
      <c r="H116" s="16">
        <v>550905</v>
      </c>
      <c r="I116" s="2"/>
      <c r="J116" s="16">
        <v>450578</v>
      </c>
    </row>
    <row r="117" spans="1:12" ht="20">
      <c r="A117" s="1" t="s">
        <v>4</v>
      </c>
      <c r="D117" s="14">
        <f>'TEQ 10 (Conso)'!Z33</f>
        <v>108792</v>
      </c>
      <c r="E117" s="17"/>
      <c r="F117" s="14">
        <v>113228</v>
      </c>
      <c r="G117" s="2"/>
      <c r="H117" s="14">
        <f>'TEQ 11 (Company)'!T29</f>
        <v>83987</v>
      </c>
      <c r="I117" s="2"/>
      <c r="J117" s="14">
        <v>91475</v>
      </c>
    </row>
    <row r="118" spans="1:12" ht="18.75" customHeight="1">
      <c r="A118" s="18" t="s">
        <v>3</v>
      </c>
      <c r="D118" s="16">
        <f>SUM(D111:D117)</f>
        <v>1329530</v>
      </c>
      <c r="E118" s="17"/>
      <c r="F118" s="16">
        <f>SUM(F111:F112,F113,F115:F117)</f>
        <v>1272846</v>
      </c>
      <c r="G118" s="2"/>
      <c r="H118" s="16">
        <f>SUM(H111:H117)</f>
        <v>1201521</v>
      </c>
      <c r="I118" s="2"/>
      <c r="J118" s="16">
        <f>SUM(J111:J117)</f>
        <v>1108682</v>
      </c>
    </row>
    <row r="119" spans="1:12" ht="20">
      <c r="A119" s="1" t="s">
        <v>2</v>
      </c>
      <c r="D119" s="14">
        <v>-13635</v>
      </c>
      <c r="E119" s="15"/>
      <c r="F119" s="14">
        <v>-2952</v>
      </c>
      <c r="G119" s="7"/>
      <c r="H119" s="14">
        <v>0</v>
      </c>
      <c r="I119" s="2"/>
      <c r="J119" s="14">
        <v>0</v>
      </c>
    </row>
    <row r="120" spans="1:12" ht="20.5">
      <c r="A120" s="12" t="s">
        <v>1</v>
      </c>
      <c r="D120" s="13">
        <f>SUM(D118:D119)</f>
        <v>1315895</v>
      </c>
      <c r="E120" s="11"/>
      <c r="F120" s="13">
        <f>SUM(F118:F119)</f>
        <v>1269894</v>
      </c>
      <c r="G120" s="10"/>
      <c r="H120" s="13">
        <f>SUM(H118:H119)</f>
        <v>1201521</v>
      </c>
      <c r="I120" s="10"/>
      <c r="J120" s="13">
        <f>SUM(J118:J119)</f>
        <v>1108682</v>
      </c>
    </row>
    <row r="121" spans="1:12" ht="21" thickBot="1">
      <c r="A121" s="12" t="s">
        <v>0</v>
      </c>
      <c r="D121" s="9">
        <f>SUM(D120,D77)</f>
        <v>1746006</v>
      </c>
      <c r="E121" s="11"/>
      <c r="F121" s="9">
        <f>SUM(F120,F77)</f>
        <v>1710925</v>
      </c>
      <c r="G121" s="10"/>
      <c r="H121" s="9">
        <f>SUM(H120,H77)</f>
        <v>1351393</v>
      </c>
      <c r="I121" s="10"/>
      <c r="J121" s="9">
        <f>SUM(J120,J77)</f>
        <v>1310110</v>
      </c>
    </row>
    <row r="122" spans="1:12" ht="18.75" customHeight="1" thickTop="1">
      <c r="D122" s="8"/>
      <c r="E122" s="8"/>
      <c r="F122" s="7"/>
      <c r="G122" s="8"/>
      <c r="H122" s="8"/>
      <c r="I122" s="8"/>
      <c r="J122" s="7"/>
    </row>
    <row r="123" spans="1:12" ht="20">
      <c r="B123" s="6"/>
      <c r="C123" s="6"/>
      <c r="D123" s="5"/>
      <c r="E123" s="5"/>
      <c r="F123" s="4"/>
      <c r="G123" s="5"/>
      <c r="H123" s="5"/>
      <c r="I123" s="5"/>
      <c r="J123" s="4"/>
    </row>
    <row r="124" spans="1:12" ht="18.75" customHeight="1"/>
    <row r="125" spans="1:12" ht="18.75" customHeight="1"/>
    <row r="126" spans="1:12" ht="18.75" customHeight="1"/>
    <row r="127" spans="1:12" ht="18.75" customHeight="1"/>
    <row r="128" spans="1:12" ht="18.75" customHeight="1"/>
    <row r="129" spans="4:10" ht="18.75" customHeight="1"/>
    <row r="130" spans="4:10" ht="18.75" customHeight="1"/>
    <row r="131" spans="4:10" ht="18.75" customHeight="1"/>
    <row r="132" spans="4:10" ht="18.75" customHeight="1"/>
    <row r="133" spans="4:10" ht="18.75" hidden="1" customHeight="1"/>
    <row r="134" spans="4:10" ht="18.75" hidden="1" customHeight="1"/>
    <row r="135" spans="4:10" ht="18.75" hidden="1" customHeight="1"/>
    <row r="136" spans="4:10" ht="18.75" customHeight="1"/>
    <row r="137" spans="4:10" ht="18.75" customHeight="1"/>
    <row r="138" spans="4:10" ht="18.75" customHeight="1"/>
    <row r="139" spans="4:10" ht="18.75" customHeight="1"/>
    <row r="140" spans="4:10" ht="18.75" customHeight="1"/>
    <row r="141" spans="4:10" ht="18.75" customHeight="1"/>
    <row r="142" spans="4:10" ht="18.75" customHeight="1"/>
    <row r="143" spans="4:10" ht="18.75" customHeight="1"/>
    <row r="144" spans="4:10" ht="19.399999999999999" customHeight="1">
      <c r="D144" s="3">
        <f>D33-D121</f>
        <v>0</v>
      </c>
      <c r="F144" s="3">
        <f>F33-F121</f>
        <v>0</v>
      </c>
      <c r="H144" s="3">
        <f>H33-H121</f>
        <v>0</v>
      </c>
      <c r="J144" s="3">
        <f>J33-J121</f>
        <v>0</v>
      </c>
    </row>
  </sheetData>
  <mergeCells count="12">
    <mergeCell ref="D99:F99"/>
    <mergeCell ref="H99:J99"/>
    <mergeCell ref="H95:J95"/>
    <mergeCell ref="H1:J1"/>
    <mergeCell ref="H2:J2"/>
    <mergeCell ref="H48:J48"/>
    <mergeCell ref="H47:J47"/>
    <mergeCell ref="H94:J94"/>
    <mergeCell ref="D6:F6"/>
    <mergeCell ref="H6:J6"/>
    <mergeCell ref="D52:F52"/>
    <mergeCell ref="H52:J52"/>
  </mergeCells>
  <pageMargins left="0.75" right="0.5" top="0.5" bottom="0.5" header="0.5" footer="0.5"/>
  <pageSetup paperSize="9" scale="78" firstPageNumber="3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2" manualBreakCount="2">
    <brk id="46" max="16383" man="1"/>
    <brk id="93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4D0C-8BA5-4C5E-9DB1-D256DAAE72DB}">
  <sheetPr>
    <tabColor theme="8" tint="0.39997558519241921"/>
    <pageSetUpPr fitToPage="1"/>
  </sheetPr>
  <dimension ref="A1:J89"/>
  <sheetViews>
    <sheetView view="pageBreakPreview" zoomScale="90" zoomScaleNormal="70" zoomScaleSheetLayoutView="90" workbookViewId="0">
      <selection activeCell="H165" sqref="H165"/>
    </sheetView>
  </sheetViews>
  <sheetFormatPr defaultColWidth="7.90625" defaultRowHeight="19.399999999999999" customHeight="1"/>
  <cols>
    <col min="1" max="1" width="44.6328125" style="83" customWidth="1"/>
    <col min="2" max="2" width="9.08984375" style="83" customWidth="1"/>
    <col min="3" max="3" width="0.90625" style="83" customWidth="1"/>
    <col min="4" max="4" width="13.6328125" style="84" customWidth="1"/>
    <col min="5" max="5" width="0.90625" style="83" customWidth="1"/>
    <col min="6" max="6" width="13.6328125" style="84" customWidth="1"/>
    <col min="7" max="7" width="0.90625" style="83" customWidth="1"/>
    <col min="8" max="8" width="13.6328125" style="84" customWidth="1"/>
    <col min="9" max="9" width="0.90625" style="83" customWidth="1"/>
    <col min="10" max="10" width="13.6328125" style="84" customWidth="1"/>
    <col min="11" max="16384" width="7.90625" style="83"/>
  </cols>
  <sheetData>
    <row r="1" spans="1:10" ht="20.5">
      <c r="A1" s="122" t="s">
        <v>28</v>
      </c>
      <c r="B1" s="122"/>
      <c r="C1" s="122"/>
      <c r="D1" s="122"/>
      <c r="E1" s="122"/>
      <c r="F1" s="122"/>
      <c r="G1" s="122"/>
      <c r="H1" s="309"/>
      <c r="I1" s="309"/>
      <c r="J1" s="309"/>
    </row>
    <row r="2" spans="1:10" ht="20.5">
      <c r="A2" s="122" t="s">
        <v>116</v>
      </c>
      <c r="B2" s="122"/>
      <c r="C2" s="122"/>
      <c r="D2" s="122"/>
      <c r="E2" s="122"/>
      <c r="F2" s="122"/>
      <c r="G2" s="122"/>
      <c r="H2" s="309"/>
      <c r="I2" s="309"/>
      <c r="J2" s="309"/>
    </row>
    <row r="3" spans="1:10" ht="20.5">
      <c r="A3" s="310" t="s">
        <v>86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ht="20.5">
      <c r="A4" s="118"/>
      <c r="B4" s="117"/>
      <c r="C4" s="117"/>
      <c r="D4" s="119"/>
      <c r="E4" s="120"/>
      <c r="F4" s="119"/>
      <c r="G4" s="121"/>
      <c r="H4" s="119"/>
      <c r="I4" s="120"/>
      <c r="J4" s="119"/>
    </row>
    <row r="5" spans="1:10" ht="20.5">
      <c r="A5" s="118"/>
      <c r="B5" s="117"/>
      <c r="C5" s="117"/>
      <c r="D5" s="115"/>
      <c r="E5" s="114"/>
      <c r="F5" s="115"/>
      <c r="G5" s="116"/>
      <c r="H5" s="115"/>
      <c r="I5" s="114"/>
      <c r="J5" s="113" t="s">
        <v>25</v>
      </c>
    </row>
    <row r="6" spans="1:10" ht="20.5">
      <c r="B6" s="111"/>
      <c r="C6" s="111"/>
      <c r="D6" s="307" t="s">
        <v>24</v>
      </c>
      <c r="E6" s="307"/>
      <c r="F6" s="307"/>
      <c r="G6" s="44"/>
      <c r="H6" s="307" t="s">
        <v>23</v>
      </c>
      <c r="I6" s="307"/>
      <c r="J6" s="307"/>
    </row>
    <row r="7" spans="1:10" ht="20.5">
      <c r="B7" s="112" t="s">
        <v>19</v>
      </c>
      <c r="C7" s="111"/>
      <c r="D7" s="110" t="s">
        <v>85</v>
      </c>
      <c r="E7" s="38"/>
      <c r="F7" s="110" t="s">
        <v>84</v>
      </c>
      <c r="G7" s="38"/>
      <c r="H7" s="110" t="s">
        <v>85</v>
      </c>
      <c r="I7" s="38"/>
      <c r="J7" s="110" t="s">
        <v>84</v>
      </c>
    </row>
    <row r="8" spans="1:10" ht="20">
      <c r="C8" s="109"/>
      <c r="D8" s="103"/>
      <c r="E8" s="103"/>
      <c r="F8" s="103"/>
      <c r="G8" s="103"/>
      <c r="H8" s="103"/>
      <c r="I8" s="103"/>
      <c r="J8" s="103"/>
    </row>
    <row r="9" spans="1:10" ht="20">
      <c r="A9" s="148" t="s">
        <v>115</v>
      </c>
      <c r="B9" s="92"/>
      <c r="D9" s="103">
        <v>263790</v>
      </c>
      <c r="E9" s="104"/>
      <c r="F9" s="140">
        <v>270925</v>
      </c>
      <c r="G9" s="104"/>
      <c r="H9" s="129">
        <v>0</v>
      </c>
      <c r="I9" s="136"/>
      <c r="J9" s="129">
        <v>0</v>
      </c>
    </row>
    <row r="10" spans="1:10" ht="20">
      <c r="A10" s="148" t="s">
        <v>114</v>
      </c>
      <c r="D10" s="130">
        <v>-155325</v>
      </c>
      <c r="E10" s="104"/>
      <c r="F10" s="130">
        <v>-140007</v>
      </c>
      <c r="G10" s="104"/>
      <c r="H10" s="102">
        <v>0</v>
      </c>
      <c r="I10" s="142"/>
      <c r="J10" s="102">
        <v>0</v>
      </c>
    </row>
    <row r="11" spans="1:10" ht="20.5">
      <c r="A11" s="147" t="s">
        <v>113</v>
      </c>
      <c r="D11" s="132">
        <f>SUM(D9:D10)</f>
        <v>108465</v>
      </c>
      <c r="E11" s="133"/>
      <c r="F11" s="132">
        <f>SUM(F9:F10)</f>
        <v>130918</v>
      </c>
      <c r="G11" s="133"/>
      <c r="H11" s="132">
        <f>SUM(H9:H10)</f>
        <v>0</v>
      </c>
      <c r="I11" s="146"/>
      <c r="J11" s="132">
        <f>SUM(J9:J10)</f>
        <v>0</v>
      </c>
    </row>
    <row r="12" spans="1:10" ht="20">
      <c r="A12" s="145" t="s">
        <v>112</v>
      </c>
      <c r="B12" s="92"/>
      <c r="D12" s="129">
        <v>0</v>
      </c>
      <c r="E12" s="104"/>
      <c r="F12" s="129">
        <v>0</v>
      </c>
      <c r="G12" s="104"/>
      <c r="H12" s="129">
        <v>0</v>
      </c>
      <c r="I12" s="144"/>
      <c r="J12" s="129">
        <v>25004</v>
      </c>
    </row>
    <row r="13" spans="1:10" ht="20">
      <c r="A13" s="143" t="s">
        <v>111</v>
      </c>
      <c r="D13" s="104">
        <v>160</v>
      </c>
      <c r="E13" s="104"/>
      <c r="F13" s="104">
        <v>20076</v>
      </c>
      <c r="G13" s="104"/>
      <c r="H13" s="104">
        <v>3529</v>
      </c>
      <c r="I13" s="136"/>
      <c r="J13" s="104">
        <v>14479</v>
      </c>
    </row>
    <row r="14" spans="1:10" ht="20">
      <c r="A14" s="143" t="s">
        <v>110</v>
      </c>
      <c r="D14" s="103">
        <v>-27384</v>
      </c>
      <c r="E14" s="103"/>
      <c r="F14" s="103">
        <v>-41430</v>
      </c>
      <c r="G14" s="103"/>
      <c r="H14" s="129">
        <v>0</v>
      </c>
      <c r="I14" s="142"/>
      <c r="J14" s="136">
        <v>0</v>
      </c>
    </row>
    <row r="15" spans="1:10" ht="20">
      <c r="A15" s="143" t="s">
        <v>109</v>
      </c>
      <c r="D15" s="103">
        <v>-47744</v>
      </c>
      <c r="E15" s="103"/>
      <c r="F15" s="103">
        <v>-43515</v>
      </c>
      <c r="G15" s="103"/>
      <c r="H15" s="103">
        <v>-4720</v>
      </c>
      <c r="I15" s="142"/>
      <c r="J15" s="103">
        <v>-6503</v>
      </c>
    </row>
    <row r="16" spans="1:10" ht="20">
      <c r="A16" s="141" t="s">
        <v>108</v>
      </c>
      <c r="B16" s="108"/>
      <c r="D16" s="129">
        <v>-1331</v>
      </c>
      <c r="E16" s="104"/>
      <c r="F16" s="129">
        <v>-3965</v>
      </c>
      <c r="G16" s="104"/>
      <c r="H16" s="129">
        <v>-1112</v>
      </c>
      <c r="I16" s="136"/>
      <c r="J16" s="104">
        <v>-3649</v>
      </c>
    </row>
    <row r="17" spans="1:10" ht="20">
      <c r="A17" s="137" t="s">
        <v>107</v>
      </c>
      <c r="B17" s="108"/>
      <c r="D17" s="138">
        <v>-578</v>
      </c>
      <c r="E17" s="140"/>
      <c r="F17" s="138">
        <v>459</v>
      </c>
      <c r="G17" s="140"/>
      <c r="H17" s="138">
        <v>0</v>
      </c>
      <c r="I17" s="139"/>
      <c r="J17" s="138">
        <v>0</v>
      </c>
    </row>
    <row r="18" spans="1:10" ht="20">
      <c r="A18" s="137" t="s">
        <v>106</v>
      </c>
      <c r="B18" s="92"/>
      <c r="D18" s="130">
        <v>-490</v>
      </c>
      <c r="E18" s="104"/>
      <c r="F18" s="130">
        <v>-272</v>
      </c>
      <c r="G18" s="104"/>
      <c r="H18" s="130">
        <v>-490</v>
      </c>
      <c r="I18" s="136"/>
      <c r="J18" s="130">
        <v>-272</v>
      </c>
    </row>
    <row r="19" spans="1:10" ht="20.5">
      <c r="A19" s="106" t="s">
        <v>105</v>
      </c>
      <c r="D19" s="135">
        <f>SUM(D11:D18)</f>
        <v>31098</v>
      </c>
      <c r="E19" s="134"/>
      <c r="F19" s="135">
        <f>SUM(F11:F18)</f>
        <v>62271</v>
      </c>
      <c r="G19" s="134"/>
      <c r="H19" s="135">
        <f>SUM(H11:H18)</f>
        <v>-2793</v>
      </c>
      <c r="I19" s="134"/>
      <c r="J19" s="134">
        <f>SUM(J11:J18)</f>
        <v>29059</v>
      </c>
    </row>
    <row r="20" spans="1:10" ht="20">
      <c r="A20" s="83" t="s">
        <v>104</v>
      </c>
      <c r="B20" s="92">
        <v>22</v>
      </c>
      <c r="D20" s="130">
        <v>-9916</v>
      </c>
      <c r="E20" s="104"/>
      <c r="F20" s="130">
        <v>-13606</v>
      </c>
      <c r="G20" s="104"/>
      <c r="H20" s="102">
        <v>0</v>
      </c>
      <c r="I20" s="104"/>
      <c r="J20" s="102">
        <v>0</v>
      </c>
    </row>
    <row r="21" spans="1:10" ht="20.5">
      <c r="A21" s="106" t="s">
        <v>103</v>
      </c>
      <c r="D21" s="132">
        <f>SUM(D19:D20)</f>
        <v>21182</v>
      </c>
      <c r="E21" s="133"/>
      <c r="F21" s="132">
        <f>SUM(F19:F20)</f>
        <v>48665</v>
      </c>
      <c r="G21" s="133"/>
      <c r="H21" s="132">
        <f>SUM(H19:H20)</f>
        <v>-2793</v>
      </c>
      <c r="I21" s="133"/>
      <c r="J21" s="132">
        <f>SUM(J19:J20)</f>
        <v>29059</v>
      </c>
    </row>
    <row r="22" spans="1:10" ht="20.5">
      <c r="A22" s="106"/>
      <c r="D22" s="104"/>
      <c r="E22" s="104"/>
      <c r="F22" s="104"/>
      <c r="G22" s="104"/>
      <c r="H22" s="104"/>
      <c r="I22" s="104"/>
      <c r="J22" s="104"/>
    </row>
    <row r="23" spans="1:10" ht="20.5">
      <c r="A23" s="106" t="s">
        <v>102</v>
      </c>
      <c r="B23" s="87"/>
      <c r="D23" s="104"/>
      <c r="E23" s="101"/>
      <c r="F23" s="104"/>
      <c r="G23" s="101"/>
      <c r="H23" s="104"/>
      <c r="I23" s="101"/>
      <c r="J23" s="104"/>
    </row>
    <row r="24" spans="1:10" ht="20.5">
      <c r="A24" s="106" t="s">
        <v>101</v>
      </c>
      <c r="B24" s="87"/>
      <c r="D24" s="104"/>
      <c r="E24" s="101"/>
      <c r="F24" s="104"/>
      <c r="G24" s="101"/>
      <c r="H24" s="104"/>
      <c r="I24" s="101"/>
      <c r="J24" s="104"/>
    </row>
    <row r="25" spans="1:10" ht="20.5">
      <c r="A25" s="106" t="s">
        <v>96</v>
      </c>
      <c r="B25" s="87"/>
      <c r="D25" s="104"/>
      <c r="E25" s="101"/>
      <c r="F25" s="104"/>
      <c r="G25" s="101"/>
      <c r="H25" s="104"/>
      <c r="I25" s="101"/>
      <c r="J25" s="129"/>
    </row>
    <row r="26" spans="1:10" ht="20">
      <c r="A26" s="83" t="s">
        <v>100</v>
      </c>
      <c r="B26" s="87"/>
      <c r="D26" s="104"/>
      <c r="E26" s="101"/>
      <c r="F26" s="104"/>
      <c r="G26" s="101"/>
      <c r="H26" s="104"/>
      <c r="I26" s="101"/>
      <c r="J26" s="104"/>
    </row>
    <row r="27" spans="1:10" ht="20">
      <c r="A27" s="83" t="s">
        <v>99</v>
      </c>
      <c r="B27" s="87"/>
      <c r="D27" s="130">
        <v>3703</v>
      </c>
      <c r="E27" s="101"/>
      <c r="F27" s="130">
        <v>828</v>
      </c>
      <c r="G27" s="101"/>
      <c r="H27" s="102">
        <v>0</v>
      </c>
      <c r="I27" s="101"/>
      <c r="J27" s="102">
        <v>0</v>
      </c>
    </row>
    <row r="28" spans="1:10" ht="20">
      <c r="A28" s="131" t="s">
        <v>98</v>
      </c>
      <c r="D28" s="104"/>
      <c r="E28" s="104"/>
      <c r="F28" s="104"/>
      <c r="G28" s="104"/>
      <c r="H28" s="104"/>
      <c r="I28" s="104"/>
      <c r="J28" s="104"/>
    </row>
    <row r="29" spans="1:10" ht="20">
      <c r="A29" s="131" t="s">
        <v>92</v>
      </c>
      <c r="D29" s="102">
        <v>3703</v>
      </c>
      <c r="E29" s="104"/>
      <c r="F29" s="130">
        <v>828</v>
      </c>
      <c r="G29" s="104"/>
      <c r="H29" s="102">
        <v>0</v>
      </c>
      <c r="I29" s="104"/>
      <c r="J29" s="102">
        <v>0</v>
      </c>
    </row>
    <row r="30" spans="1:10" ht="20.5">
      <c r="A30" s="106" t="s">
        <v>97</v>
      </c>
      <c r="B30" s="87"/>
      <c r="D30" s="104"/>
      <c r="E30" s="101"/>
      <c r="F30" s="104"/>
      <c r="G30" s="101"/>
      <c r="H30" s="104"/>
      <c r="I30" s="101"/>
      <c r="J30" s="104"/>
    </row>
    <row r="31" spans="1:10" ht="20.5">
      <c r="A31" s="106" t="s">
        <v>96</v>
      </c>
      <c r="B31" s="87"/>
      <c r="D31" s="104"/>
      <c r="E31" s="101"/>
      <c r="F31" s="104"/>
      <c r="G31" s="101"/>
      <c r="H31" s="104"/>
      <c r="I31" s="101"/>
      <c r="J31" s="104"/>
    </row>
    <row r="32" spans="1:10" ht="20">
      <c r="A32" s="83" t="s">
        <v>95</v>
      </c>
      <c r="B32" s="87"/>
      <c r="D32" s="129"/>
      <c r="E32" s="101"/>
      <c r="F32" s="129"/>
      <c r="G32" s="101"/>
      <c r="H32" s="104"/>
      <c r="I32" s="101"/>
      <c r="J32" s="129"/>
    </row>
    <row r="33" spans="1:10" ht="20">
      <c r="A33" s="83" t="s">
        <v>94</v>
      </c>
      <c r="B33" s="92">
        <v>12</v>
      </c>
      <c r="D33" s="129">
        <v>288</v>
      </c>
      <c r="E33" s="101"/>
      <c r="F33" s="129">
        <v>-103968</v>
      </c>
      <c r="G33" s="101"/>
      <c r="H33" s="104">
        <v>288</v>
      </c>
      <c r="I33" s="101"/>
      <c r="J33" s="129">
        <v>-103968</v>
      </c>
    </row>
    <row r="34" spans="1:10" ht="20">
      <c r="A34" s="83" t="s">
        <v>93</v>
      </c>
      <c r="B34" s="87"/>
      <c r="D34" s="129"/>
      <c r="E34" s="101"/>
      <c r="F34" s="129"/>
      <c r="G34" s="101"/>
      <c r="H34" s="104"/>
      <c r="I34" s="101"/>
      <c r="J34" s="129"/>
    </row>
    <row r="35" spans="1:10" ht="20">
      <c r="A35" s="83" t="s">
        <v>92</v>
      </c>
      <c r="B35" s="87"/>
      <c r="D35" s="102">
        <v>0</v>
      </c>
      <c r="E35" s="101"/>
      <c r="F35" s="102">
        <v>-3744</v>
      </c>
      <c r="G35" s="101"/>
      <c r="H35" s="102">
        <v>0</v>
      </c>
      <c r="I35" s="101"/>
      <c r="J35" s="102">
        <v>-3744</v>
      </c>
    </row>
    <row r="36" spans="1:10" ht="20">
      <c r="A36" s="83" t="s">
        <v>91</v>
      </c>
      <c r="B36" s="87"/>
      <c r="D36" s="129"/>
      <c r="E36" s="101"/>
      <c r="F36" s="129"/>
      <c r="G36" s="101"/>
      <c r="H36" s="104"/>
      <c r="I36" s="101"/>
      <c r="J36" s="129"/>
    </row>
    <row r="37" spans="1:10" ht="20">
      <c r="A37" s="83" t="s">
        <v>90</v>
      </c>
      <c r="B37" s="87"/>
      <c r="D37" s="102">
        <f>SUM(D32:D35)</f>
        <v>288</v>
      </c>
      <c r="E37" s="101"/>
      <c r="F37" s="102">
        <f>SUM(F32:F35)</f>
        <v>-107712</v>
      </c>
      <c r="G37" s="101"/>
      <c r="H37" s="102">
        <f>SUM(H32:H35)</f>
        <v>288</v>
      </c>
      <c r="I37" s="101"/>
      <c r="J37" s="102">
        <f>SUM(J32:J35)</f>
        <v>-107712</v>
      </c>
    </row>
    <row r="38" spans="1:10" ht="20.5">
      <c r="A38" s="128" t="s">
        <v>89</v>
      </c>
      <c r="D38" s="125">
        <f>D29+D37</f>
        <v>3991</v>
      </c>
      <c r="E38" s="126"/>
      <c r="F38" s="127">
        <f>F29+F37</f>
        <v>-106884</v>
      </c>
      <c r="G38" s="126"/>
      <c r="H38" s="125">
        <f>H29+H37</f>
        <v>288</v>
      </c>
      <c r="I38" s="126"/>
      <c r="J38" s="125">
        <f>J29+J37</f>
        <v>-107712</v>
      </c>
    </row>
    <row r="39" spans="1:10" ht="21" thickBot="1">
      <c r="A39" s="88" t="s">
        <v>88</v>
      </c>
      <c r="B39" s="87"/>
      <c r="D39" s="123">
        <f>D21+D38</f>
        <v>25173</v>
      </c>
      <c r="E39" s="124"/>
      <c r="F39" s="123">
        <f>F21+F38</f>
        <v>-58219</v>
      </c>
      <c r="G39" s="124"/>
      <c r="H39" s="123">
        <f>H21+H38</f>
        <v>-2505</v>
      </c>
      <c r="I39" s="124"/>
      <c r="J39" s="123">
        <f>J21+J38</f>
        <v>-78653</v>
      </c>
    </row>
    <row r="40" spans="1:10" ht="21" thickTop="1">
      <c r="A40" s="88"/>
      <c r="B40" s="87"/>
      <c r="E40" s="85"/>
      <c r="G40" s="86"/>
      <c r="I40" s="85"/>
    </row>
    <row r="41" spans="1:10" ht="20.5">
      <c r="A41" s="88"/>
      <c r="B41" s="87"/>
      <c r="E41" s="85"/>
      <c r="G41" s="86"/>
      <c r="I41" s="85"/>
    </row>
    <row r="42" spans="1:10" ht="20.5">
      <c r="A42" s="88"/>
      <c r="B42" s="87"/>
      <c r="E42" s="85"/>
      <c r="G42" s="86"/>
      <c r="I42" s="85"/>
    </row>
    <row r="43" spans="1:10" ht="20.5">
      <c r="A43" s="88"/>
      <c r="B43" s="87"/>
      <c r="E43" s="85"/>
      <c r="G43" s="86"/>
      <c r="I43" s="85"/>
    </row>
    <row r="44" spans="1:10" ht="20.5">
      <c r="A44" s="122" t="s">
        <v>28</v>
      </c>
      <c r="B44" s="122"/>
      <c r="C44" s="122"/>
      <c r="D44" s="122"/>
      <c r="E44" s="122"/>
      <c r="F44" s="122"/>
      <c r="G44" s="122"/>
      <c r="H44" s="309"/>
      <c r="I44" s="309"/>
      <c r="J44" s="309"/>
    </row>
    <row r="45" spans="1:10" ht="20.5">
      <c r="A45" s="122" t="s">
        <v>87</v>
      </c>
      <c r="B45" s="122"/>
      <c r="C45" s="122"/>
      <c r="D45" s="122"/>
      <c r="E45" s="122"/>
      <c r="F45" s="122"/>
      <c r="G45" s="122"/>
      <c r="H45" s="309"/>
      <c r="I45" s="309"/>
      <c r="J45" s="309"/>
    </row>
    <row r="46" spans="1:10" ht="20.5">
      <c r="A46" s="310" t="s">
        <v>86</v>
      </c>
      <c r="B46" s="310"/>
      <c r="C46" s="310"/>
      <c r="D46" s="310"/>
      <c r="E46" s="310"/>
      <c r="F46" s="310"/>
      <c r="G46" s="310"/>
      <c r="H46" s="310"/>
      <c r="I46" s="310"/>
      <c r="J46" s="310"/>
    </row>
    <row r="47" spans="1:10" ht="20.5">
      <c r="A47" s="118"/>
      <c r="B47" s="117"/>
      <c r="C47" s="117"/>
      <c r="D47" s="119"/>
      <c r="E47" s="120"/>
      <c r="F47" s="119"/>
      <c r="G47" s="121"/>
      <c r="H47" s="119"/>
      <c r="I47" s="120"/>
      <c r="J47" s="119"/>
    </row>
    <row r="48" spans="1:10" ht="20.5">
      <c r="A48" s="118"/>
      <c r="B48" s="117"/>
      <c r="C48" s="117"/>
      <c r="D48" s="115"/>
      <c r="E48" s="114"/>
      <c r="F48" s="115"/>
      <c r="G48" s="116"/>
      <c r="H48" s="115"/>
      <c r="I48" s="114"/>
      <c r="J48" s="113" t="s">
        <v>25</v>
      </c>
    </row>
    <row r="49" spans="1:10" ht="20.5">
      <c r="B49" s="111"/>
      <c r="C49" s="111"/>
      <c r="D49" s="307" t="s">
        <v>24</v>
      </c>
      <c r="E49" s="307"/>
      <c r="F49" s="307"/>
      <c r="G49" s="44"/>
      <c r="H49" s="307" t="s">
        <v>23</v>
      </c>
      <c r="I49" s="307"/>
      <c r="J49" s="307"/>
    </row>
    <row r="50" spans="1:10" ht="20.5">
      <c r="B50" s="112" t="s">
        <v>19</v>
      </c>
      <c r="C50" s="111"/>
      <c r="D50" s="110" t="s">
        <v>85</v>
      </c>
      <c r="E50" s="38"/>
      <c r="F50" s="110" t="s">
        <v>84</v>
      </c>
      <c r="G50" s="38"/>
      <c r="H50" s="110" t="s">
        <v>85</v>
      </c>
      <c r="I50" s="38"/>
      <c r="J50" s="110" t="s">
        <v>84</v>
      </c>
    </row>
    <row r="51" spans="1:10" ht="20">
      <c r="C51" s="109"/>
      <c r="D51" s="83"/>
      <c r="F51" s="83"/>
      <c r="H51" s="83"/>
      <c r="J51" s="83"/>
    </row>
    <row r="52" spans="1:10" ht="20.5">
      <c r="A52" s="106" t="s">
        <v>83</v>
      </c>
      <c r="B52" s="108"/>
      <c r="D52" s="94"/>
      <c r="E52" s="95"/>
      <c r="F52" s="94"/>
      <c r="G52" s="95"/>
      <c r="I52" s="85"/>
    </row>
    <row r="53" spans="1:10" ht="20">
      <c r="A53" s="93" t="s">
        <v>81</v>
      </c>
      <c r="D53" s="104">
        <v>21813</v>
      </c>
      <c r="E53" s="103"/>
      <c r="F53" s="104">
        <v>48969</v>
      </c>
      <c r="G53" s="103"/>
      <c r="H53" s="104">
        <v>-2793</v>
      </c>
      <c r="I53" s="103"/>
      <c r="J53" s="104">
        <v>29059</v>
      </c>
    </row>
    <row r="54" spans="1:10" ht="20">
      <c r="A54" s="93" t="s">
        <v>80</v>
      </c>
      <c r="D54" s="107">
        <v>-631</v>
      </c>
      <c r="E54" s="103"/>
      <c r="F54" s="107">
        <v>-304</v>
      </c>
      <c r="G54" s="103"/>
      <c r="H54" s="107">
        <v>0</v>
      </c>
      <c r="I54" s="103"/>
      <c r="J54" s="102">
        <v>0</v>
      </c>
    </row>
    <row r="55" spans="1:10" ht="21" thickBot="1">
      <c r="A55" s="106"/>
      <c r="D55" s="100">
        <f>SUM(D53:D54)</f>
        <v>21182</v>
      </c>
      <c r="E55" s="101"/>
      <c r="F55" s="100">
        <f>SUM(F53:F54)</f>
        <v>48665</v>
      </c>
      <c r="G55" s="101"/>
      <c r="H55" s="100">
        <f>SUM(H53:H54)</f>
        <v>-2793</v>
      </c>
      <c r="I55" s="101"/>
      <c r="J55" s="100">
        <f>SUM(J53:J54)</f>
        <v>29059</v>
      </c>
    </row>
    <row r="56" spans="1:10" ht="21" thickTop="1">
      <c r="A56" s="106"/>
      <c r="D56" s="94"/>
      <c r="E56" s="105"/>
      <c r="F56" s="94"/>
      <c r="G56" s="105"/>
      <c r="H56" s="94"/>
      <c r="I56" s="105"/>
      <c r="J56" s="94"/>
    </row>
    <row r="57" spans="1:10" ht="20.5">
      <c r="A57" s="106" t="s">
        <v>82</v>
      </c>
      <c r="D57" s="94"/>
      <c r="E57" s="105"/>
      <c r="F57" s="94"/>
      <c r="G57" s="105"/>
      <c r="H57" s="94"/>
      <c r="I57" s="105"/>
      <c r="J57" s="94"/>
    </row>
    <row r="58" spans="1:10" ht="20">
      <c r="A58" s="93" t="s">
        <v>81</v>
      </c>
      <c r="B58" s="87"/>
      <c r="D58" s="104">
        <v>24448</v>
      </c>
      <c r="E58" s="101"/>
      <c r="F58" s="104">
        <v>-58139</v>
      </c>
      <c r="G58" s="101"/>
      <c r="H58" s="104">
        <v>-2505</v>
      </c>
      <c r="I58" s="101"/>
      <c r="J58" s="104">
        <v>-78653</v>
      </c>
    </row>
    <row r="59" spans="1:10" ht="20">
      <c r="A59" s="93" t="s">
        <v>80</v>
      </c>
      <c r="B59" s="87"/>
      <c r="D59" s="102">
        <v>725</v>
      </c>
      <c r="E59" s="103"/>
      <c r="F59" s="102">
        <v>-80</v>
      </c>
      <c r="G59" s="103"/>
      <c r="H59" s="102">
        <v>0</v>
      </c>
      <c r="I59" s="103"/>
      <c r="J59" s="102">
        <v>0</v>
      </c>
    </row>
    <row r="60" spans="1:10" ht="20.5" thickBot="1">
      <c r="B60" s="87"/>
      <c r="D60" s="100">
        <f>SUM(D58:D59)</f>
        <v>25173</v>
      </c>
      <c r="E60" s="101"/>
      <c r="F60" s="100">
        <f>SUM(F58:F59)</f>
        <v>-58219</v>
      </c>
      <c r="G60" s="101"/>
      <c r="H60" s="100">
        <f>SUM(H58:H59)</f>
        <v>-2505</v>
      </c>
      <c r="I60" s="101"/>
      <c r="J60" s="100">
        <f>SUM(J58:J59)</f>
        <v>-78653</v>
      </c>
    </row>
    <row r="61" spans="1:10" ht="20.5" thickTop="1">
      <c r="B61" s="87"/>
      <c r="E61" s="85"/>
      <c r="G61" s="85"/>
      <c r="I61" s="85"/>
    </row>
    <row r="62" spans="1:10" ht="20.5">
      <c r="A62" s="99" t="s">
        <v>79</v>
      </c>
      <c r="B62" s="87"/>
      <c r="D62" s="96" t="s">
        <v>78</v>
      </c>
      <c r="E62" s="98"/>
      <c r="F62" s="96" t="s">
        <v>78</v>
      </c>
      <c r="G62" s="98"/>
      <c r="H62" s="96" t="s">
        <v>78</v>
      </c>
      <c r="I62" s="97"/>
      <c r="J62" s="96" t="s">
        <v>78</v>
      </c>
    </row>
    <row r="63" spans="1:10" ht="20">
      <c r="D63" s="94"/>
      <c r="E63" s="95"/>
      <c r="F63" s="94"/>
      <c r="G63" s="95"/>
      <c r="H63" s="94"/>
      <c r="I63" s="95"/>
      <c r="J63" s="94"/>
    </row>
    <row r="64" spans="1:10" ht="20.5" thickBot="1">
      <c r="A64" s="93" t="s">
        <v>77</v>
      </c>
      <c r="B64" s="92">
        <v>23</v>
      </c>
      <c r="D64" s="90">
        <v>0.04</v>
      </c>
      <c r="E64" s="91"/>
      <c r="F64" s="90">
        <v>0.1</v>
      </c>
      <c r="G64" s="91"/>
      <c r="H64" s="90">
        <v>-0.01</v>
      </c>
      <c r="I64" s="91"/>
      <c r="J64" s="90">
        <v>0.06</v>
      </c>
    </row>
    <row r="65" spans="1:10" ht="21" thickTop="1" thickBot="1">
      <c r="A65" s="93" t="s">
        <v>76</v>
      </c>
      <c r="B65" s="92">
        <v>23</v>
      </c>
      <c r="D65" s="90">
        <v>0.04</v>
      </c>
      <c r="E65" s="91"/>
      <c r="F65" s="90">
        <v>0.1</v>
      </c>
      <c r="G65" s="91"/>
      <c r="H65" s="90">
        <v>-0.01</v>
      </c>
      <c r="I65" s="91"/>
      <c r="J65" s="90">
        <v>0.06</v>
      </c>
    </row>
    <row r="66" spans="1:10" ht="21" thickTop="1">
      <c r="A66" s="88"/>
      <c r="B66" s="87"/>
      <c r="E66" s="85"/>
      <c r="G66" s="86"/>
      <c r="I66" s="85"/>
    </row>
    <row r="67" spans="1:10" ht="20.5">
      <c r="A67" s="88"/>
      <c r="B67" s="87"/>
      <c r="E67" s="85"/>
      <c r="G67" s="86"/>
      <c r="I67" s="85"/>
    </row>
    <row r="68" spans="1:10" ht="20.5">
      <c r="A68" s="88"/>
      <c r="B68" s="87"/>
      <c r="E68" s="85"/>
      <c r="G68" s="86"/>
      <c r="I68" s="85"/>
    </row>
    <row r="69" spans="1:10" ht="20.5">
      <c r="A69" s="88"/>
      <c r="B69" s="87"/>
      <c r="E69" s="85"/>
      <c r="G69" s="86"/>
      <c r="I69" s="85"/>
    </row>
    <row r="70" spans="1:10" ht="20.5">
      <c r="A70" s="88"/>
      <c r="B70" s="87"/>
      <c r="E70" s="85"/>
      <c r="G70" s="86"/>
      <c r="I70" s="85"/>
    </row>
    <row r="71" spans="1:10" ht="20.5">
      <c r="A71" s="88"/>
      <c r="B71" s="87"/>
      <c r="E71" s="85"/>
      <c r="G71" s="86"/>
      <c r="I71" s="85"/>
    </row>
    <row r="72" spans="1:10" ht="20.5">
      <c r="A72" s="88"/>
      <c r="B72" s="87"/>
      <c r="E72" s="85"/>
      <c r="G72" s="86"/>
      <c r="I72" s="85"/>
    </row>
    <row r="73" spans="1:10" ht="20.5">
      <c r="A73" s="88"/>
      <c r="B73" s="87"/>
      <c r="E73" s="85"/>
      <c r="G73" s="86"/>
      <c r="I73" s="85"/>
    </row>
    <row r="74" spans="1:10" ht="20.5">
      <c r="A74" s="88"/>
      <c r="B74" s="87"/>
      <c r="E74" s="85"/>
      <c r="G74" s="89"/>
      <c r="I74" s="85"/>
    </row>
    <row r="75" spans="1:10" ht="20.5">
      <c r="A75" s="88"/>
      <c r="B75" s="87"/>
      <c r="E75" s="85"/>
      <c r="G75" s="86"/>
      <c r="I75" s="85"/>
    </row>
    <row r="76" spans="1:10" ht="20.5">
      <c r="A76" s="88"/>
      <c r="B76" s="87"/>
      <c r="E76" s="85"/>
      <c r="G76" s="86"/>
      <c r="I76" s="85"/>
    </row>
    <row r="77" spans="1:10" ht="20.5">
      <c r="A77" s="88"/>
      <c r="B77" s="87"/>
      <c r="E77" s="85"/>
      <c r="G77" s="86"/>
      <c r="I77" s="85"/>
    </row>
    <row r="78" spans="1:10" ht="20.5">
      <c r="A78" s="88"/>
      <c r="B78" s="87"/>
      <c r="E78" s="85"/>
      <c r="G78" s="86"/>
      <c r="I78" s="85"/>
    </row>
    <row r="79" spans="1:10" ht="20.5">
      <c r="A79" s="88"/>
      <c r="B79" s="87"/>
      <c r="E79" s="85"/>
      <c r="G79" s="86"/>
      <c r="I79" s="85"/>
    </row>
    <row r="80" spans="1:10" ht="20.5">
      <c r="A80" s="88"/>
      <c r="B80" s="87"/>
      <c r="E80" s="85"/>
      <c r="G80" s="86"/>
      <c r="I80" s="85"/>
    </row>
    <row r="81" spans="1:9" ht="20.5">
      <c r="A81" s="88"/>
      <c r="B81" s="87"/>
      <c r="E81" s="85"/>
      <c r="G81" s="86"/>
      <c r="I81" s="85"/>
    </row>
    <row r="82" spans="1:9" ht="20.5">
      <c r="A82" s="88"/>
      <c r="B82" s="87"/>
      <c r="E82" s="85"/>
      <c r="G82" s="86"/>
      <c r="I82" s="85"/>
    </row>
    <row r="83" spans="1:9" ht="20.5">
      <c r="A83" s="88"/>
      <c r="B83" s="87"/>
      <c r="E83" s="85"/>
      <c r="G83" s="86"/>
      <c r="I83" s="85"/>
    </row>
    <row r="84" spans="1:9" ht="20.5">
      <c r="A84" s="88"/>
      <c r="B84" s="87"/>
      <c r="E84" s="85"/>
      <c r="G84" s="86"/>
      <c r="I84" s="85"/>
    </row>
    <row r="85" spans="1:9" ht="20.5">
      <c r="A85" s="88"/>
      <c r="B85" s="87"/>
      <c r="E85" s="85"/>
      <c r="G85" s="86"/>
      <c r="I85" s="85"/>
    </row>
    <row r="86" spans="1:9" ht="20.5">
      <c r="A86" s="88"/>
      <c r="B86" s="87"/>
      <c r="E86" s="85"/>
      <c r="G86" s="86"/>
      <c r="I86" s="85"/>
    </row>
    <row r="87" spans="1:9" ht="20.5">
      <c r="A87" s="88"/>
      <c r="B87" s="87"/>
      <c r="E87" s="85"/>
      <c r="G87" s="86"/>
      <c r="I87" s="85"/>
    </row>
    <row r="88" spans="1:9" ht="20.5">
      <c r="A88" s="88"/>
      <c r="B88" s="87"/>
      <c r="E88" s="85"/>
      <c r="G88" s="86"/>
      <c r="I88" s="85"/>
    </row>
    <row r="89" spans="1:9" ht="20.5">
      <c r="A89" s="88"/>
      <c r="B89" s="87"/>
      <c r="E89" s="85"/>
      <c r="G89" s="86"/>
      <c r="I89" s="85"/>
    </row>
  </sheetData>
  <mergeCells count="10">
    <mergeCell ref="H1:J1"/>
    <mergeCell ref="H2:J2"/>
    <mergeCell ref="A46:J46"/>
    <mergeCell ref="D49:F49"/>
    <mergeCell ref="H49:J49"/>
    <mergeCell ref="H44:J44"/>
    <mergeCell ref="H45:J45"/>
    <mergeCell ref="A3:J3"/>
    <mergeCell ref="D6:F6"/>
    <mergeCell ref="H6:J6"/>
  </mergeCells>
  <pageMargins left="0.75" right="0.5" top="0.5" bottom="0.5" header="0.5" footer="0.5"/>
  <pageSetup paperSize="9" scale="79" firstPageNumber="6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067E-6FF0-483B-9741-8FAD5078694E}">
  <sheetPr>
    <tabColor theme="8" tint="0.39997558519241921"/>
    <pageSetUpPr fitToPage="1"/>
  </sheetPr>
  <dimension ref="A1:J90"/>
  <sheetViews>
    <sheetView view="pageBreakPreview" topLeftCell="A42" zoomScale="85" zoomScaleNormal="70" zoomScaleSheetLayoutView="85" workbookViewId="0">
      <selection activeCell="H165" sqref="H165"/>
    </sheetView>
  </sheetViews>
  <sheetFormatPr defaultColWidth="7.90625" defaultRowHeight="19.399999999999999" customHeight="1"/>
  <cols>
    <col min="1" max="1" width="44.6328125" style="83" customWidth="1"/>
    <col min="2" max="2" width="9.08984375" style="83" customWidth="1"/>
    <col min="3" max="3" width="0.90625" style="83" customWidth="1"/>
    <col min="4" max="4" width="14" style="84" bestFit="1" customWidth="1"/>
    <col min="5" max="5" width="0.90625" style="83" customWidth="1"/>
    <col min="6" max="6" width="14" style="84" bestFit="1" customWidth="1"/>
    <col min="7" max="7" width="0.90625" style="83" customWidth="1"/>
    <col min="8" max="8" width="14" style="84" bestFit="1" customWidth="1"/>
    <col min="9" max="9" width="0.90625" style="83" customWidth="1"/>
    <col min="10" max="10" width="14" style="84" bestFit="1" customWidth="1"/>
    <col min="11" max="16384" width="7.90625" style="83"/>
  </cols>
  <sheetData>
    <row r="1" spans="1:10" ht="20.5">
      <c r="A1" s="122" t="s">
        <v>28</v>
      </c>
      <c r="B1" s="122"/>
      <c r="C1" s="122"/>
      <c r="D1" s="122"/>
      <c r="E1" s="122"/>
      <c r="F1" s="122"/>
      <c r="G1" s="122"/>
      <c r="H1" s="309"/>
      <c r="I1" s="309"/>
      <c r="J1" s="309"/>
    </row>
    <row r="2" spans="1:10" ht="20.5">
      <c r="A2" s="122" t="s">
        <v>127</v>
      </c>
      <c r="B2" s="122"/>
      <c r="C2" s="122"/>
      <c r="D2" s="122"/>
      <c r="E2" s="122"/>
      <c r="F2" s="122"/>
      <c r="G2" s="122"/>
      <c r="H2" s="309"/>
      <c r="I2" s="309"/>
      <c r="J2" s="309"/>
    </row>
    <row r="3" spans="1:10" ht="20.5">
      <c r="A3" s="310" t="s">
        <v>120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ht="20.5">
      <c r="A4" s="118"/>
      <c r="B4" s="117"/>
      <c r="C4" s="117"/>
      <c r="D4" s="119"/>
      <c r="E4" s="120"/>
      <c r="F4" s="119"/>
      <c r="G4" s="121"/>
      <c r="H4" s="119"/>
      <c r="I4" s="120"/>
      <c r="J4" s="119"/>
    </row>
    <row r="5" spans="1:10" ht="20.5">
      <c r="A5" s="118"/>
      <c r="B5" s="117"/>
      <c r="C5" s="117"/>
      <c r="D5" s="115"/>
      <c r="E5" s="114"/>
      <c r="F5" s="115"/>
      <c r="G5" s="116"/>
      <c r="H5" s="115"/>
      <c r="I5" s="114"/>
      <c r="J5" s="113" t="s">
        <v>25</v>
      </c>
    </row>
    <row r="6" spans="1:10" ht="20.5">
      <c r="B6" s="111"/>
      <c r="C6" s="111"/>
      <c r="D6" s="307" t="s">
        <v>24</v>
      </c>
      <c r="E6" s="307"/>
      <c r="F6" s="307"/>
      <c r="G6" s="44"/>
      <c r="H6" s="307" t="s">
        <v>23</v>
      </c>
      <c r="I6" s="307"/>
      <c r="J6" s="307"/>
    </row>
    <row r="7" spans="1:10" ht="20.5">
      <c r="B7" s="112" t="s">
        <v>19</v>
      </c>
      <c r="C7" s="111"/>
      <c r="D7" s="150" t="s">
        <v>85</v>
      </c>
      <c r="E7" s="43"/>
      <c r="F7" s="150" t="s">
        <v>84</v>
      </c>
      <c r="G7" s="43"/>
      <c r="H7" s="150" t="s">
        <v>85</v>
      </c>
      <c r="I7" s="43"/>
      <c r="J7" s="150" t="s">
        <v>84</v>
      </c>
    </row>
    <row r="8" spans="1:10" ht="20">
      <c r="C8" s="109"/>
      <c r="D8" s="83"/>
      <c r="F8" s="83"/>
      <c r="H8" s="83"/>
      <c r="J8" s="83"/>
    </row>
    <row r="9" spans="1:10" ht="20">
      <c r="A9" s="148" t="s">
        <v>115</v>
      </c>
      <c r="B9" s="92">
        <v>5</v>
      </c>
      <c r="D9" s="103">
        <v>506650</v>
      </c>
      <c r="E9" s="104"/>
      <c r="F9" s="104">
        <v>622475</v>
      </c>
      <c r="G9" s="104"/>
      <c r="H9" s="129">
        <v>0</v>
      </c>
      <c r="I9" s="136"/>
      <c r="J9" s="129">
        <v>0</v>
      </c>
    </row>
    <row r="10" spans="1:10" ht="20">
      <c r="A10" s="148" t="s">
        <v>114</v>
      </c>
      <c r="D10" s="130">
        <v>-297953</v>
      </c>
      <c r="E10" s="104"/>
      <c r="F10" s="130">
        <v>-300054</v>
      </c>
      <c r="G10" s="104"/>
      <c r="H10" s="102">
        <v>0</v>
      </c>
      <c r="I10" s="142"/>
      <c r="J10" s="102">
        <v>0</v>
      </c>
    </row>
    <row r="11" spans="1:10" ht="20.5">
      <c r="A11" s="147" t="s">
        <v>113</v>
      </c>
      <c r="D11" s="132">
        <f>SUM(D9:D10)</f>
        <v>208697</v>
      </c>
      <c r="E11" s="133"/>
      <c r="F11" s="132">
        <f>SUM(F9:F10)</f>
        <v>322421</v>
      </c>
      <c r="G11" s="133"/>
      <c r="H11" s="132">
        <f>SUM(H9:H10)</f>
        <v>0</v>
      </c>
      <c r="I11" s="146"/>
      <c r="J11" s="132">
        <f>SUM(J9:J10)</f>
        <v>0</v>
      </c>
    </row>
    <row r="12" spans="1:10" ht="20">
      <c r="A12" s="145" t="s">
        <v>112</v>
      </c>
      <c r="B12" s="92"/>
      <c r="D12" s="129">
        <v>0</v>
      </c>
      <c r="E12" s="104"/>
      <c r="F12" s="129">
        <v>0</v>
      </c>
      <c r="G12" s="104"/>
      <c r="H12" s="129">
        <v>99779</v>
      </c>
      <c r="I12" s="144"/>
      <c r="J12" s="129">
        <v>130835</v>
      </c>
    </row>
    <row r="13" spans="1:10" ht="20">
      <c r="A13" s="143" t="s">
        <v>111</v>
      </c>
      <c r="D13" s="104">
        <v>2384</v>
      </c>
      <c r="E13" s="104"/>
      <c r="F13" s="104">
        <v>35998</v>
      </c>
      <c r="G13" s="104"/>
      <c r="H13" s="104">
        <v>9073</v>
      </c>
      <c r="I13" s="136"/>
      <c r="J13" s="104">
        <v>23397</v>
      </c>
    </row>
    <row r="14" spans="1:10" ht="20">
      <c r="A14" s="143" t="s">
        <v>126</v>
      </c>
      <c r="D14" s="104">
        <v>12621</v>
      </c>
      <c r="E14" s="104"/>
      <c r="F14" s="129">
        <v>0</v>
      </c>
      <c r="G14" s="104"/>
      <c r="H14" s="104">
        <v>1287</v>
      </c>
      <c r="I14" s="136"/>
      <c r="J14" s="136">
        <v>0</v>
      </c>
    </row>
    <row r="15" spans="1:10" ht="20">
      <c r="A15" s="143" t="s">
        <v>110</v>
      </c>
      <c r="D15" s="103">
        <v>-51134</v>
      </c>
      <c r="E15" s="103"/>
      <c r="F15" s="103">
        <v>-108750</v>
      </c>
      <c r="G15" s="103"/>
      <c r="H15" s="129">
        <v>0</v>
      </c>
      <c r="I15" s="142"/>
      <c r="J15" s="136">
        <v>0</v>
      </c>
    </row>
    <row r="16" spans="1:10" ht="20">
      <c r="A16" s="143" t="s">
        <v>109</v>
      </c>
      <c r="D16" s="103">
        <v>-92017</v>
      </c>
      <c r="E16" s="103"/>
      <c r="F16" s="103">
        <v>-89310</v>
      </c>
      <c r="G16" s="103"/>
      <c r="H16" s="103">
        <v>-6122</v>
      </c>
      <c r="I16" s="142"/>
      <c r="J16" s="103">
        <v>-11920</v>
      </c>
    </row>
    <row r="17" spans="1:10" ht="20">
      <c r="A17" s="141" t="s">
        <v>108</v>
      </c>
      <c r="B17" s="108"/>
      <c r="D17" s="129">
        <v>-2947</v>
      </c>
      <c r="E17" s="104"/>
      <c r="F17" s="129">
        <v>-8963</v>
      </c>
      <c r="G17" s="104"/>
      <c r="H17" s="129">
        <v>-2481</v>
      </c>
      <c r="I17" s="136"/>
      <c r="J17" s="104">
        <v>-8346</v>
      </c>
    </row>
    <row r="18" spans="1:10" ht="20">
      <c r="A18" s="137" t="s">
        <v>107</v>
      </c>
      <c r="B18" s="108"/>
      <c r="D18" s="138">
        <v>-141</v>
      </c>
      <c r="E18" s="140"/>
      <c r="F18" s="138">
        <v>1382</v>
      </c>
      <c r="G18" s="140"/>
      <c r="H18" s="138">
        <v>0</v>
      </c>
      <c r="I18" s="139"/>
      <c r="J18" s="138">
        <v>0</v>
      </c>
    </row>
    <row r="19" spans="1:10" ht="20">
      <c r="A19" s="137" t="s">
        <v>106</v>
      </c>
      <c r="B19" s="92"/>
      <c r="D19" s="130">
        <v>-1208</v>
      </c>
      <c r="E19" s="104"/>
      <c r="F19" s="130">
        <v>-1386</v>
      </c>
      <c r="G19" s="104"/>
      <c r="H19" s="130">
        <v>-1208</v>
      </c>
      <c r="I19" s="136"/>
      <c r="J19" s="130">
        <v>-1386</v>
      </c>
    </row>
    <row r="20" spans="1:10" ht="20.5">
      <c r="A20" s="106" t="s">
        <v>125</v>
      </c>
      <c r="D20" s="138">
        <f>SUM(D11:D19)</f>
        <v>76255</v>
      </c>
      <c r="E20" s="139"/>
      <c r="F20" s="138">
        <f>SUM(F11:F19)</f>
        <v>151392</v>
      </c>
      <c r="G20" s="139"/>
      <c r="H20" s="138">
        <f>SUM(H11:H19)</f>
        <v>100328</v>
      </c>
      <c r="I20" s="139"/>
      <c r="J20" s="139">
        <f>SUM(J11:J19)</f>
        <v>132580</v>
      </c>
    </row>
    <row r="21" spans="1:10" ht="20">
      <c r="A21" s="83" t="s">
        <v>104</v>
      </c>
      <c r="B21" s="92">
        <v>22</v>
      </c>
      <c r="D21" s="130">
        <v>-15601</v>
      </c>
      <c r="E21" s="104"/>
      <c r="F21" s="130">
        <v>-28902</v>
      </c>
      <c r="G21" s="104"/>
      <c r="H21" s="102">
        <v>0</v>
      </c>
      <c r="I21" s="104"/>
      <c r="J21" s="102">
        <v>0</v>
      </c>
    </row>
    <row r="22" spans="1:10" ht="20.5">
      <c r="A22" s="106" t="s">
        <v>124</v>
      </c>
      <c r="D22" s="129">
        <f>SUM(D20:D21)</f>
        <v>60654</v>
      </c>
      <c r="E22" s="136"/>
      <c r="F22" s="129">
        <f>SUM(F20:F21)</f>
        <v>122490</v>
      </c>
      <c r="G22" s="136"/>
      <c r="H22" s="129">
        <f>SUM(H20:H21)</f>
        <v>100328</v>
      </c>
      <c r="I22" s="136"/>
      <c r="J22" s="129">
        <f>SUM(J20:J21)</f>
        <v>132580</v>
      </c>
    </row>
    <row r="23" spans="1:10" ht="20.5">
      <c r="A23" s="106"/>
      <c r="D23" s="153"/>
      <c r="E23" s="154"/>
      <c r="F23" s="153"/>
      <c r="G23" s="154"/>
      <c r="H23" s="153"/>
      <c r="I23" s="154"/>
      <c r="J23" s="153"/>
    </row>
    <row r="24" spans="1:10" ht="20.5">
      <c r="A24" s="106" t="s">
        <v>102</v>
      </c>
      <c r="B24" s="87"/>
      <c r="E24" s="92"/>
      <c r="G24" s="92"/>
      <c r="I24" s="152"/>
    </row>
    <row r="25" spans="1:10" ht="20.5">
      <c r="A25" s="106" t="s">
        <v>101</v>
      </c>
      <c r="B25" s="87"/>
      <c r="E25" s="92"/>
      <c r="G25" s="92"/>
      <c r="I25" s="152"/>
    </row>
    <row r="26" spans="1:10" ht="20.5">
      <c r="A26" s="106" t="s">
        <v>96</v>
      </c>
      <c r="B26" s="87"/>
      <c r="E26" s="92"/>
      <c r="G26" s="92"/>
      <c r="I26" s="152"/>
      <c r="J26" s="151"/>
    </row>
    <row r="27" spans="1:10" ht="20">
      <c r="A27" s="83" t="s">
        <v>100</v>
      </c>
      <c r="B27" s="87"/>
      <c r="D27" s="104"/>
      <c r="E27" s="101"/>
      <c r="F27" s="104"/>
      <c r="G27" s="101"/>
      <c r="H27" s="104"/>
      <c r="I27" s="101"/>
      <c r="J27" s="104"/>
    </row>
    <row r="28" spans="1:10" ht="20">
      <c r="A28" s="83" t="s">
        <v>99</v>
      </c>
      <c r="B28" s="87"/>
      <c r="D28" s="130">
        <v>4115</v>
      </c>
      <c r="E28" s="101"/>
      <c r="F28" s="130">
        <v>6423</v>
      </c>
      <c r="G28" s="101"/>
      <c r="H28" s="102">
        <v>0</v>
      </c>
      <c r="I28" s="101"/>
      <c r="J28" s="102">
        <v>0</v>
      </c>
    </row>
    <row r="29" spans="1:10" ht="20">
      <c r="A29" s="131" t="s">
        <v>98</v>
      </c>
      <c r="D29" s="104"/>
      <c r="E29" s="104"/>
      <c r="F29" s="104"/>
      <c r="G29" s="104"/>
      <c r="H29" s="104"/>
      <c r="I29" s="104"/>
      <c r="J29" s="104"/>
    </row>
    <row r="30" spans="1:10" ht="20">
      <c r="A30" s="131" t="s">
        <v>92</v>
      </c>
      <c r="D30" s="102">
        <v>4115</v>
      </c>
      <c r="E30" s="104"/>
      <c r="F30" s="130">
        <v>6423</v>
      </c>
      <c r="G30" s="104"/>
      <c r="H30" s="102">
        <v>0</v>
      </c>
      <c r="I30" s="104"/>
      <c r="J30" s="102">
        <v>0</v>
      </c>
    </row>
    <row r="31" spans="1:10" ht="20.5">
      <c r="A31" s="106" t="s">
        <v>97</v>
      </c>
      <c r="B31" s="87"/>
      <c r="D31" s="104"/>
      <c r="E31" s="101"/>
      <c r="F31" s="104"/>
      <c r="G31" s="101"/>
      <c r="H31" s="104"/>
      <c r="I31" s="101"/>
      <c r="J31" s="104"/>
    </row>
    <row r="32" spans="1:10" ht="20.5">
      <c r="A32" s="106" t="s">
        <v>96</v>
      </c>
      <c r="B32" s="87"/>
      <c r="D32" s="104"/>
      <c r="E32" s="101"/>
      <c r="F32" s="104"/>
      <c r="G32" s="101"/>
      <c r="H32" s="104"/>
      <c r="I32" s="101"/>
      <c r="J32" s="104"/>
    </row>
    <row r="33" spans="1:10" ht="20">
      <c r="A33" s="83" t="s">
        <v>123</v>
      </c>
      <c r="B33" s="87"/>
      <c r="D33" s="129"/>
      <c r="E33" s="101"/>
      <c r="F33" s="129"/>
      <c r="G33" s="101"/>
      <c r="H33" s="104"/>
      <c r="I33" s="101"/>
      <c r="J33" s="129"/>
    </row>
    <row r="34" spans="1:10" ht="20">
      <c r="A34" s="83" t="s">
        <v>94</v>
      </c>
      <c r="B34" s="92">
        <v>12</v>
      </c>
      <c r="D34" s="129">
        <v>-7488</v>
      </c>
      <c r="E34" s="101"/>
      <c r="F34" s="129">
        <v>-122688</v>
      </c>
      <c r="G34" s="101"/>
      <c r="H34" s="104">
        <v>-7488</v>
      </c>
      <c r="I34" s="101"/>
      <c r="J34" s="129">
        <v>-122688</v>
      </c>
    </row>
    <row r="35" spans="1:10" ht="20">
      <c r="A35" s="83" t="s">
        <v>93</v>
      </c>
      <c r="B35" s="87"/>
      <c r="D35" s="129"/>
      <c r="E35" s="101"/>
      <c r="F35" s="129"/>
      <c r="G35" s="101"/>
      <c r="H35" s="104"/>
      <c r="I35" s="101"/>
      <c r="J35" s="129"/>
    </row>
    <row r="36" spans="1:10" ht="20">
      <c r="A36" s="83" t="s">
        <v>92</v>
      </c>
      <c r="B36" s="87"/>
      <c r="D36" s="102">
        <v>0</v>
      </c>
      <c r="E36" s="101"/>
      <c r="F36" s="102">
        <v>0</v>
      </c>
      <c r="G36" s="101"/>
      <c r="H36" s="102">
        <v>0</v>
      </c>
      <c r="I36" s="101"/>
      <c r="J36" s="102">
        <v>0</v>
      </c>
    </row>
    <row r="37" spans="1:10" ht="20">
      <c r="A37" s="83" t="s">
        <v>91</v>
      </c>
      <c r="B37" s="87"/>
      <c r="D37" s="129"/>
      <c r="E37" s="101"/>
      <c r="F37" s="129"/>
      <c r="G37" s="101"/>
      <c r="H37" s="104"/>
      <c r="I37" s="101"/>
      <c r="J37" s="129"/>
    </row>
    <row r="38" spans="1:10" ht="20">
      <c r="A38" s="83" t="s">
        <v>90</v>
      </c>
      <c r="B38" s="87"/>
      <c r="D38" s="102">
        <f>SUM(D33:D36)</f>
        <v>-7488</v>
      </c>
      <c r="E38" s="101"/>
      <c r="F38" s="102">
        <f>SUM(F33:F36)</f>
        <v>-122688</v>
      </c>
      <c r="G38" s="101"/>
      <c r="H38" s="102">
        <f>SUM(H33:H36)</f>
        <v>-7488</v>
      </c>
      <c r="I38" s="101"/>
      <c r="J38" s="102">
        <f>SUM(J33:J36)</f>
        <v>-122688</v>
      </c>
    </row>
    <row r="39" spans="1:10" ht="20.5">
      <c r="A39" s="128" t="s">
        <v>122</v>
      </c>
      <c r="D39" s="125">
        <f>D30+D38</f>
        <v>-3373</v>
      </c>
      <c r="E39" s="126"/>
      <c r="F39" s="127">
        <f>F30+F38</f>
        <v>-116265</v>
      </c>
      <c r="G39" s="126"/>
      <c r="H39" s="125">
        <f>H30+H38</f>
        <v>-7488</v>
      </c>
      <c r="I39" s="126"/>
      <c r="J39" s="125">
        <f>J30+J38</f>
        <v>-122688</v>
      </c>
    </row>
    <row r="40" spans="1:10" ht="21" thickBot="1">
      <c r="A40" s="88" t="s">
        <v>121</v>
      </c>
      <c r="B40" s="87"/>
      <c r="D40" s="123">
        <f>D22+D39</f>
        <v>57281</v>
      </c>
      <c r="E40" s="124"/>
      <c r="F40" s="123">
        <f>F22+F39</f>
        <v>6225</v>
      </c>
      <c r="G40" s="124"/>
      <c r="H40" s="123">
        <f>H22+H39</f>
        <v>92840</v>
      </c>
      <c r="I40" s="124"/>
      <c r="J40" s="123">
        <f>J22+J39</f>
        <v>9892</v>
      </c>
    </row>
    <row r="41" spans="1:10" ht="21" thickTop="1">
      <c r="A41" s="88"/>
      <c r="B41" s="87"/>
      <c r="E41" s="85"/>
      <c r="G41" s="86"/>
      <c r="I41" s="85"/>
    </row>
    <row r="42" spans="1:10" ht="20.5">
      <c r="A42" s="88"/>
      <c r="B42" s="87"/>
      <c r="E42" s="85"/>
      <c r="G42" s="86"/>
      <c r="I42" s="85"/>
    </row>
    <row r="43" spans="1:10" ht="20.5">
      <c r="A43" s="88"/>
      <c r="B43" s="87"/>
      <c r="E43" s="85"/>
      <c r="G43" s="86"/>
      <c r="I43" s="85"/>
    </row>
    <row r="44" spans="1:10" ht="20.5">
      <c r="A44" s="88"/>
      <c r="B44" s="87"/>
      <c r="E44" s="85"/>
      <c r="G44" s="86"/>
      <c r="I44" s="85"/>
    </row>
    <row r="45" spans="1:10" ht="20.5">
      <c r="A45" s="122" t="s">
        <v>28</v>
      </c>
      <c r="B45" s="122"/>
      <c r="C45" s="122"/>
      <c r="D45" s="122"/>
      <c r="E45" s="122"/>
      <c r="F45" s="122"/>
      <c r="G45" s="122"/>
      <c r="H45" s="308"/>
      <c r="I45" s="308"/>
      <c r="J45" s="308"/>
    </row>
    <row r="46" spans="1:10" ht="20.5">
      <c r="A46" s="122" t="s">
        <v>87</v>
      </c>
      <c r="B46" s="122"/>
      <c r="C46" s="122"/>
      <c r="D46" s="122"/>
      <c r="E46" s="122"/>
      <c r="F46" s="122"/>
      <c r="G46" s="122"/>
      <c r="H46" s="308"/>
      <c r="I46" s="308"/>
      <c r="J46" s="308"/>
    </row>
    <row r="47" spans="1:10" ht="20.5">
      <c r="A47" s="310" t="s">
        <v>120</v>
      </c>
      <c r="B47" s="310"/>
      <c r="C47" s="310"/>
      <c r="D47" s="310"/>
      <c r="E47" s="310"/>
      <c r="F47" s="310"/>
      <c r="G47" s="310"/>
      <c r="H47" s="310"/>
      <c r="I47" s="310"/>
      <c r="J47" s="310"/>
    </row>
    <row r="48" spans="1:10" ht="20.5">
      <c r="A48" s="118"/>
      <c r="B48" s="117"/>
      <c r="C48" s="117"/>
      <c r="D48" s="119"/>
      <c r="E48" s="120"/>
      <c r="F48" s="119"/>
      <c r="G48" s="121"/>
      <c r="H48" s="119"/>
      <c r="I48" s="120"/>
      <c r="J48" s="119"/>
    </row>
    <row r="49" spans="1:10" ht="20.5">
      <c r="A49" s="118"/>
      <c r="B49" s="117"/>
      <c r="C49" s="117"/>
      <c r="D49" s="115"/>
      <c r="E49" s="114"/>
      <c r="F49" s="115"/>
      <c r="G49" s="116"/>
      <c r="H49" s="115"/>
      <c r="I49" s="114"/>
      <c r="J49" s="113" t="s">
        <v>25</v>
      </c>
    </row>
    <row r="50" spans="1:10" ht="20.5">
      <c r="B50" s="111"/>
      <c r="C50" s="111"/>
      <c r="D50" s="307" t="s">
        <v>24</v>
      </c>
      <c r="E50" s="307"/>
      <c r="F50" s="307"/>
      <c r="G50" s="44"/>
      <c r="H50" s="307" t="s">
        <v>23</v>
      </c>
      <c r="I50" s="307"/>
      <c r="J50" s="307"/>
    </row>
    <row r="51" spans="1:10" ht="20.5">
      <c r="B51" s="112" t="s">
        <v>19</v>
      </c>
      <c r="C51" s="111"/>
      <c r="D51" s="150" t="s">
        <v>85</v>
      </c>
      <c r="E51" s="43"/>
      <c r="F51" s="150" t="s">
        <v>84</v>
      </c>
      <c r="G51" s="43"/>
      <c r="H51" s="150" t="s">
        <v>85</v>
      </c>
      <c r="I51" s="43"/>
      <c r="J51" s="150" t="s">
        <v>84</v>
      </c>
    </row>
    <row r="52" spans="1:10" ht="20">
      <c r="C52" s="109"/>
      <c r="D52" s="83"/>
      <c r="F52" s="83"/>
      <c r="H52" s="83"/>
      <c r="J52" s="83"/>
    </row>
    <row r="53" spans="1:10" ht="20.5">
      <c r="A53" s="106" t="s">
        <v>83</v>
      </c>
      <c r="B53" s="108"/>
      <c r="D53" s="94"/>
      <c r="E53" s="95"/>
      <c r="F53" s="94"/>
      <c r="G53" s="95"/>
      <c r="I53" s="85"/>
    </row>
    <row r="54" spans="1:10" ht="20">
      <c r="A54" s="93" t="s">
        <v>81</v>
      </c>
      <c r="D54" s="104">
        <v>61121</v>
      </c>
      <c r="E54" s="103"/>
      <c r="F54" s="104">
        <v>125846</v>
      </c>
      <c r="G54" s="103"/>
      <c r="H54" s="104">
        <v>100328</v>
      </c>
      <c r="I54" s="103"/>
      <c r="J54" s="104">
        <v>132580</v>
      </c>
    </row>
    <row r="55" spans="1:10" ht="20">
      <c r="A55" s="93" t="s">
        <v>80</v>
      </c>
      <c r="D55" s="107">
        <v>-467</v>
      </c>
      <c r="E55" s="103"/>
      <c r="F55" s="107">
        <v>-3356</v>
      </c>
      <c r="G55" s="103"/>
      <c r="H55" s="107">
        <v>0</v>
      </c>
      <c r="I55" s="103"/>
      <c r="J55" s="102">
        <v>0</v>
      </c>
    </row>
    <row r="56" spans="1:10" ht="21" thickBot="1">
      <c r="A56" s="106"/>
      <c r="D56" s="100">
        <f>SUM(D54:D55)</f>
        <v>60654</v>
      </c>
      <c r="E56" s="101"/>
      <c r="F56" s="100">
        <f>SUM(F54:F55)</f>
        <v>122490</v>
      </c>
      <c r="G56" s="101"/>
      <c r="H56" s="100">
        <f>SUM(H54:H55)</f>
        <v>100328</v>
      </c>
      <c r="I56" s="101"/>
      <c r="J56" s="100">
        <f>SUM(J54:J55)</f>
        <v>132580</v>
      </c>
    </row>
    <row r="57" spans="1:10" ht="21" thickTop="1">
      <c r="A57" s="106"/>
      <c r="D57" s="104"/>
      <c r="E57" s="101"/>
      <c r="F57" s="104"/>
      <c r="G57" s="101"/>
      <c r="H57" s="104"/>
      <c r="I57" s="101"/>
      <c r="J57" s="104"/>
    </row>
    <row r="58" spans="1:10" ht="20.5">
      <c r="A58" s="106" t="s">
        <v>82</v>
      </c>
      <c r="D58" s="104"/>
      <c r="E58" s="101"/>
      <c r="F58" s="104"/>
      <c r="G58" s="101"/>
      <c r="H58" s="104"/>
      <c r="I58" s="101"/>
      <c r="J58" s="104"/>
    </row>
    <row r="59" spans="1:10" ht="20">
      <c r="A59" s="93" t="s">
        <v>81</v>
      </c>
      <c r="B59" s="87"/>
      <c r="D59" s="104">
        <v>56242</v>
      </c>
      <c r="E59" s="101"/>
      <c r="F59" s="104">
        <v>9911</v>
      </c>
      <c r="G59" s="101"/>
      <c r="H59" s="104">
        <v>92840</v>
      </c>
      <c r="I59" s="101"/>
      <c r="J59" s="104">
        <v>9892</v>
      </c>
    </row>
    <row r="60" spans="1:10" ht="20">
      <c r="A60" s="93" t="s">
        <v>80</v>
      </c>
      <c r="B60" s="87"/>
      <c r="D60" s="102">
        <v>1039</v>
      </c>
      <c r="E60" s="103"/>
      <c r="F60" s="102">
        <v>-3686</v>
      </c>
      <c r="G60" s="103"/>
      <c r="H60" s="102">
        <v>0</v>
      </c>
      <c r="I60" s="103"/>
      <c r="J60" s="102">
        <v>0</v>
      </c>
    </row>
    <row r="61" spans="1:10" ht="20.5" thickBot="1">
      <c r="B61" s="87"/>
      <c r="D61" s="100">
        <f>SUM(D59:D60)</f>
        <v>57281</v>
      </c>
      <c r="E61" s="101"/>
      <c r="F61" s="100">
        <f>SUM(F59:F60)</f>
        <v>6225</v>
      </c>
      <c r="G61" s="101"/>
      <c r="H61" s="100">
        <f>SUM(H59:H60)</f>
        <v>92840</v>
      </c>
      <c r="I61" s="101"/>
      <c r="J61" s="100">
        <f>SUM(J59:J60)</f>
        <v>9892</v>
      </c>
    </row>
    <row r="62" spans="1:10" ht="20.5" thickTop="1">
      <c r="B62" s="87"/>
      <c r="E62" s="85"/>
      <c r="G62" s="85"/>
      <c r="I62" s="85"/>
    </row>
    <row r="63" spans="1:10" ht="20.5">
      <c r="A63" s="99" t="s">
        <v>119</v>
      </c>
      <c r="B63" s="87"/>
      <c r="D63" s="96" t="s">
        <v>78</v>
      </c>
      <c r="E63" s="98"/>
      <c r="F63" s="96" t="s">
        <v>78</v>
      </c>
      <c r="G63" s="98"/>
      <c r="H63" s="96" t="s">
        <v>78</v>
      </c>
      <c r="I63" s="97"/>
      <c r="J63" s="96" t="s">
        <v>78</v>
      </c>
    </row>
    <row r="64" spans="1:10" ht="20">
      <c r="D64" s="94"/>
      <c r="E64" s="95"/>
      <c r="F64" s="94"/>
      <c r="G64" s="95"/>
      <c r="H64" s="94"/>
      <c r="I64" s="95"/>
      <c r="J64" s="94"/>
    </row>
    <row r="65" spans="1:10" ht="20.5" thickBot="1">
      <c r="A65" s="93" t="s">
        <v>118</v>
      </c>
      <c r="B65" s="92">
        <v>23</v>
      </c>
      <c r="D65" s="90">
        <v>0.12</v>
      </c>
      <c r="E65" s="91"/>
      <c r="F65" s="90">
        <v>0.25</v>
      </c>
      <c r="G65" s="91"/>
      <c r="H65" s="90">
        <v>0.2</v>
      </c>
      <c r="I65" s="91"/>
      <c r="J65" s="90">
        <v>0.27</v>
      </c>
    </row>
    <row r="66" spans="1:10" ht="21" thickTop="1" thickBot="1">
      <c r="A66" s="93" t="s">
        <v>117</v>
      </c>
      <c r="B66" s="92">
        <v>23</v>
      </c>
      <c r="D66" s="90">
        <v>0.12</v>
      </c>
      <c r="E66" s="91"/>
      <c r="F66" s="90">
        <v>0.25</v>
      </c>
      <c r="G66" s="91"/>
      <c r="H66" s="90">
        <v>0.2</v>
      </c>
      <c r="I66" s="91"/>
      <c r="J66" s="90">
        <v>0.27</v>
      </c>
    </row>
    <row r="67" spans="1:10" ht="21" thickTop="1">
      <c r="A67" s="88"/>
      <c r="B67" s="87"/>
      <c r="E67" s="85"/>
      <c r="G67" s="86"/>
      <c r="I67" s="85"/>
    </row>
    <row r="68" spans="1:10" ht="20.5">
      <c r="A68" s="88"/>
      <c r="B68" s="87"/>
      <c r="E68" s="85"/>
      <c r="G68" s="86"/>
      <c r="I68" s="85"/>
    </row>
    <row r="69" spans="1:10" ht="20.5">
      <c r="A69" s="88"/>
      <c r="B69" s="87"/>
      <c r="E69" s="85"/>
      <c r="G69" s="86"/>
      <c r="I69" s="85"/>
    </row>
    <row r="70" spans="1:10" ht="20.5">
      <c r="A70" s="88"/>
      <c r="B70" s="87"/>
      <c r="E70" s="85"/>
      <c r="G70" s="86"/>
      <c r="I70" s="85"/>
    </row>
    <row r="71" spans="1:10" ht="20.5">
      <c r="A71" s="88"/>
      <c r="B71" s="87"/>
      <c r="E71" s="85"/>
      <c r="G71" s="86"/>
      <c r="I71" s="85"/>
    </row>
    <row r="72" spans="1:10" ht="20.5">
      <c r="A72" s="88"/>
      <c r="B72" s="87"/>
      <c r="D72" s="149"/>
      <c r="E72" s="85"/>
      <c r="F72" s="149"/>
      <c r="G72" s="86"/>
      <c r="H72" s="149"/>
      <c r="I72" s="85"/>
      <c r="J72" s="149"/>
    </row>
    <row r="73" spans="1:10" ht="20.5">
      <c r="A73" s="88"/>
      <c r="B73" s="87"/>
      <c r="E73" s="85"/>
      <c r="G73" s="86"/>
      <c r="I73" s="85"/>
    </row>
    <row r="74" spans="1:10" ht="20.5">
      <c r="A74" s="88"/>
      <c r="B74" s="87"/>
      <c r="E74" s="85"/>
      <c r="G74" s="86"/>
      <c r="I74" s="85"/>
    </row>
    <row r="75" spans="1:10" ht="20.5">
      <c r="A75" s="88"/>
      <c r="B75" s="87"/>
      <c r="E75" s="85"/>
      <c r="G75" s="89"/>
      <c r="I75" s="85"/>
    </row>
    <row r="76" spans="1:10" ht="20.5">
      <c r="A76" s="88"/>
      <c r="B76" s="87"/>
      <c r="E76" s="85"/>
      <c r="G76" s="86"/>
      <c r="I76" s="85"/>
    </row>
    <row r="77" spans="1:10" ht="20.5">
      <c r="A77" s="88"/>
      <c r="B77" s="87"/>
      <c r="E77" s="85"/>
      <c r="G77" s="86"/>
      <c r="I77" s="85"/>
    </row>
    <row r="78" spans="1:10" ht="20.5">
      <c r="A78" s="88"/>
      <c r="B78" s="87"/>
      <c r="E78" s="85"/>
      <c r="G78" s="86"/>
      <c r="I78" s="85"/>
    </row>
    <row r="79" spans="1:10" ht="20.5">
      <c r="A79" s="88"/>
      <c r="B79" s="87"/>
      <c r="E79" s="85"/>
      <c r="G79" s="86"/>
      <c r="I79" s="85"/>
    </row>
    <row r="80" spans="1:10" ht="20.5">
      <c r="A80" s="88"/>
      <c r="B80" s="87"/>
      <c r="E80" s="85"/>
      <c r="G80" s="86"/>
      <c r="I80" s="85"/>
    </row>
    <row r="81" spans="1:9" ht="20.5">
      <c r="A81" s="88"/>
      <c r="B81" s="87"/>
      <c r="E81" s="85"/>
      <c r="G81" s="86"/>
      <c r="I81" s="85"/>
    </row>
    <row r="82" spans="1:9" ht="20.5">
      <c r="A82" s="88"/>
      <c r="B82" s="87"/>
      <c r="E82" s="85"/>
      <c r="G82" s="86"/>
      <c r="I82" s="85"/>
    </row>
    <row r="83" spans="1:9" ht="20.5">
      <c r="A83" s="88"/>
      <c r="B83" s="87"/>
      <c r="E83" s="85"/>
      <c r="G83" s="86"/>
      <c r="I83" s="85"/>
    </row>
    <row r="84" spans="1:9" ht="20.5">
      <c r="A84" s="88"/>
      <c r="B84" s="87"/>
      <c r="E84" s="85"/>
      <c r="G84" s="86"/>
      <c r="I84" s="85"/>
    </row>
    <row r="85" spans="1:9" ht="20.5">
      <c r="A85" s="88"/>
      <c r="B85" s="87"/>
      <c r="E85" s="85"/>
      <c r="G85" s="86"/>
      <c r="I85" s="85"/>
    </row>
    <row r="86" spans="1:9" ht="20.5">
      <c r="A86" s="88"/>
      <c r="B86" s="87"/>
      <c r="E86" s="85"/>
      <c r="G86" s="86"/>
      <c r="I86" s="85"/>
    </row>
    <row r="87" spans="1:9" ht="20.5">
      <c r="A87" s="88"/>
      <c r="B87" s="87"/>
      <c r="E87" s="85"/>
      <c r="G87" s="86"/>
      <c r="I87" s="85"/>
    </row>
    <row r="88" spans="1:9" ht="20.5">
      <c r="A88" s="88"/>
      <c r="B88" s="87"/>
      <c r="E88" s="85"/>
      <c r="G88" s="86"/>
      <c r="I88" s="85"/>
    </row>
    <row r="89" spans="1:9" ht="20.5">
      <c r="A89" s="88"/>
      <c r="B89" s="87"/>
      <c r="E89" s="85"/>
      <c r="G89" s="86"/>
      <c r="I89" s="85"/>
    </row>
    <row r="90" spans="1:9" ht="20.5">
      <c r="A90" s="88"/>
      <c r="B90" s="87"/>
      <c r="E90" s="85"/>
      <c r="G90" s="86"/>
      <c r="I90" s="85"/>
    </row>
  </sheetData>
  <mergeCells count="10">
    <mergeCell ref="H1:J1"/>
    <mergeCell ref="H2:J2"/>
    <mergeCell ref="H45:J45"/>
    <mergeCell ref="H46:J46"/>
    <mergeCell ref="A47:J47"/>
    <mergeCell ref="D50:F50"/>
    <mergeCell ref="H50:J50"/>
    <mergeCell ref="A3:J3"/>
    <mergeCell ref="D6:F6"/>
    <mergeCell ref="H6:J6"/>
  </mergeCells>
  <pageMargins left="0.75" right="0.5" top="0.5" bottom="0.5" header="0.5" footer="0.5"/>
  <pageSetup paperSize="9" scale="78" firstPageNumber="8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4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BE2E-6D04-4AE0-AB64-064A0FEEC211}">
  <sheetPr>
    <tabColor theme="8" tint="0.39997558519241921"/>
    <pageSetUpPr fitToPage="1"/>
  </sheetPr>
  <dimension ref="A1:AG45"/>
  <sheetViews>
    <sheetView view="pageBreakPreview" topLeftCell="A20" zoomScale="60" zoomScaleNormal="85" workbookViewId="0">
      <selection activeCell="Z45" sqref="Z45"/>
    </sheetView>
  </sheetViews>
  <sheetFormatPr defaultColWidth="7.90625" defaultRowHeight="19.399999999999999" customHeight="1"/>
  <cols>
    <col min="1" max="1" width="36.26953125" style="155" customWidth="1"/>
    <col min="2" max="2" width="7.7265625" style="155" customWidth="1"/>
    <col min="3" max="3" width="0.54296875" style="155" customWidth="1"/>
    <col min="4" max="4" width="11.453125" style="156" customWidth="1"/>
    <col min="5" max="5" width="0.54296875" style="155" customWidth="1"/>
    <col min="6" max="6" width="9.6328125" style="156" customWidth="1"/>
    <col min="7" max="7" width="0.54296875" style="156" customWidth="1"/>
    <col min="8" max="8" width="14.1796875" style="156" customWidth="1"/>
    <col min="9" max="9" width="0.54296875" style="155" customWidth="1"/>
    <col min="10" max="10" width="11.81640625" style="156" customWidth="1"/>
    <col min="11" max="11" width="0.54296875" style="155" customWidth="1"/>
    <col min="12" max="12" width="12.453125" style="156" customWidth="1"/>
    <col min="13" max="13" width="0.54296875" style="155" customWidth="1"/>
    <col min="14" max="14" width="11.36328125" style="155" bestFit="1" customWidth="1"/>
    <col min="15" max="15" width="0.54296875" style="155" customWidth="1"/>
    <col min="16" max="16" width="19.08984375" style="156" customWidth="1"/>
    <col min="17" max="17" width="0.54296875" style="155" customWidth="1"/>
    <col min="18" max="18" width="16.54296875" style="156" customWidth="1"/>
    <col min="19" max="19" width="1.08984375" style="156" customWidth="1"/>
    <col min="20" max="20" width="18.36328125" style="156" bestFit="1" customWidth="1"/>
    <col min="21" max="21" width="0.54296875" style="155" customWidth="1"/>
    <col min="22" max="22" width="14.6328125" style="155" customWidth="1"/>
    <col min="23" max="23" width="0.453125" style="155" customWidth="1"/>
    <col min="24" max="24" width="13.1796875" style="156" customWidth="1"/>
    <col min="25" max="25" width="0.54296875" style="155" customWidth="1"/>
    <col min="26" max="26" width="15.36328125" style="156" customWidth="1"/>
    <col min="27" max="27" width="0.54296875" style="155" customWidth="1"/>
    <col min="28" max="28" width="11.26953125" style="156" customWidth="1"/>
    <col min="29" max="29" width="0.54296875" style="155" customWidth="1"/>
    <col min="30" max="30" width="13.36328125" style="156" customWidth="1"/>
    <col min="31" max="31" width="0.54296875" style="155" customWidth="1"/>
    <col min="32" max="32" width="11" style="156" customWidth="1"/>
    <col min="33" max="16384" width="7.90625" style="155"/>
  </cols>
  <sheetData>
    <row r="1" spans="1:32" ht="20.5">
      <c r="A1" s="162" t="s">
        <v>28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309"/>
      <c r="AE1" s="309"/>
      <c r="AF1" s="309"/>
    </row>
    <row r="2" spans="1:32" ht="20.5">
      <c r="A2" s="162" t="s">
        <v>178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309"/>
      <c r="AE2" s="309"/>
      <c r="AF2" s="309"/>
    </row>
    <row r="3" spans="1:32" ht="20.5">
      <c r="A3" s="313" t="s">
        <v>120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</row>
    <row r="4" spans="1:32" ht="20.5">
      <c r="A4" s="220"/>
      <c r="B4" s="220"/>
      <c r="C4" s="220"/>
      <c r="D4" s="192"/>
      <c r="E4" s="220"/>
      <c r="F4" s="192"/>
      <c r="G4" s="192"/>
      <c r="H4" s="192"/>
      <c r="I4" s="220"/>
      <c r="J4" s="192"/>
      <c r="K4" s="220"/>
      <c r="L4" s="192"/>
      <c r="M4" s="220"/>
      <c r="N4" s="220"/>
      <c r="O4" s="220"/>
      <c r="P4" s="192"/>
      <c r="Q4" s="220"/>
      <c r="R4" s="192"/>
      <c r="S4" s="192"/>
      <c r="T4" s="192"/>
      <c r="U4" s="220"/>
      <c r="V4" s="220"/>
      <c r="W4" s="220"/>
      <c r="X4" s="192"/>
      <c r="Y4" s="220"/>
      <c r="Z4" s="192"/>
      <c r="AA4" s="220"/>
      <c r="AB4" s="192"/>
      <c r="AC4" s="220"/>
      <c r="AD4" s="192"/>
      <c r="AE4" s="220"/>
      <c r="AF4" s="192"/>
    </row>
    <row r="5" spans="1:32" ht="20.5">
      <c r="A5" s="220"/>
      <c r="B5" s="220"/>
      <c r="C5" s="220"/>
      <c r="D5" s="218"/>
      <c r="E5" s="219"/>
      <c r="F5" s="218"/>
      <c r="G5" s="218"/>
      <c r="H5" s="218"/>
      <c r="I5" s="219"/>
      <c r="J5" s="218"/>
      <c r="K5" s="219"/>
      <c r="L5" s="218"/>
      <c r="M5" s="219"/>
      <c r="N5" s="219"/>
      <c r="O5" s="219"/>
      <c r="P5" s="218"/>
      <c r="Q5" s="219"/>
      <c r="R5" s="218"/>
      <c r="S5" s="218"/>
      <c r="T5" s="218"/>
      <c r="U5" s="219"/>
      <c r="V5" s="219"/>
      <c r="W5" s="219"/>
      <c r="X5" s="218"/>
      <c r="Y5" s="219"/>
      <c r="Z5" s="218"/>
      <c r="AA5" s="219"/>
      <c r="AB5" s="218"/>
      <c r="AC5" s="219"/>
      <c r="AD5" s="218"/>
      <c r="AE5" s="219"/>
      <c r="AF5" s="218" t="s">
        <v>25</v>
      </c>
    </row>
    <row r="6" spans="1:32" ht="20.5">
      <c r="D6" s="314" t="s">
        <v>24</v>
      </c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</row>
    <row r="7" spans="1:32" ht="20.5">
      <c r="D7" s="315" t="s">
        <v>177</v>
      </c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217"/>
      <c r="AE7" s="181"/>
    </row>
    <row r="8" spans="1:32" s="162" customFormat="1" ht="20.5">
      <c r="D8" s="189"/>
      <c r="E8" s="213"/>
      <c r="F8" s="189"/>
      <c r="G8" s="189"/>
      <c r="H8" s="189"/>
      <c r="I8" s="213"/>
      <c r="J8" s="189"/>
      <c r="K8" s="213"/>
      <c r="L8" s="189"/>
      <c r="M8" s="213"/>
      <c r="N8" s="213"/>
      <c r="O8" s="213"/>
      <c r="P8" s="316" t="s">
        <v>4</v>
      </c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213"/>
      <c r="AB8" s="189"/>
      <c r="AC8" s="168"/>
      <c r="AD8" s="212"/>
      <c r="AE8" s="168"/>
      <c r="AF8" s="212"/>
    </row>
    <row r="9" spans="1:32" s="162" customFormat="1" ht="20.5">
      <c r="D9" s="189"/>
      <c r="E9" s="213"/>
      <c r="F9" s="189"/>
      <c r="G9" s="189"/>
      <c r="H9" s="189"/>
      <c r="I9" s="213"/>
      <c r="J9" s="189"/>
      <c r="K9" s="213"/>
      <c r="L9" s="189"/>
      <c r="M9" s="213"/>
      <c r="N9" s="213"/>
      <c r="O9" s="213"/>
      <c r="P9" s="311" t="s">
        <v>176</v>
      </c>
      <c r="Q9" s="311"/>
      <c r="R9" s="311"/>
      <c r="S9" s="311"/>
      <c r="T9" s="311"/>
      <c r="U9" s="311"/>
      <c r="V9" s="311"/>
      <c r="W9" s="216"/>
      <c r="X9" s="215"/>
      <c r="Y9" s="214"/>
      <c r="Z9" s="214"/>
      <c r="AA9" s="213"/>
      <c r="AB9" s="189"/>
      <c r="AC9" s="168"/>
      <c r="AD9" s="212"/>
      <c r="AE9" s="168"/>
      <c r="AF9" s="212"/>
    </row>
    <row r="10" spans="1:32" s="162" customFormat="1" ht="20.5">
      <c r="D10" s="189"/>
      <c r="E10" s="190"/>
      <c r="F10" s="212"/>
      <c r="G10" s="212"/>
      <c r="H10" s="212"/>
      <c r="I10" s="190"/>
      <c r="J10" s="312" t="s">
        <v>7</v>
      </c>
      <c r="K10" s="312"/>
      <c r="L10" s="312"/>
      <c r="M10" s="211"/>
      <c r="N10" s="209"/>
      <c r="O10" s="211"/>
      <c r="P10" s="189"/>
      <c r="Q10" s="209"/>
      <c r="R10" s="200" t="s">
        <v>175</v>
      </c>
      <c r="S10" s="189"/>
      <c r="T10" s="202" t="s">
        <v>174</v>
      </c>
      <c r="U10" s="209"/>
      <c r="V10" s="210"/>
      <c r="W10" s="209"/>
      <c r="X10" s="202" t="s">
        <v>173</v>
      </c>
      <c r="Y10" s="209"/>
      <c r="Z10" s="202"/>
      <c r="AA10" s="209"/>
      <c r="AB10" s="201"/>
      <c r="AC10" s="168"/>
      <c r="AD10" s="208"/>
      <c r="AE10" s="168"/>
      <c r="AF10" s="200"/>
    </row>
    <row r="11" spans="1:32" s="162" customFormat="1" ht="20.5">
      <c r="D11" s="207"/>
      <c r="E11" s="190"/>
      <c r="F11" s="200"/>
      <c r="G11" s="189"/>
      <c r="H11" s="200" t="s">
        <v>172</v>
      </c>
      <c r="I11" s="190"/>
      <c r="J11" s="200" t="s">
        <v>171</v>
      </c>
      <c r="M11" s="190"/>
      <c r="N11" s="189"/>
      <c r="O11" s="190"/>
      <c r="P11" s="200" t="s">
        <v>170</v>
      </c>
      <c r="Q11" s="190"/>
      <c r="R11" s="200" t="s">
        <v>169</v>
      </c>
      <c r="S11" s="204"/>
      <c r="T11" s="202" t="s">
        <v>168</v>
      </c>
      <c r="U11" s="190"/>
      <c r="V11" s="203"/>
      <c r="W11" s="190"/>
      <c r="X11" s="202" t="s">
        <v>167</v>
      </c>
      <c r="Y11" s="190"/>
      <c r="Z11" s="202" t="s">
        <v>166</v>
      </c>
      <c r="AA11" s="190"/>
      <c r="AB11" s="200" t="s">
        <v>153</v>
      </c>
      <c r="AC11" s="168"/>
      <c r="AD11" s="200"/>
      <c r="AE11" s="168"/>
      <c r="AF11" s="200"/>
    </row>
    <row r="12" spans="1:32" s="162" customFormat="1" ht="20.5">
      <c r="A12" s="168"/>
      <c r="D12" s="200" t="s">
        <v>165</v>
      </c>
      <c r="E12" s="190"/>
      <c r="F12" s="200" t="s">
        <v>164</v>
      </c>
      <c r="G12" s="189"/>
      <c r="H12" s="200" t="s">
        <v>163</v>
      </c>
      <c r="I12" s="190"/>
      <c r="J12" s="201" t="s">
        <v>162</v>
      </c>
      <c r="M12" s="190"/>
      <c r="N12" s="206"/>
      <c r="O12" s="190"/>
      <c r="P12" s="200" t="s">
        <v>161</v>
      </c>
      <c r="Q12" s="190"/>
      <c r="R12" s="205" t="s">
        <v>160</v>
      </c>
      <c r="S12" s="204"/>
      <c r="T12" s="202" t="s">
        <v>159</v>
      </c>
      <c r="U12" s="190"/>
      <c r="V12" s="203" t="s">
        <v>158</v>
      </c>
      <c r="W12" s="190"/>
      <c r="X12" s="202" t="s">
        <v>157</v>
      </c>
      <c r="Y12" s="190"/>
      <c r="Z12" s="202" t="s">
        <v>156</v>
      </c>
      <c r="AA12" s="190"/>
      <c r="AB12" s="201" t="s">
        <v>155</v>
      </c>
      <c r="AC12" s="168"/>
      <c r="AD12" s="200" t="s">
        <v>154</v>
      </c>
      <c r="AE12" s="168"/>
      <c r="AF12" s="200" t="s">
        <v>153</v>
      </c>
    </row>
    <row r="13" spans="1:32" s="162" customFormat="1" ht="20.5">
      <c r="B13" s="199" t="s">
        <v>19</v>
      </c>
      <c r="D13" s="194" t="s">
        <v>152</v>
      </c>
      <c r="E13" s="190"/>
      <c r="F13" s="194" t="s">
        <v>151</v>
      </c>
      <c r="G13" s="189"/>
      <c r="H13" s="194" t="s">
        <v>150</v>
      </c>
      <c r="I13" s="190"/>
      <c r="J13" s="195" t="s">
        <v>149</v>
      </c>
      <c r="L13" s="195" t="s">
        <v>148</v>
      </c>
      <c r="M13" s="190"/>
      <c r="N13" s="195" t="s">
        <v>147</v>
      </c>
      <c r="O13" s="190"/>
      <c r="P13" s="194" t="s">
        <v>146</v>
      </c>
      <c r="Q13" s="190"/>
      <c r="R13" s="198" t="s">
        <v>145</v>
      </c>
      <c r="S13" s="191"/>
      <c r="T13" s="196" t="s">
        <v>144</v>
      </c>
      <c r="U13" s="190"/>
      <c r="V13" s="197" t="s">
        <v>143</v>
      </c>
      <c r="W13" s="190"/>
      <c r="X13" s="196" t="s">
        <v>142</v>
      </c>
      <c r="Y13" s="190"/>
      <c r="Z13" s="196" t="s">
        <v>139</v>
      </c>
      <c r="AA13" s="190"/>
      <c r="AB13" s="195" t="s">
        <v>141</v>
      </c>
      <c r="AC13" s="168"/>
      <c r="AD13" s="194" t="s">
        <v>140</v>
      </c>
      <c r="AE13" s="168"/>
      <c r="AF13" s="194" t="s">
        <v>139</v>
      </c>
    </row>
    <row r="14" spans="1:32" s="162" customFormat="1" ht="20.5">
      <c r="D14" s="189"/>
      <c r="E14" s="190"/>
      <c r="F14" s="189"/>
      <c r="G14" s="189"/>
      <c r="H14" s="189"/>
      <c r="I14" s="190"/>
      <c r="J14" s="189"/>
      <c r="K14" s="193"/>
      <c r="L14" s="192"/>
      <c r="M14" s="191"/>
      <c r="N14" s="189"/>
      <c r="O14" s="191"/>
      <c r="P14" s="189"/>
      <c r="Q14" s="190"/>
      <c r="R14" s="189"/>
      <c r="S14" s="189"/>
      <c r="T14" s="189"/>
      <c r="U14" s="190"/>
      <c r="V14" s="190"/>
      <c r="W14" s="190"/>
      <c r="X14" s="189"/>
      <c r="Y14" s="190"/>
      <c r="Z14" s="189"/>
      <c r="AA14" s="190"/>
      <c r="AB14" s="189"/>
      <c r="AC14" s="168"/>
      <c r="AD14" s="189"/>
      <c r="AE14" s="168"/>
      <c r="AF14" s="189"/>
    </row>
    <row r="15" spans="1:32" ht="20.5">
      <c r="A15" s="160" t="s">
        <v>138</v>
      </c>
      <c r="B15" s="160"/>
      <c r="C15" s="160"/>
      <c r="D15" s="136">
        <v>253866</v>
      </c>
      <c r="E15" s="142"/>
      <c r="F15" s="129">
        <v>242969</v>
      </c>
      <c r="G15" s="129"/>
      <c r="H15" s="129">
        <v>39287</v>
      </c>
      <c r="I15" s="136"/>
      <c r="J15" s="129">
        <v>25650</v>
      </c>
      <c r="K15" s="142"/>
      <c r="L15" s="136">
        <v>491505</v>
      </c>
      <c r="M15" s="142"/>
      <c r="N15" s="129">
        <v>0</v>
      </c>
      <c r="O15" s="142"/>
      <c r="P15" s="136">
        <v>23486</v>
      </c>
      <c r="Q15" s="142"/>
      <c r="R15" s="129">
        <v>19205</v>
      </c>
      <c r="S15" s="136"/>
      <c r="T15" s="129">
        <v>-144930</v>
      </c>
      <c r="U15" s="142"/>
      <c r="V15" s="129">
        <f>SUM(P15:T15)</f>
        <v>-102239</v>
      </c>
      <c r="W15" s="142"/>
      <c r="X15" s="136">
        <v>-11589</v>
      </c>
      <c r="Y15" s="142"/>
      <c r="Z15" s="136">
        <f>SUM(V15:X15)</f>
        <v>-113828</v>
      </c>
      <c r="AA15" s="142"/>
      <c r="AB15" s="136">
        <f>SUM(D15:N15,Z15)</f>
        <v>939449</v>
      </c>
      <c r="AC15" s="136"/>
      <c r="AD15" s="136">
        <v>3760</v>
      </c>
      <c r="AE15" s="136"/>
      <c r="AF15" s="136">
        <f>SUM(AB15:AD15)</f>
        <v>943209</v>
      </c>
    </row>
    <row r="16" spans="1:32" ht="20.5">
      <c r="A16" s="160"/>
      <c r="B16" s="160"/>
      <c r="C16" s="160"/>
      <c r="D16" s="136"/>
      <c r="E16" s="142"/>
      <c r="F16" s="129"/>
      <c r="G16" s="129"/>
      <c r="H16" s="129"/>
      <c r="I16" s="136"/>
      <c r="J16" s="129"/>
      <c r="K16" s="142"/>
      <c r="L16" s="136"/>
      <c r="M16" s="142"/>
      <c r="N16" s="136"/>
      <c r="O16" s="142"/>
      <c r="P16" s="136"/>
      <c r="Q16" s="142"/>
      <c r="R16" s="136"/>
      <c r="S16" s="136"/>
      <c r="T16" s="136"/>
      <c r="U16" s="142"/>
      <c r="V16" s="129"/>
      <c r="W16" s="142"/>
      <c r="X16" s="136"/>
      <c r="Y16" s="142"/>
      <c r="Z16" s="136"/>
      <c r="AA16" s="142"/>
      <c r="AB16" s="136"/>
      <c r="AC16" s="142"/>
      <c r="AD16" s="136"/>
      <c r="AE16" s="142"/>
      <c r="AF16" s="136"/>
    </row>
    <row r="17" spans="1:33" ht="20.5">
      <c r="A17" s="160" t="s">
        <v>131</v>
      </c>
      <c r="B17" s="160"/>
      <c r="C17" s="160"/>
      <c r="D17" s="136"/>
      <c r="E17" s="142"/>
      <c r="F17" s="129"/>
      <c r="G17" s="129"/>
      <c r="H17" s="129"/>
      <c r="I17" s="136"/>
      <c r="J17" s="129"/>
      <c r="K17" s="142"/>
      <c r="L17" s="136"/>
      <c r="M17" s="142"/>
      <c r="N17" s="136"/>
      <c r="O17" s="142"/>
      <c r="P17" s="136"/>
      <c r="Q17" s="142"/>
      <c r="R17" s="136"/>
      <c r="S17" s="136"/>
      <c r="T17" s="136"/>
      <c r="U17" s="142"/>
      <c r="V17" s="129"/>
      <c r="W17" s="142"/>
      <c r="X17" s="136"/>
      <c r="Y17" s="142"/>
      <c r="Z17" s="136"/>
      <c r="AA17" s="142"/>
      <c r="AB17" s="136"/>
      <c r="AC17" s="142"/>
      <c r="AD17" s="136"/>
      <c r="AE17" s="142"/>
      <c r="AF17" s="136"/>
    </row>
    <row r="18" spans="1:33" ht="20">
      <c r="A18" s="168" t="s">
        <v>137</v>
      </c>
      <c r="B18" s="21"/>
      <c r="C18" s="168"/>
      <c r="D18" s="129">
        <v>1516</v>
      </c>
      <c r="E18" s="142"/>
      <c r="F18" s="129">
        <v>9100</v>
      </c>
      <c r="G18" s="129"/>
      <c r="H18" s="129">
        <v>0</v>
      </c>
      <c r="I18" s="136"/>
      <c r="J18" s="129">
        <v>0</v>
      </c>
      <c r="K18" s="142"/>
      <c r="L18" s="129">
        <v>0</v>
      </c>
      <c r="M18" s="142"/>
      <c r="N18" s="129">
        <v>0</v>
      </c>
      <c r="O18" s="142"/>
      <c r="P18" s="188">
        <v>0</v>
      </c>
      <c r="Q18" s="91"/>
      <c r="R18" s="188">
        <v>0</v>
      </c>
      <c r="S18" s="187"/>
      <c r="T18" s="129">
        <v>0</v>
      </c>
      <c r="U18" s="142"/>
      <c r="V18" s="129">
        <f>SUM(P18:T18)</f>
        <v>0</v>
      </c>
      <c r="W18" s="142"/>
      <c r="X18" s="129">
        <v>0</v>
      </c>
      <c r="Y18" s="142"/>
      <c r="Z18" s="129">
        <v>0</v>
      </c>
      <c r="AA18" s="142"/>
      <c r="AB18" s="129">
        <f>SUM(D18:N18,Z18)</f>
        <v>10616</v>
      </c>
      <c r="AC18" s="142"/>
      <c r="AD18" s="129">
        <v>0</v>
      </c>
      <c r="AE18" s="142"/>
      <c r="AF18" s="136">
        <f>SUM(AB18:AD18)</f>
        <v>10616</v>
      </c>
    </row>
    <row r="19" spans="1:33" ht="20">
      <c r="A19" s="168" t="s">
        <v>136</v>
      </c>
      <c r="B19" s="21"/>
      <c r="C19" s="168"/>
      <c r="D19" s="129">
        <v>0</v>
      </c>
      <c r="E19" s="142"/>
      <c r="F19" s="129">
        <v>0</v>
      </c>
      <c r="G19" s="129"/>
      <c r="H19" s="129">
        <v>0</v>
      </c>
      <c r="I19" s="136"/>
      <c r="J19" s="129">
        <v>0</v>
      </c>
      <c r="K19" s="142"/>
      <c r="L19" s="129">
        <v>0</v>
      </c>
      <c r="M19" s="142"/>
      <c r="N19" s="129">
        <v>0</v>
      </c>
      <c r="O19" s="142"/>
      <c r="P19" s="188">
        <v>0</v>
      </c>
      <c r="Q19" s="91"/>
      <c r="R19" s="188">
        <v>0</v>
      </c>
      <c r="S19" s="187"/>
      <c r="T19" s="129">
        <v>0</v>
      </c>
      <c r="U19" s="142"/>
      <c r="V19" s="129">
        <f>SUM(P19:T19)</f>
        <v>0</v>
      </c>
      <c r="W19" s="142"/>
      <c r="X19" s="129">
        <v>0</v>
      </c>
      <c r="Y19" s="142"/>
      <c r="Z19" s="129">
        <v>0</v>
      </c>
      <c r="AA19" s="142"/>
      <c r="AB19" s="129">
        <f>SUM(D19:N19,Z19)</f>
        <v>0</v>
      </c>
      <c r="AC19" s="142"/>
      <c r="AD19" s="129">
        <v>0</v>
      </c>
      <c r="AE19" s="142"/>
      <c r="AF19" s="136">
        <f>SUM(AB19:AD19)</f>
        <v>0</v>
      </c>
    </row>
    <row r="20" spans="1:33" ht="20">
      <c r="A20" s="168" t="s">
        <v>135</v>
      </c>
      <c r="B20" s="21"/>
      <c r="C20" s="168"/>
      <c r="D20" s="138">
        <v>0</v>
      </c>
      <c r="E20" s="183"/>
      <c r="F20" s="138">
        <v>0</v>
      </c>
      <c r="G20" s="138"/>
      <c r="H20" s="138">
        <v>0</v>
      </c>
      <c r="I20" s="139"/>
      <c r="J20" s="138">
        <v>7500</v>
      </c>
      <c r="K20" s="183"/>
      <c r="L20" s="138">
        <v>-7500</v>
      </c>
      <c r="M20" s="183"/>
      <c r="N20" s="138">
        <v>0</v>
      </c>
      <c r="O20" s="183"/>
      <c r="P20" s="185">
        <v>0</v>
      </c>
      <c r="Q20" s="186"/>
      <c r="R20" s="185">
        <v>0</v>
      </c>
      <c r="S20" s="184"/>
      <c r="T20" s="138">
        <v>0</v>
      </c>
      <c r="U20" s="183"/>
      <c r="V20" s="138">
        <f>SUM(P20:T20)</f>
        <v>0</v>
      </c>
      <c r="W20" s="183"/>
      <c r="X20" s="138">
        <v>0</v>
      </c>
      <c r="Y20" s="183"/>
      <c r="Z20" s="138">
        <v>0</v>
      </c>
      <c r="AA20" s="183"/>
      <c r="AB20" s="138">
        <f>SUM(D20:N20,Z20)</f>
        <v>0</v>
      </c>
      <c r="AC20" s="183"/>
      <c r="AD20" s="138">
        <v>0</v>
      </c>
      <c r="AE20" s="183"/>
      <c r="AF20" s="139">
        <f>SUM(AB20:AD20)</f>
        <v>0</v>
      </c>
    </row>
    <row r="21" spans="1:33" s="162" customFormat="1" ht="20.5">
      <c r="A21" s="155" t="s">
        <v>134</v>
      </c>
      <c r="B21" s="181">
        <v>21</v>
      </c>
      <c r="D21" s="129">
        <v>0</v>
      </c>
      <c r="E21" s="129"/>
      <c r="F21" s="129">
        <v>0</v>
      </c>
      <c r="G21" s="129"/>
      <c r="H21" s="129">
        <v>0</v>
      </c>
      <c r="I21" s="129"/>
      <c r="J21" s="129">
        <v>0</v>
      </c>
      <c r="K21" s="129"/>
      <c r="L21" s="129">
        <v>0</v>
      </c>
      <c r="M21" s="129"/>
      <c r="N21" s="129">
        <v>-93625</v>
      </c>
      <c r="O21" s="129"/>
      <c r="P21" s="129">
        <v>0</v>
      </c>
      <c r="Q21" s="129"/>
      <c r="R21" s="129">
        <v>0</v>
      </c>
      <c r="S21" s="129"/>
      <c r="T21" s="129">
        <v>0</v>
      </c>
      <c r="U21" s="129"/>
      <c r="V21" s="129">
        <f>SUM(P21:T21)</f>
        <v>0</v>
      </c>
      <c r="W21" s="129"/>
      <c r="X21" s="129">
        <v>0</v>
      </c>
      <c r="Y21" s="142"/>
      <c r="Z21" s="129">
        <v>0</v>
      </c>
      <c r="AA21" s="142"/>
      <c r="AB21" s="129">
        <f>SUM(D21:N21,Z21)</f>
        <v>-93625</v>
      </c>
      <c r="AC21" s="142"/>
      <c r="AD21" s="129">
        <v>0</v>
      </c>
      <c r="AE21" s="142"/>
      <c r="AF21" s="136">
        <f>SUM(AB21:AD21)</f>
        <v>-93625</v>
      </c>
    </row>
    <row r="22" spans="1:33" s="162" customFormat="1" ht="20.5">
      <c r="A22" s="155" t="s">
        <v>88</v>
      </c>
      <c r="B22" s="181"/>
      <c r="D22" s="182">
        <v>0</v>
      </c>
      <c r="E22" s="138"/>
      <c r="F22" s="182">
        <v>0</v>
      </c>
      <c r="G22" s="138"/>
      <c r="H22" s="182">
        <v>0</v>
      </c>
      <c r="I22" s="138"/>
      <c r="J22" s="182">
        <v>0</v>
      </c>
      <c r="K22" s="138"/>
      <c r="L22" s="182">
        <v>125846</v>
      </c>
      <c r="M22" s="138"/>
      <c r="N22" s="182">
        <v>0</v>
      </c>
      <c r="O22" s="138"/>
      <c r="P22" s="182">
        <v>6753</v>
      </c>
      <c r="Q22" s="138"/>
      <c r="R22" s="182">
        <v>0</v>
      </c>
      <c r="S22" s="138"/>
      <c r="T22" s="182">
        <v>-122688</v>
      </c>
      <c r="U22" s="138"/>
      <c r="V22" s="182">
        <f>SUM(P22:T22)</f>
        <v>-115935</v>
      </c>
      <c r="W22" s="138"/>
      <c r="X22" s="182">
        <v>0</v>
      </c>
      <c r="Y22" s="138"/>
      <c r="Z22" s="182">
        <v>-115935</v>
      </c>
      <c r="AA22" s="138"/>
      <c r="AB22" s="182">
        <f>SUM(D22:N22,Z22)</f>
        <v>9911</v>
      </c>
      <c r="AC22" s="138"/>
      <c r="AD22" s="182">
        <v>-3686</v>
      </c>
      <c r="AE22" s="138"/>
      <c r="AF22" s="182">
        <f>SUM(AB22:AD22)</f>
        <v>6225</v>
      </c>
    </row>
    <row r="23" spans="1:33" s="162" customFormat="1" ht="20.5">
      <c r="A23" s="155"/>
      <c r="B23" s="181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55"/>
    </row>
    <row r="24" spans="1:33" s="162" customFormat="1" ht="21" thickBot="1">
      <c r="A24" s="160" t="s">
        <v>133</v>
      </c>
      <c r="B24" s="160"/>
      <c r="C24" s="160"/>
      <c r="D24" s="178">
        <f>SUM(D15:D22)</f>
        <v>255382</v>
      </c>
      <c r="E24" s="179"/>
      <c r="F24" s="178">
        <f>SUM(F15:F22)</f>
        <v>252069</v>
      </c>
      <c r="G24" s="180"/>
      <c r="H24" s="178">
        <f>SUM(H15:H22)</f>
        <v>39287</v>
      </c>
      <c r="I24" s="180"/>
      <c r="J24" s="178">
        <f>SUM(J15:J22)</f>
        <v>33150</v>
      </c>
      <c r="K24" s="179"/>
      <c r="L24" s="178">
        <f>SUM(L15:L22)</f>
        <v>609851</v>
      </c>
      <c r="M24" s="179"/>
      <c r="N24" s="123">
        <f>SUM(N15:N22)</f>
        <v>-93625</v>
      </c>
      <c r="O24" s="179"/>
      <c r="P24" s="178">
        <f>SUM(P15:P22)</f>
        <v>30239</v>
      </c>
      <c r="Q24" s="179"/>
      <c r="R24" s="123">
        <f>SUM(R15:R22)</f>
        <v>19205</v>
      </c>
      <c r="S24" s="179"/>
      <c r="T24" s="123">
        <f>SUM(T15:T22)</f>
        <v>-267618</v>
      </c>
      <c r="U24" s="180"/>
      <c r="V24" s="123">
        <f>SUM(V15:V22)</f>
        <v>-218174</v>
      </c>
      <c r="W24" s="179"/>
      <c r="X24" s="178">
        <f>SUM(X15:X22)</f>
        <v>-11589</v>
      </c>
      <c r="Y24" s="179"/>
      <c r="Z24" s="178">
        <f>SUM(Z15:Z22)</f>
        <v>-229763</v>
      </c>
      <c r="AA24" s="179"/>
      <c r="AB24" s="178">
        <f>SUM(AB15:AB22)</f>
        <v>866351</v>
      </c>
      <c r="AC24" s="179"/>
      <c r="AD24" s="178">
        <f>SUM(AD15:AD22)</f>
        <v>74</v>
      </c>
      <c r="AE24" s="179"/>
      <c r="AF24" s="178">
        <f>SUM(AF15:AF22)</f>
        <v>866425</v>
      </c>
    </row>
    <row r="25" spans="1:33" ht="21" thickTop="1">
      <c r="A25" s="160"/>
      <c r="B25" s="160"/>
      <c r="C25" s="160"/>
      <c r="D25" s="172"/>
      <c r="E25" s="176"/>
      <c r="F25" s="172"/>
      <c r="G25" s="172"/>
      <c r="H25" s="172"/>
      <c r="I25" s="176"/>
      <c r="J25" s="172"/>
      <c r="K25" s="159"/>
      <c r="L25" s="172"/>
      <c r="M25" s="159"/>
      <c r="N25" s="172"/>
      <c r="O25" s="159"/>
      <c r="P25" s="172"/>
      <c r="Q25" s="159"/>
      <c r="R25" s="172"/>
      <c r="S25" s="159"/>
      <c r="T25" s="172"/>
      <c r="U25" s="159"/>
      <c r="V25" s="159"/>
      <c r="W25" s="159"/>
      <c r="X25" s="172"/>
      <c r="Y25" s="159"/>
      <c r="Z25" s="172"/>
      <c r="AA25" s="159"/>
      <c r="AB25" s="172"/>
      <c r="AC25" s="159"/>
      <c r="AD25" s="172"/>
      <c r="AE25" s="159"/>
      <c r="AF25" s="172"/>
    </row>
    <row r="26" spans="1:33" ht="20.5">
      <c r="A26" s="160"/>
      <c r="B26" s="160"/>
      <c r="C26" s="160"/>
      <c r="D26" s="172"/>
      <c r="E26" s="176"/>
      <c r="F26" s="172"/>
      <c r="G26" s="172"/>
      <c r="H26" s="172"/>
      <c r="I26" s="176"/>
      <c r="J26" s="172"/>
      <c r="K26" s="177"/>
      <c r="L26" s="172"/>
      <c r="M26" s="176"/>
      <c r="N26" s="172"/>
      <c r="O26" s="176"/>
      <c r="P26" s="172"/>
      <c r="Q26" s="176"/>
      <c r="R26" s="172"/>
      <c r="S26" s="172"/>
      <c r="T26" s="172"/>
      <c r="U26" s="176"/>
      <c r="V26" s="176"/>
      <c r="W26" s="176"/>
      <c r="X26" s="172"/>
      <c r="Y26" s="176"/>
      <c r="Z26" s="172"/>
      <c r="AA26" s="176"/>
      <c r="AB26" s="172"/>
      <c r="AC26" s="176"/>
      <c r="AD26" s="16"/>
      <c r="AE26" s="176"/>
      <c r="AF26" s="172"/>
    </row>
    <row r="27" spans="1:33" ht="20.5">
      <c r="A27" s="160" t="s">
        <v>132</v>
      </c>
      <c r="B27" s="160"/>
      <c r="C27" s="160"/>
      <c r="D27" s="174">
        <v>249623</v>
      </c>
      <c r="E27" s="76"/>
      <c r="F27" s="175">
        <v>252069</v>
      </c>
      <c r="G27" s="76"/>
      <c r="H27" s="175">
        <v>39287</v>
      </c>
      <c r="I27" s="76"/>
      <c r="J27" s="175">
        <v>33150</v>
      </c>
      <c r="K27" s="175"/>
      <c r="L27" s="174">
        <v>585488</v>
      </c>
      <c r="M27" s="76"/>
      <c r="N27" s="16">
        <v>0</v>
      </c>
      <c r="O27" s="76"/>
      <c r="P27" s="174">
        <v>18701</v>
      </c>
      <c r="Q27" s="76"/>
      <c r="R27" s="76">
        <v>23291</v>
      </c>
      <c r="S27" s="76"/>
      <c r="T27" s="174">
        <v>82825</v>
      </c>
      <c r="U27" s="76"/>
      <c r="V27" s="76">
        <f>SUM(P27:T27)</f>
        <v>124817</v>
      </c>
      <c r="W27" s="76"/>
      <c r="X27" s="174">
        <v>-11589</v>
      </c>
      <c r="Y27" s="76"/>
      <c r="Z27" s="16">
        <f>SUM(V27:X27)</f>
        <v>113228</v>
      </c>
      <c r="AA27" s="16"/>
      <c r="AB27" s="16">
        <f>SUM(D27:N27,Z27)</f>
        <v>1272845</v>
      </c>
      <c r="AC27" s="16"/>
      <c r="AD27" s="156">
        <v>-2952</v>
      </c>
      <c r="AE27" s="16"/>
      <c r="AF27" s="16">
        <f>SUM(AB27:AD27)</f>
        <v>1269893</v>
      </c>
      <c r="AG27" s="173"/>
    </row>
    <row r="28" spans="1:33" ht="20.5">
      <c r="A28" s="160"/>
      <c r="B28" s="160"/>
      <c r="C28" s="160"/>
      <c r="D28" s="170"/>
      <c r="E28" s="169"/>
      <c r="F28" s="17"/>
      <c r="G28" s="17"/>
      <c r="H28" s="17"/>
      <c r="I28" s="172"/>
      <c r="J28" s="17"/>
      <c r="K28" s="169"/>
      <c r="L28" s="170"/>
      <c r="M28" s="169"/>
      <c r="N28" s="170"/>
      <c r="O28" s="169"/>
      <c r="P28" s="170"/>
      <c r="Q28" s="169"/>
      <c r="R28" s="170"/>
      <c r="S28" s="170"/>
      <c r="T28" s="170"/>
      <c r="U28" s="169"/>
      <c r="V28" s="169"/>
      <c r="W28" s="169"/>
      <c r="X28" s="170"/>
      <c r="Y28" s="169"/>
      <c r="Z28" s="171"/>
      <c r="AA28" s="169"/>
      <c r="AB28" s="170"/>
      <c r="AC28" s="169"/>
      <c r="AD28" s="170"/>
      <c r="AE28" s="169"/>
      <c r="AF28" s="170"/>
    </row>
    <row r="29" spans="1:33" ht="20.5">
      <c r="A29" s="160" t="s">
        <v>131</v>
      </c>
      <c r="B29" s="160"/>
      <c r="C29" s="160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0"/>
      <c r="O29" s="16"/>
      <c r="P29" s="16"/>
      <c r="Q29" s="16"/>
      <c r="R29" s="16"/>
      <c r="S29" s="170"/>
      <c r="T29" s="170"/>
      <c r="U29" s="169"/>
      <c r="V29" s="169"/>
      <c r="W29" s="169"/>
      <c r="X29" s="170"/>
      <c r="Y29" s="169"/>
      <c r="Z29" s="165"/>
      <c r="AA29" s="169"/>
      <c r="AB29" s="170"/>
      <c r="AC29" s="169"/>
      <c r="AD29" s="170"/>
      <c r="AE29" s="169"/>
      <c r="AF29" s="170"/>
    </row>
    <row r="30" spans="1:33" ht="20">
      <c r="A30" s="168" t="s">
        <v>130</v>
      </c>
      <c r="B30" s="21" t="s">
        <v>129</v>
      </c>
      <c r="C30" s="168"/>
      <c r="D30" s="16">
        <v>0</v>
      </c>
      <c r="E30" s="16"/>
      <c r="F30" s="16">
        <v>0</v>
      </c>
      <c r="G30" s="16"/>
      <c r="H30" s="16">
        <v>0</v>
      </c>
      <c r="I30" s="16"/>
      <c r="J30" s="16">
        <v>0</v>
      </c>
      <c r="K30" s="16"/>
      <c r="L30" s="16">
        <v>0</v>
      </c>
      <c r="M30" s="16"/>
      <c r="N30" s="16">
        <v>0</v>
      </c>
      <c r="O30" s="16"/>
      <c r="P30" s="16">
        <v>443</v>
      </c>
      <c r="Q30" s="16"/>
      <c r="R30" s="16">
        <v>0</v>
      </c>
      <c r="S30" s="170"/>
      <c r="T30" s="16">
        <v>0</v>
      </c>
      <c r="U30" s="169"/>
      <c r="V30" s="16">
        <f>SUM(P30:T30)</f>
        <v>443</v>
      </c>
      <c r="W30" s="169"/>
      <c r="X30" s="16">
        <v>0</v>
      </c>
      <c r="Y30" s="169"/>
      <c r="Z30" s="165">
        <f>SUM(V30:X30)</f>
        <v>443</v>
      </c>
      <c r="AA30" s="169"/>
      <c r="AB30" s="165">
        <f>SUM(D30:N30,Z30)</f>
        <v>443</v>
      </c>
      <c r="AC30" s="169"/>
      <c r="AD30" s="165">
        <v>-11722</v>
      </c>
      <c r="AE30" s="169"/>
      <c r="AF30" s="16">
        <f>SUM(AB30:AD30)</f>
        <v>-11279</v>
      </c>
    </row>
    <row r="31" spans="1:33" ht="20">
      <c r="A31" s="168" t="s">
        <v>88</v>
      </c>
      <c r="B31" s="168"/>
      <c r="C31" s="168"/>
      <c r="D31" s="73">
        <v>0</v>
      </c>
      <c r="E31" s="7"/>
      <c r="F31" s="73">
        <v>0</v>
      </c>
      <c r="G31" s="2"/>
      <c r="H31" s="73">
        <v>0</v>
      </c>
      <c r="I31" s="2"/>
      <c r="J31" s="73">
        <v>0</v>
      </c>
      <c r="K31" s="2"/>
      <c r="L31" s="73">
        <v>61121</v>
      </c>
      <c r="M31" s="2"/>
      <c r="N31" s="73">
        <v>0</v>
      </c>
      <c r="O31" s="2"/>
      <c r="P31" s="73">
        <v>2609</v>
      </c>
      <c r="Q31" s="2"/>
      <c r="R31" s="73">
        <v>0</v>
      </c>
      <c r="S31" s="2"/>
      <c r="T31" s="73">
        <v>-7488</v>
      </c>
      <c r="U31" s="166"/>
      <c r="V31" s="73">
        <f>SUM(P31:T31)</f>
        <v>-4879</v>
      </c>
      <c r="W31" s="166"/>
      <c r="X31" s="73">
        <v>0</v>
      </c>
      <c r="Y31" s="166"/>
      <c r="Z31" s="167">
        <f>SUM(V31:X31)</f>
        <v>-4879</v>
      </c>
      <c r="AA31" s="166"/>
      <c r="AB31" s="73">
        <f>SUM(D31:N31,Z31)</f>
        <v>56242</v>
      </c>
      <c r="AC31" s="166"/>
      <c r="AD31" s="73">
        <v>1039</v>
      </c>
      <c r="AE31" s="166"/>
      <c r="AF31" s="73">
        <f>SUM(AB31:AD31)</f>
        <v>57281</v>
      </c>
    </row>
    <row r="32" spans="1:33" s="162" customFormat="1" ht="20.5"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6"/>
      <c r="AD32" s="165"/>
      <c r="AE32" s="166"/>
      <c r="AF32" s="165"/>
    </row>
    <row r="33" spans="1:32" s="162" customFormat="1" ht="21" thickBot="1">
      <c r="A33" s="160" t="s">
        <v>128</v>
      </c>
      <c r="B33" s="160"/>
      <c r="C33" s="160"/>
      <c r="D33" s="9">
        <f>SUM(D27:D32)</f>
        <v>249623</v>
      </c>
      <c r="E33" s="164"/>
      <c r="F33" s="9">
        <f>SUM(F27:F32)</f>
        <v>252069</v>
      </c>
      <c r="G33" s="47"/>
      <c r="H33" s="9">
        <f>SUM(H27:H32)</f>
        <v>39287</v>
      </c>
      <c r="I33" s="47"/>
      <c r="J33" s="9">
        <f>SUM(J27:J32)</f>
        <v>33150</v>
      </c>
      <c r="K33" s="163"/>
      <c r="L33" s="9">
        <f>SUM(L27:L32)</f>
        <v>646609</v>
      </c>
      <c r="M33" s="163"/>
      <c r="N33" s="9">
        <f>SUM(N27:N32)</f>
        <v>0</v>
      </c>
      <c r="O33" s="163"/>
      <c r="P33" s="9">
        <f>SUM(P27:P32)</f>
        <v>21753</v>
      </c>
      <c r="Q33" s="163"/>
      <c r="R33" s="9">
        <f>SUM(R27:R32)</f>
        <v>23291</v>
      </c>
      <c r="S33" s="163"/>
      <c r="T33" s="9">
        <f>SUM(T27:T32)</f>
        <v>75337</v>
      </c>
      <c r="U33" s="72">
        <f>SUM(U27:U32)</f>
        <v>0</v>
      </c>
      <c r="V33" s="9">
        <f>SUM(V27:V32)</f>
        <v>120381</v>
      </c>
      <c r="W33" s="163"/>
      <c r="X33" s="9">
        <f>SUM(X27:X32)</f>
        <v>-11589</v>
      </c>
      <c r="Y33" s="163"/>
      <c r="Z33" s="9">
        <f>SUM(Z27:Z32)</f>
        <v>108792</v>
      </c>
      <c r="AA33" s="163"/>
      <c r="AB33" s="9">
        <f>SUM(AB27:AB32)</f>
        <v>1329530</v>
      </c>
      <c r="AC33" s="163"/>
      <c r="AD33" s="9">
        <f>SUM(AD26:AD32)</f>
        <v>-13635</v>
      </c>
      <c r="AE33" s="163"/>
      <c r="AF33" s="9">
        <f>SUM(AF27:AF32)</f>
        <v>1315895</v>
      </c>
    </row>
    <row r="34" spans="1:32" ht="21" thickTop="1">
      <c r="A34" s="160"/>
      <c r="B34" s="160"/>
      <c r="C34" s="160"/>
      <c r="D34" s="157"/>
      <c r="E34" s="158"/>
      <c r="F34" s="157"/>
      <c r="G34" s="157"/>
      <c r="H34" s="157"/>
      <c r="I34" s="158"/>
      <c r="J34" s="157"/>
      <c r="K34" s="159"/>
      <c r="L34" s="157"/>
      <c r="M34" s="158"/>
      <c r="N34" s="158"/>
      <c r="O34" s="158"/>
      <c r="P34" s="157"/>
      <c r="Q34" s="158"/>
      <c r="R34" s="157"/>
      <c r="S34" s="157"/>
      <c r="T34" s="157"/>
      <c r="U34" s="158"/>
      <c r="V34" s="158"/>
      <c r="W34" s="158"/>
      <c r="X34" s="157"/>
      <c r="Y34" s="158"/>
      <c r="Z34" s="157"/>
      <c r="AA34" s="158"/>
      <c r="AB34" s="157"/>
      <c r="AC34" s="158"/>
      <c r="AD34" s="157"/>
      <c r="AE34" s="158"/>
      <c r="AF34" s="161"/>
    </row>
    <row r="35" spans="1:32" ht="20.5">
      <c r="A35" s="160"/>
      <c r="B35" s="160"/>
      <c r="C35" s="160"/>
      <c r="D35" s="157"/>
      <c r="E35" s="158"/>
      <c r="F35" s="157"/>
      <c r="G35" s="157"/>
      <c r="H35" s="157"/>
      <c r="I35" s="158"/>
      <c r="J35" s="157"/>
      <c r="K35" s="159"/>
      <c r="L35" s="157"/>
      <c r="M35" s="158"/>
      <c r="N35" s="158"/>
      <c r="O35" s="158"/>
      <c r="P35" s="157"/>
      <c r="Q35" s="158"/>
      <c r="R35" s="157"/>
      <c r="S35" s="157"/>
      <c r="T35" s="157"/>
      <c r="U35" s="158"/>
      <c r="V35" s="158"/>
      <c r="W35" s="158"/>
      <c r="X35" s="157"/>
      <c r="Y35" s="158"/>
      <c r="Z35" s="157"/>
      <c r="AA35" s="158"/>
      <c r="AB35" s="157"/>
      <c r="AC35" s="158"/>
      <c r="AD35" s="157"/>
      <c r="AE35" s="158"/>
      <c r="AF35" s="157"/>
    </row>
    <row r="36" spans="1:32" ht="20.5">
      <c r="A36" s="160"/>
      <c r="B36" s="160"/>
      <c r="C36" s="160"/>
      <c r="D36" s="157"/>
      <c r="E36" s="158"/>
      <c r="F36" s="157"/>
      <c r="G36" s="157"/>
      <c r="H36" s="157"/>
      <c r="I36" s="158"/>
      <c r="J36" s="157"/>
      <c r="K36" s="159"/>
      <c r="L36" s="157"/>
      <c r="M36" s="158"/>
      <c r="N36" s="158"/>
      <c r="O36" s="158"/>
      <c r="P36" s="157"/>
      <c r="Q36" s="158"/>
      <c r="R36" s="157"/>
      <c r="S36" s="157"/>
      <c r="T36" s="157"/>
      <c r="U36" s="158"/>
      <c r="V36" s="158"/>
      <c r="W36" s="158"/>
      <c r="X36" s="157"/>
      <c r="Y36" s="158"/>
      <c r="Z36" s="157"/>
      <c r="AA36" s="158"/>
      <c r="AB36" s="157"/>
      <c r="AC36" s="158"/>
      <c r="AD36" s="157"/>
      <c r="AE36" s="158"/>
      <c r="AF36" s="157"/>
    </row>
    <row r="37" spans="1:32" ht="20.5">
      <c r="A37" s="160"/>
      <c r="B37" s="160"/>
      <c r="C37" s="160"/>
      <c r="D37" s="157"/>
      <c r="E37" s="158"/>
      <c r="F37" s="157"/>
      <c r="G37" s="157"/>
      <c r="H37" s="157"/>
      <c r="I37" s="158"/>
      <c r="J37" s="157"/>
      <c r="K37" s="159"/>
      <c r="L37" s="157"/>
      <c r="M37" s="158"/>
      <c r="N37" s="158"/>
      <c r="O37" s="158"/>
      <c r="P37" s="157"/>
      <c r="Q37" s="158"/>
      <c r="R37" s="157"/>
      <c r="S37" s="157"/>
      <c r="T37" s="157"/>
      <c r="U37" s="158"/>
      <c r="V37" s="158"/>
      <c r="W37" s="158"/>
      <c r="X37" s="157"/>
      <c r="Y37" s="158"/>
      <c r="Z37" s="157"/>
      <c r="AA37" s="158"/>
      <c r="AB37" s="157"/>
      <c r="AC37" s="158"/>
      <c r="AD37" s="157"/>
      <c r="AE37" s="158"/>
      <c r="AF37" s="157"/>
    </row>
    <row r="38" spans="1:32" ht="20.5">
      <c r="A38" s="160"/>
      <c r="B38" s="160"/>
      <c r="C38" s="160"/>
      <c r="D38" s="157"/>
      <c r="E38" s="158"/>
      <c r="F38" s="157"/>
      <c r="G38" s="157"/>
      <c r="H38" s="157"/>
      <c r="I38" s="158"/>
      <c r="J38" s="157"/>
      <c r="K38" s="159"/>
      <c r="L38" s="157"/>
      <c r="M38" s="158"/>
      <c r="N38" s="158"/>
      <c r="O38" s="158"/>
      <c r="P38" s="157"/>
      <c r="Q38" s="158"/>
      <c r="R38" s="157"/>
      <c r="S38" s="157"/>
      <c r="T38" s="157"/>
      <c r="U38" s="158"/>
      <c r="V38" s="158"/>
      <c r="W38" s="158"/>
      <c r="X38" s="157"/>
      <c r="Y38" s="158"/>
      <c r="Z38" s="157"/>
      <c r="AA38" s="158"/>
      <c r="AB38" s="157"/>
      <c r="AC38" s="158"/>
      <c r="AD38" s="157"/>
      <c r="AE38" s="158"/>
      <c r="AF38" s="157"/>
    </row>
    <row r="39" spans="1:32" ht="20.5">
      <c r="A39" s="160"/>
      <c r="B39" s="160"/>
      <c r="C39" s="160"/>
      <c r="D39" s="157"/>
      <c r="E39" s="158"/>
      <c r="F39" s="157"/>
      <c r="G39" s="157"/>
      <c r="H39" s="157"/>
      <c r="I39" s="158"/>
      <c r="J39" s="157"/>
      <c r="K39" s="159"/>
      <c r="L39" s="157"/>
      <c r="M39" s="158"/>
      <c r="N39" s="158"/>
      <c r="O39" s="158"/>
      <c r="P39" s="157"/>
      <c r="Q39" s="158"/>
      <c r="R39" s="157"/>
      <c r="S39" s="157"/>
      <c r="T39" s="157"/>
      <c r="U39" s="158"/>
      <c r="V39" s="158"/>
      <c r="W39" s="158"/>
      <c r="X39" s="157"/>
      <c r="Y39" s="158"/>
      <c r="Z39" s="157"/>
      <c r="AA39" s="158"/>
      <c r="AB39" s="157"/>
      <c r="AC39" s="158"/>
      <c r="AD39" s="157"/>
      <c r="AE39" s="158"/>
      <c r="AF39" s="157"/>
    </row>
    <row r="40" spans="1:32" ht="20.5">
      <c r="A40" s="160"/>
      <c r="B40" s="160"/>
      <c r="C40" s="160"/>
      <c r="D40" s="157"/>
      <c r="E40" s="158"/>
      <c r="F40" s="157"/>
      <c r="G40" s="157"/>
      <c r="H40" s="157"/>
      <c r="I40" s="158"/>
      <c r="J40" s="157"/>
      <c r="K40" s="159"/>
      <c r="L40" s="157"/>
      <c r="M40" s="158"/>
      <c r="N40" s="158"/>
      <c r="O40" s="158"/>
      <c r="P40" s="157"/>
      <c r="Q40" s="158"/>
      <c r="R40" s="157"/>
      <c r="S40" s="157"/>
      <c r="T40" s="157"/>
      <c r="U40" s="158"/>
      <c r="V40" s="158"/>
      <c r="W40" s="158"/>
      <c r="X40" s="157"/>
      <c r="Y40" s="158"/>
      <c r="Z40" s="157"/>
      <c r="AA40" s="158"/>
      <c r="AB40" s="157"/>
      <c r="AC40" s="158"/>
      <c r="AD40" s="157"/>
      <c r="AE40" s="158"/>
      <c r="AF40" s="157"/>
    </row>
    <row r="41" spans="1:32" ht="20.5">
      <c r="A41" s="160"/>
      <c r="B41" s="160"/>
      <c r="C41" s="160"/>
      <c r="D41" s="157"/>
      <c r="E41" s="158"/>
      <c r="F41" s="157"/>
      <c r="G41" s="157"/>
      <c r="H41" s="157"/>
      <c r="I41" s="158"/>
      <c r="J41" s="157"/>
      <c r="K41" s="159"/>
      <c r="L41" s="157"/>
      <c r="M41" s="158"/>
      <c r="N41" s="158"/>
      <c r="O41" s="158"/>
      <c r="P41" s="157"/>
      <c r="Q41" s="158"/>
      <c r="R41" s="157"/>
      <c r="S41" s="157"/>
      <c r="T41" s="157"/>
      <c r="U41" s="158"/>
      <c r="V41" s="158"/>
      <c r="W41" s="158"/>
      <c r="X41" s="157"/>
      <c r="Y41" s="158"/>
      <c r="Z41" s="157"/>
      <c r="AA41" s="158"/>
      <c r="AB41" s="157"/>
      <c r="AC41" s="158"/>
      <c r="AD41" s="157"/>
      <c r="AE41" s="158"/>
      <c r="AF41" s="157"/>
    </row>
    <row r="42" spans="1:32" ht="20.5">
      <c r="A42" s="160"/>
      <c r="B42" s="160"/>
      <c r="C42" s="160"/>
      <c r="D42" s="157"/>
      <c r="E42" s="158"/>
      <c r="F42" s="157"/>
      <c r="G42" s="157"/>
      <c r="H42" s="157"/>
      <c r="I42" s="158"/>
      <c r="J42" s="157"/>
      <c r="K42" s="159"/>
      <c r="L42" s="157"/>
      <c r="M42" s="158"/>
      <c r="N42" s="158"/>
      <c r="O42" s="158"/>
      <c r="P42" s="157"/>
      <c r="Q42" s="158"/>
      <c r="R42" s="157"/>
      <c r="S42" s="157"/>
      <c r="T42" s="157"/>
      <c r="U42" s="158"/>
      <c r="V42" s="158"/>
      <c r="W42" s="158"/>
      <c r="X42" s="157"/>
      <c r="Y42" s="158"/>
      <c r="Z42" s="157"/>
      <c r="AA42" s="158"/>
      <c r="AB42" s="157"/>
      <c r="AC42" s="158"/>
      <c r="AD42" s="157"/>
      <c r="AE42" s="158"/>
      <c r="AF42" s="157"/>
    </row>
    <row r="43" spans="1:32" ht="20.5">
      <c r="A43" s="160"/>
      <c r="B43" s="160"/>
      <c r="C43" s="160"/>
      <c r="D43" s="157"/>
      <c r="E43" s="158"/>
      <c r="F43" s="157"/>
      <c r="G43" s="157"/>
      <c r="H43" s="157"/>
      <c r="I43" s="158"/>
      <c r="J43" s="157"/>
      <c r="K43" s="159"/>
      <c r="L43" s="157"/>
      <c r="M43" s="158"/>
      <c r="N43" s="158"/>
      <c r="O43" s="158"/>
      <c r="P43" s="157"/>
      <c r="Q43" s="158"/>
      <c r="R43" s="157"/>
      <c r="S43" s="157"/>
      <c r="T43" s="157"/>
      <c r="U43" s="158"/>
      <c r="V43" s="158"/>
      <c r="W43" s="158"/>
      <c r="X43" s="157"/>
      <c r="Y43" s="158"/>
      <c r="Z43" s="157"/>
      <c r="AA43" s="158"/>
      <c r="AB43" s="157"/>
      <c r="AC43" s="158"/>
      <c r="AD43" s="157"/>
      <c r="AE43" s="158"/>
      <c r="AF43" s="157"/>
    </row>
    <row r="44" spans="1:32" ht="20.5">
      <c r="A44" s="160"/>
      <c r="B44" s="160"/>
      <c r="C44" s="160"/>
      <c r="D44" s="157"/>
      <c r="E44" s="158"/>
      <c r="F44" s="157"/>
      <c r="G44" s="157"/>
      <c r="H44" s="157"/>
      <c r="I44" s="158"/>
      <c r="J44" s="157"/>
      <c r="K44" s="159"/>
      <c r="L44" s="157"/>
      <c r="M44" s="158"/>
      <c r="N44" s="158"/>
      <c r="O44" s="158"/>
      <c r="P44" s="157"/>
      <c r="Q44" s="158"/>
      <c r="R44" s="157"/>
      <c r="S44" s="157"/>
      <c r="T44" s="157"/>
      <c r="U44" s="158"/>
      <c r="V44" s="158"/>
      <c r="W44" s="158"/>
      <c r="X44" s="157"/>
      <c r="Y44" s="158"/>
      <c r="Z44" s="157"/>
      <c r="AA44" s="158"/>
      <c r="AB44" s="157"/>
      <c r="AC44" s="158"/>
      <c r="AD44" s="157"/>
      <c r="AE44" s="158"/>
      <c r="AF44" s="157"/>
    </row>
    <row r="45" spans="1:32" ht="20.5">
      <c r="A45" s="160"/>
      <c r="B45" s="160"/>
      <c r="C45" s="160"/>
      <c r="D45" s="157"/>
      <c r="E45" s="158"/>
      <c r="F45" s="157"/>
      <c r="G45" s="157"/>
      <c r="H45" s="157"/>
      <c r="I45" s="158"/>
      <c r="J45" s="157"/>
      <c r="K45" s="159"/>
      <c r="L45" s="157"/>
      <c r="M45" s="158"/>
      <c r="N45" s="158"/>
      <c r="O45" s="158"/>
      <c r="P45" s="157"/>
      <c r="Q45" s="158"/>
      <c r="R45" s="157"/>
      <c r="S45" s="157"/>
      <c r="T45" s="157"/>
      <c r="U45" s="158"/>
      <c r="V45" s="158"/>
      <c r="W45" s="158"/>
      <c r="X45" s="157"/>
      <c r="Y45" s="158"/>
      <c r="Z45" s="157"/>
      <c r="AA45" s="158"/>
      <c r="AB45" s="157"/>
      <c r="AC45" s="158"/>
      <c r="AD45" s="157"/>
      <c r="AE45" s="158"/>
      <c r="AF45" s="157"/>
    </row>
  </sheetData>
  <mergeCells count="8">
    <mergeCell ref="AD1:AF1"/>
    <mergeCell ref="AD2:AF2"/>
    <mergeCell ref="P9:V9"/>
    <mergeCell ref="J10:L10"/>
    <mergeCell ref="A3:AF3"/>
    <mergeCell ref="D6:AF6"/>
    <mergeCell ref="D7:AB7"/>
    <mergeCell ref="P8:Z8"/>
  </mergeCells>
  <pageMargins left="0.5" right="0.5" top="0.5" bottom="0.5" header="0.5" footer="0.5"/>
  <pageSetup paperSize="9" scale="53" firstPageNumber="10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8EE6-FD5D-48C7-82AE-B6F0C9AFCE87}">
  <sheetPr>
    <tabColor theme="8" tint="0.39997558519241921"/>
    <pageSetUpPr fitToPage="1"/>
  </sheetPr>
  <dimension ref="A1:V127"/>
  <sheetViews>
    <sheetView view="pageBreakPreview" zoomScale="56" zoomScaleNormal="85" zoomScaleSheetLayoutView="56" workbookViewId="0">
      <selection activeCell="T32" sqref="T32"/>
    </sheetView>
  </sheetViews>
  <sheetFormatPr defaultColWidth="7.90625" defaultRowHeight="20"/>
  <cols>
    <col min="1" max="1" width="40" style="155" customWidth="1"/>
    <col min="2" max="2" width="8.81640625" style="155" customWidth="1"/>
    <col min="3" max="3" width="0.54296875" style="155" customWidth="1"/>
    <col min="4" max="4" width="13.6328125" style="221" customWidth="1"/>
    <col min="5" max="5" width="0.54296875" style="155" customWidth="1"/>
    <col min="6" max="6" width="13.6328125" style="221" customWidth="1"/>
    <col min="7" max="7" width="0.54296875" style="155" customWidth="1"/>
    <col min="8" max="8" width="15.81640625" style="155" customWidth="1"/>
    <col min="9" max="9" width="0.54296875" style="155" customWidth="1"/>
    <col min="10" max="10" width="17.90625" style="221" customWidth="1"/>
    <col min="11" max="11" width="0.54296875" style="155" customWidth="1"/>
    <col min="12" max="12" width="13.6328125" style="221" customWidth="1"/>
    <col min="13" max="13" width="0.54296875" style="155" customWidth="1"/>
    <col min="14" max="14" width="16.36328125" style="221" customWidth="1"/>
    <col min="15" max="15" width="0.54296875" style="155" customWidth="1"/>
    <col min="16" max="16" width="16.36328125" style="221" customWidth="1"/>
    <col min="17" max="17" width="0.54296875" style="155" customWidth="1"/>
    <col min="18" max="18" width="19" style="221" bestFit="1" customWidth="1"/>
    <col min="19" max="19" width="0.54296875" style="155" customWidth="1"/>
    <col min="20" max="20" width="16.453125" style="221" customWidth="1"/>
    <col min="21" max="21" width="0.54296875" style="155" customWidth="1"/>
    <col min="22" max="22" width="14.6328125" style="221" customWidth="1"/>
    <col min="23" max="16384" width="7.90625" style="1"/>
  </cols>
  <sheetData>
    <row r="1" spans="1:22" ht="20.5">
      <c r="A1" s="162" t="s">
        <v>28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309"/>
      <c r="U1" s="309"/>
      <c r="V1" s="309"/>
    </row>
    <row r="2" spans="1:22" ht="20.5">
      <c r="A2" s="162" t="s">
        <v>183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309"/>
      <c r="U2" s="309"/>
      <c r="V2" s="309"/>
    </row>
    <row r="3" spans="1:22" ht="20.5">
      <c r="A3" s="241" t="s">
        <v>120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</row>
    <row r="4" spans="1:22" ht="20.5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</row>
    <row r="5" spans="1:22" ht="20.5">
      <c r="A5" s="220"/>
      <c r="B5" s="220"/>
      <c r="C5" s="220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40" t="s">
        <v>25</v>
      </c>
    </row>
    <row r="6" spans="1:22" ht="20.5">
      <c r="A6" s="220"/>
      <c r="B6" s="220"/>
      <c r="C6" s="220"/>
      <c r="D6" s="314" t="s">
        <v>23</v>
      </c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</row>
    <row r="7" spans="1:22" ht="20.5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314" t="s">
        <v>4</v>
      </c>
      <c r="Q7" s="314"/>
      <c r="R7" s="314"/>
      <c r="S7" s="314"/>
      <c r="T7" s="314"/>
      <c r="U7" s="220"/>
      <c r="V7" s="220"/>
    </row>
    <row r="8" spans="1:22" ht="20.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17" t="s">
        <v>176</v>
      </c>
      <c r="Q8" s="317"/>
      <c r="R8" s="317"/>
      <c r="S8" s="317"/>
      <c r="T8" s="317"/>
      <c r="U8" s="1"/>
      <c r="V8" s="1"/>
    </row>
    <row r="9" spans="1:22" ht="20.5"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1" t="s">
        <v>175</v>
      </c>
      <c r="Q9" s="201"/>
      <c r="R9" s="201" t="s">
        <v>174</v>
      </c>
      <c r="S9" s="201"/>
      <c r="T9" s="201"/>
      <c r="U9" s="20"/>
      <c r="V9" s="20"/>
    </row>
    <row r="10" spans="1:22" ht="20.5">
      <c r="C10" s="201"/>
      <c r="D10" s="201"/>
      <c r="E10" s="201"/>
      <c r="F10" s="201"/>
      <c r="G10" s="201"/>
      <c r="H10" s="201" t="s">
        <v>172</v>
      </c>
      <c r="I10" s="201"/>
      <c r="J10" s="312" t="s">
        <v>7</v>
      </c>
      <c r="K10" s="312"/>
      <c r="L10" s="312"/>
      <c r="M10" s="213"/>
      <c r="N10" s="205"/>
      <c r="O10" s="213"/>
      <c r="P10" s="205" t="s">
        <v>169</v>
      </c>
      <c r="Q10" s="213"/>
      <c r="R10" s="205" t="s">
        <v>168</v>
      </c>
      <c r="S10" s="213"/>
      <c r="T10" s="213"/>
      <c r="U10" s="201"/>
      <c r="V10" s="201"/>
    </row>
    <row r="11" spans="1:22" s="12" customFormat="1" ht="20.5">
      <c r="A11" s="162"/>
      <c r="B11" s="162"/>
      <c r="C11" s="190"/>
      <c r="D11" s="200" t="s">
        <v>165</v>
      </c>
      <c r="E11" s="203"/>
      <c r="F11" s="200" t="s">
        <v>164</v>
      </c>
      <c r="G11" s="203"/>
      <c r="H11" s="203" t="s">
        <v>163</v>
      </c>
      <c r="I11" s="203"/>
      <c r="J11" s="200" t="s">
        <v>171</v>
      </c>
      <c r="K11" s="239"/>
      <c r="L11" s="200"/>
      <c r="M11" s="239"/>
      <c r="N11" s="205"/>
      <c r="O11" s="239"/>
      <c r="P11" s="205" t="s">
        <v>160</v>
      </c>
      <c r="Q11" s="239"/>
      <c r="R11" s="202" t="s">
        <v>182</v>
      </c>
      <c r="S11" s="239"/>
      <c r="T11" s="202" t="s">
        <v>166</v>
      </c>
      <c r="U11" s="203"/>
      <c r="V11" s="200" t="s">
        <v>153</v>
      </c>
    </row>
    <row r="12" spans="1:22" s="12" customFormat="1" ht="20.5">
      <c r="A12" s="162"/>
      <c r="B12" s="194" t="s">
        <v>19</v>
      </c>
      <c r="C12" s="190"/>
      <c r="D12" s="194" t="s">
        <v>152</v>
      </c>
      <c r="E12" s="203"/>
      <c r="F12" s="194" t="s">
        <v>151</v>
      </c>
      <c r="G12" s="203"/>
      <c r="H12" s="197" t="s">
        <v>150</v>
      </c>
      <c r="I12" s="203"/>
      <c r="J12" s="194" t="s">
        <v>181</v>
      </c>
      <c r="K12" s="239"/>
      <c r="L12" s="194" t="s">
        <v>148</v>
      </c>
      <c r="M12" s="239"/>
      <c r="N12" s="198" t="s">
        <v>147</v>
      </c>
      <c r="O12" s="239"/>
      <c r="P12" s="198" t="s">
        <v>145</v>
      </c>
      <c r="Q12" s="239"/>
      <c r="R12" s="196" t="s">
        <v>180</v>
      </c>
      <c r="S12" s="239"/>
      <c r="T12" s="196" t="s">
        <v>179</v>
      </c>
      <c r="U12" s="203"/>
      <c r="V12" s="194" t="s">
        <v>139</v>
      </c>
    </row>
    <row r="13" spans="1:22" s="12" customFormat="1" ht="20.5">
      <c r="A13" s="162"/>
      <c r="B13" s="162"/>
      <c r="C13" s="190"/>
      <c r="D13" s="189"/>
      <c r="E13" s="190"/>
      <c r="F13" s="189"/>
      <c r="G13" s="190"/>
      <c r="H13" s="190"/>
      <c r="I13" s="190"/>
      <c r="J13" s="189"/>
      <c r="K13" s="193"/>
      <c r="L13" s="189"/>
      <c r="M13" s="193"/>
      <c r="N13" s="189"/>
      <c r="O13" s="193"/>
      <c r="P13" s="189"/>
      <c r="Q13" s="193"/>
      <c r="R13" s="189"/>
      <c r="S13" s="193"/>
      <c r="T13" s="189"/>
      <c r="U13" s="190"/>
      <c r="V13" s="189"/>
    </row>
    <row r="14" spans="1:22" ht="20.5">
      <c r="A14" s="160" t="s">
        <v>138</v>
      </c>
      <c r="B14" s="160"/>
      <c r="C14" s="158"/>
      <c r="D14" s="136">
        <v>253866</v>
      </c>
      <c r="E14" s="142">
        <v>0</v>
      </c>
      <c r="F14" s="129">
        <v>242969</v>
      </c>
      <c r="G14" s="129"/>
      <c r="H14" s="129">
        <v>39287</v>
      </c>
      <c r="I14" s="136">
        <v>0</v>
      </c>
      <c r="J14" s="129">
        <v>25650</v>
      </c>
      <c r="K14" s="142">
        <v>0</v>
      </c>
      <c r="L14" s="136">
        <v>353781</v>
      </c>
      <c r="M14" s="142">
        <v>0</v>
      </c>
      <c r="N14" s="129">
        <v>0</v>
      </c>
      <c r="O14" s="142">
        <v>0</v>
      </c>
      <c r="P14" s="136">
        <v>5941</v>
      </c>
      <c r="Q14" s="142">
        <v>0</v>
      </c>
      <c r="R14" s="129">
        <v>-144930</v>
      </c>
      <c r="S14" s="142">
        <v>0</v>
      </c>
      <c r="T14" s="129">
        <f>SUM(P14:R14)</f>
        <v>-138989</v>
      </c>
      <c r="U14" s="136">
        <v>0</v>
      </c>
      <c r="V14" s="136">
        <f>SUM(D14:N14,T14)</f>
        <v>776564</v>
      </c>
    </row>
    <row r="15" spans="1:22" ht="20.5">
      <c r="A15" s="160"/>
      <c r="B15" s="160"/>
      <c r="C15" s="158"/>
      <c r="D15" s="136"/>
      <c r="E15" s="136"/>
      <c r="F15" s="129"/>
      <c r="G15" s="142"/>
      <c r="H15" s="129"/>
      <c r="I15" s="136"/>
      <c r="J15" s="129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</row>
    <row r="16" spans="1:22" s="12" customFormat="1" ht="20.5">
      <c r="A16" s="160" t="s">
        <v>131</v>
      </c>
      <c r="B16" s="160"/>
      <c r="C16" s="7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42"/>
    </row>
    <row r="17" spans="1:22" s="12" customFormat="1" ht="20.5">
      <c r="A17" s="168" t="s">
        <v>137</v>
      </c>
      <c r="B17" s="21"/>
      <c r="C17" s="76"/>
      <c r="D17" s="129">
        <v>1516</v>
      </c>
      <c r="E17" s="228"/>
      <c r="F17" s="129">
        <v>9100</v>
      </c>
      <c r="G17" s="136"/>
      <c r="H17" s="129">
        <v>0</v>
      </c>
      <c r="I17" s="136"/>
      <c r="J17" s="129">
        <v>0</v>
      </c>
      <c r="K17" s="136"/>
      <c r="L17" s="129">
        <v>0</v>
      </c>
      <c r="M17" s="136"/>
      <c r="N17" s="129">
        <v>0</v>
      </c>
      <c r="O17" s="136"/>
      <c r="P17" s="129">
        <v>0</v>
      </c>
      <c r="Q17" s="136"/>
      <c r="R17" s="129">
        <v>0</v>
      </c>
      <c r="S17" s="136"/>
      <c r="T17" s="129">
        <f>SUM(P17:R17)</f>
        <v>0</v>
      </c>
      <c r="U17" s="136"/>
      <c r="V17" s="238">
        <f>SUM(D17:N17,T17)</f>
        <v>10616</v>
      </c>
    </row>
    <row r="18" spans="1:22" s="12" customFormat="1" ht="20.5">
      <c r="A18" s="168" t="s">
        <v>134</v>
      </c>
      <c r="B18" s="21">
        <v>21</v>
      </c>
      <c r="C18" s="76"/>
      <c r="D18" s="129">
        <v>0</v>
      </c>
      <c r="E18" s="228"/>
      <c r="F18" s="129">
        <v>0</v>
      </c>
      <c r="G18" s="136"/>
      <c r="H18" s="129">
        <v>0</v>
      </c>
      <c r="I18" s="136"/>
      <c r="J18" s="129">
        <v>0</v>
      </c>
      <c r="K18" s="136"/>
      <c r="L18" s="129">
        <v>0</v>
      </c>
      <c r="M18" s="136"/>
      <c r="N18" s="129">
        <v>-93625</v>
      </c>
      <c r="O18" s="136"/>
      <c r="P18" s="129">
        <v>0</v>
      </c>
      <c r="Q18" s="136"/>
      <c r="R18" s="129">
        <v>0</v>
      </c>
      <c r="S18" s="136"/>
      <c r="T18" s="129">
        <f>SUM(P18:R18)</f>
        <v>0</v>
      </c>
      <c r="U18" s="136"/>
      <c r="V18" s="238">
        <f>SUM(D18:N18,T18)</f>
        <v>-93625</v>
      </c>
    </row>
    <row r="19" spans="1:22">
      <c r="A19" s="168" t="s">
        <v>88</v>
      </c>
      <c r="B19" s="168"/>
      <c r="C19" s="158"/>
      <c r="D19" s="182">
        <v>0</v>
      </c>
      <c r="E19" s="139"/>
      <c r="F19" s="182">
        <v>0</v>
      </c>
      <c r="G19" s="237"/>
      <c r="H19" s="182">
        <v>0</v>
      </c>
      <c r="I19" s="139"/>
      <c r="J19" s="182">
        <v>0</v>
      </c>
      <c r="K19" s="139"/>
      <c r="L19" s="182">
        <v>132580</v>
      </c>
      <c r="M19" s="139"/>
      <c r="N19" s="182">
        <v>0</v>
      </c>
      <c r="O19" s="139"/>
      <c r="P19" s="182">
        <v>0</v>
      </c>
      <c r="Q19" s="139"/>
      <c r="R19" s="182">
        <v>-122688</v>
      </c>
      <c r="S19" s="139"/>
      <c r="T19" s="182">
        <f>SUM(P19:R19)</f>
        <v>-122688</v>
      </c>
      <c r="U19" s="139"/>
      <c r="V19" s="236">
        <f>SUM(D19:N19,T19)</f>
        <v>9892</v>
      </c>
    </row>
    <row r="20" spans="1:22">
      <c r="A20" s="168"/>
      <c r="B20" s="168"/>
      <c r="C20" s="158"/>
      <c r="D20" s="136"/>
      <c r="E20" s="229"/>
      <c r="F20" s="136"/>
      <c r="G20" s="230"/>
      <c r="H20" s="136"/>
      <c r="I20" s="229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42"/>
    </row>
    <row r="21" spans="1:22" s="12" customFormat="1" ht="21" thickBot="1">
      <c r="A21" s="160" t="s">
        <v>133</v>
      </c>
      <c r="B21" s="160"/>
      <c r="C21" s="235"/>
      <c r="D21" s="231">
        <f>SUM(D14:D20)</f>
        <v>255382</v>
      </c>
      <c r="E21" s="232">
        <f>SUM(E14:E20)</f>
        <v>0</v>
      </c>
      <c r="F21" s="231">
        <f>SUM(F14:F20)</f>
        <v>252069</v>
      </c>
      <c r="G21" s="232"/>
      <c r="H21" s="231">
        <f t="shared" ref="H21:V21" si="0">SUM(H14:H20)</f>
        <v>39287</v>
      </c>
      <c r="I21" s="232">
        <f t="shared" si="0"/>
        <v>0</v>
      </c>
      <c r="J21" s="231">
        <f t="shared" si="0"/>
        <v>25650</v>
      </c>
      <c r="K21" s="232">
        <f t="shared" si="0"/>
        <v>0</v>
      </c>
      <c r="L21" s="231">
        <f t="shared" si="0"/>
        <v>486361</v>
      </c>
      <c r="M21" s="232">
        <f t="shared" si="0"/>
        <v>0</v>
      </c>
      <c r="N21" s="234">
        <f t="shared" si="0"/>
        <v>-93625</v>
      </c>
      <c r="O21" s="232">
        <f t="shared" si="0"/>
        <v>0</v>
      </c>
      <c r="P21" s="231">
        <f t="shared" si="0"/>
        <v>5941</v>
      </c>
      <c r="Q21" s="232">
        <f t="shared" si="0"/>
        <v>0</v>
      </c>
      <c r="R21" s="231">
        <f t="shared" si="0"/>
        <v>-267618</v>
      </c>
      <c r="S21" s="233">
        <f t="shared" si="0"/>
        <v>0</v>
      </c>
      <c r="T21" s="231">
        <f t="shared" si="0"/>
        <v>-261677</v>
      </c>
      <c r="U21" s="232">
        <f t="shared" si="0"/>
        <v>0</v>
      </c>
      <c r="V21" s="231">
        <f t="shared" si="0"/>
        <v>703447</v>
      </c>
    </row>
    <row r="22" spans="1:22" ht="20.5" thickTop="1">
      <c r="D22" s="142"/>
      <c r="E22" s="229"/>
      <c r="F22" s="142"/>
      <c r="G22" s="230"/>
      <c r="H22" s="142"/>
      <c r="I22" s="229"/>
      <c r="J22" s="142"/>
      <c r="K22" s="136"/>
      <c r="L22" s="142"/>
      <c r="M22" s="136"/>
      <c r="N22" s="142"/>
      <c r="O22" s="136"/>
      <c r="P22" s="142"/>
      <c r="Q22" s="136"/>
      <c r="R22" s="142"/>
      <c r="S22" s="136"/>
      <c r="T22" s="142"/>
      <c r="U22" s="136"/>
      <c r="V22" s="142"/>
    </row>
    <row r="23" spans="1:22">
      <c r="D23" s="142"/>
      <c r="E23" s="136"/>
      <c r="F23" s="142"/>
      <c r="G23" s="142"/>
      <c r="H23" s="142"/>
      <c r="I23" s="136"/>
      <c r="J23" s="142"/>
      <c r="K23" s="136"/>
      <c r="L23" s="142"/>
      <c r="M23" s="136"/>
      <c r="N23" s="142"/>
      <c r="O23" s="136"/>
      <c r="P23" s="142"/>
      <c r="Q23" s="136"/>
      <c r="R23" s="142"/>
      <c r="S23" s="136"/>
      <c r="T23" s="142"/>
      <c r="U23" s="136"/>
      <c r="V23" s="142"/>
    </row>
    <row r="24" spans="1:22" ht="20.5">
      <c r="A24" s="160" t="s">
        <v>132</v>
      </c>
      <c r="B24" s="160"/>
      <c r="C24" s="223"/>
      <c r="D24" s="136">
        <v>249623</v>
      </c>
      <c r="E24" s="142"/>
      <c r="F24" s="129">
        <v>252069</v>
      </c>
      <c r="G24" s="129"/>
      <c r="H24" s="129">
        <v>39287</v>
      </c>
      <c r="I24" s="136"/>
      <c r="J24" s="129">
        <v>25650</v>
      </c>
      <c r="K24" s="142"/>
      <c r="L24" s="136">
        <v>450577</v>
      </c>
      <c r="M24" s="142"/>
      <c r="N24" s="129">
        <v>0</v>
      </c>
      <c r="O24" s="142"/>
      <c r="P24" s="136">
        <v>8651</v>
      </c>
      <c r="Q24" s="142"/>
      <c r="R24" s="129">
        <v>82824</v>
      </c>
      <c r="S24" s="142"/>
      <c r="T24" s="129">
        <f>SUM(P24:R25)</f>
        <v>91475</v>
      </c>
      <c r="U24" s="136"/>
      <c r="V24" s="136">
        <f>SUM(D24:L24,T24)</f>
        <v>1108681</v>
      </c>
    </row>
    <row r="25" spans="1:22" ht="20.5">
      <c r="A25" s="160"/>
      <c r="B25" s="160"/>
      <c r="C25" s="223"/>
      <c r="D25" s="142"/>
      <c r="E25" s="142"/>
      <c r="F25" s="129"/>
      <c r="G25" s="142"/>
      <c r="H25" s="129"/>
      <c r="I25" s="142"/>
      <c r="J25" s="129"/>
      <c r="K25" s="142"/>
      <c r="L25" s="142"/>
      <c r="M25" s="142"/>
      <c r="N25" s="142"/>
      <c r="O25" s="142"/>
      <c r="P25" s="142"/>
      <c r="Q25" s="142"/>
      <c r="R25" s="142"/>
      <c r="S25" s="142"/>
      <c r="T25" s="129"/>
      <c r="U25" s="142"/>
      <c r="V25" s="136"/>
    </row>
    <row r="26" spans="1:22" ht="20.5">
      <c r="A26" s="160" t="s">
        <v>131</v>
      </c>
      <c r="B26" s="160"/>
      <c r="C26" s="223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129"/>
      <c r="U26" s="228"/>
      <c r="V26" s="142"/>
    </row>
    <row r="27" spans="1:22" ht="20.5">
      <c r="A27" s="168" t="s">
        <v>88</v>
      </c>
      <c r="B27" s="160"/>
      <c r="C27" s="158"/>
      <c r="D27" s="102">
        <v>0</v>
      </c>
      <c r="E27" s="142"/>
      <c r="F27" s="102">
        <v>0</v>
      </c>
      <c r="G27" s="142"/>
      <c r="H27" s="102">
        <v>0</v>
      </c>
      <c r="I27" s="142"/>
      <c r="J27" s="102">
        <v>0</v>
      </c>
      <c r="K27" s="142"/>
      <c r="L27" s="142">
        <v>100328</v>
      </c>
      <c r="M27" s="142"/>
      <c r="N27" s="102">
        <v>0</v>
      </c>
      <c r="O27" s="142"/>
      <c r="P27" s="102">
        <v>0</v>
      </c>
      <c r="Q27" s="142"/>
      <c r="R27" s="227">
        <v>-7488</v>
      </c>
      <c r="S27" s="142"/>
      <c r="T27" s="102">
        <f>SUM(P27:R27)</f>
        <v>-7488</v>
      </c>
      <c r="U27" s="142"/>
      <c r="V27" s="227">
        <f>SUM(D27:L27,T27)</f>
        <v>92840</v>
      </c>
    </row>
    <row r="28" spans="1:22" s="221" customFormat="1">
      <c r="A28" s="168"/>
      <c r="B28" s="155"/>
      <c r="C28" s="223"/>
      <c r="D28" s="136"/>
      <c r="E28" s="136"/>
      <c r="F28" s="136"/>
      <c r="G28" s="142"/>
      <c r="H28" s="136"/>
      <c r="I28" s="136"/>
      <c r="J28" s="136"/>
      <c r="K28" s="136"/>
      <c r="L28" s="226"/>
      <c r="M28" s="136"/>
      <c r="N28" s="136"/>
      <c r="O28" s="136"/>
      <c r="P28" s="136"/>
      <c r="Q28" s="136"/>
      <c r="R28" s="129"/>
      <c r="S28" s="136"/>
      <c r="T28" s="136"/>
      <c r="U28" s="136"/>
      <c r="V28" s="142"/>
    </row>
    <row r="29" spans="1:22" s="224" customFormat="1" ht="21" thickBot="1">
      <c r="A29" s="160" t="s">
        <v>128</v>
      </c>
      <c r="B29" s="162"/>
      <c r="C29" s="225"/>
      <c r="D29" s="123">
        <f>SUM(D24:D28)</f>
        <v>249623</v>
      </c>
      <c r="E29" s="179"/>
      <c r="F29" s="123">
        <f>SUM(F24:F28)</f>
        <v>252069</v>
      </c>
      <c r="G29" s="180"/>
      <c r="H29" s="123">
        <f>SUM(H24:H28)</f>
        <v>39287</v>
      </c>
      <c r="I29" s="180"/>
      <c r="J29" s="123">
        <f>SUM(J24:J28)</f>
        <v>25650</v>
      </c>
      <c r="K29" s="179"/>
      <c r="L29" s="123">
        <f>SUM(L24:L28)</f>
        <v>550905</v>
      </c>
      <c r="M29" s="179"/>
      <c r="N29" s="123">
        <f>SUM(N24:N28)</f>
        <v>0</v>
      </c>
      <c r="O29" s="179"/>
      <c r="P29" s="123">
        <f>SUM(P24:P28)</f>
        <v>8651</v>
      </c>
      <c r="Q29" s="179"/>
      <c r="R29" s="123">
        <f>SUM(R24:R28)</f>
        <v>75336</v>
      </c>
      <c r="S29" s="179"/>
      <c r="T29" s="123">
        <f>SUM(T24:T28)</f>
        <v>83987</v>
      </c>
      <c r="U29" s="180"/>
      <c r="V29" s="123">
        <f>SUM(V24:V28)</f>
        <v>1201521</v>
      </c>
    </row>
    <row r="30" spans="1:22" s="221" customFormat="1" ht="20.5" thickTop="1">
      <c r="A30" s="155"/>
      <c r="B30" s="155"/>
      <c r="C30" s="223"/>
      <c r="E30" s="223"/>
      <c r="G30" s="223"/>
      <c r="H30" s="223"/>
      <c r="I30" s="223"/>
      <c r="K30" s="223"/>
      <c r="M30" s="223"/>
      <c r="O30" s="223"/>
      <c r="Q30" s="223"/>
      <c r="S30" s="223"/>
      <c r="U30" s="223"/>
    </row>
    <row r="31" spans="1:22" s="221" customFormat="1">
      <c r="A31" s="155"/>
      <c r="B31" s="155"/>
      <c r="C31" s="223"/>
      <c r="E31" s="223"/>
      <c r="G31" s="223"/>
      <c r="H31" s="223"/>
      <c r="I31" s="223"/>
      <c r="K31" s="223"/>
      <c r="M31" s="223"/>
      <c r="O31" s="223"/>
      <c r="Q31" s="223"/>
      <c r="S31" s="223"/>
      <c r="U31" s="223"/>
    </row>
    <row r="32" spans="1:22" s="221" customFormat="1">
      <c r="A32" s="155"/>
      <c r="B32" s="155"/>
      <c r="C32" s="223"/>
      <c r="E32" s="223"/>
      <c r="G32" s="223"/>
      <c r="H32" s="223"/>
      <c r="I32" s="223"/>
      <c r="K32" s="223"/>
      <c r="M32" s="223"/>
      <c r="O32" s="223"/>
      <c r="Q32" s="223"/>
      <c r="S32" s="223"/>
      <c r="U32" s="223"/>
    </row>
    <row r="33" spans="1:21" s="221" customFormat="1">
      <c r="A33" s="155"/>
      <c r="B33" s="155"/>
      <c r="C33" s="223"/>
      <c r="E33" s="223"/>
      <c r="G33" s="223"/>
      <c r="H33" s="223"/>
      <c r="I33" s="223"/>
      <c r="K33" s="223"/>
      <c r="M33" s="223"/>
      <c r="O33" s="223"/>
      <c r="Q33" s="223"/>
      <c r="S33" s="223"/>
      <c r="U33" s="223"/>
    </row>
    <row r="34" spans="1:21" s="221" customFormat="1">
      <c r="A34" s="155"/>
      <c r="B34" s="155"/>
      <c r="C34" s="223"/>
      <c r="E34" s="223"/>
      <c r="G34" s="223"/>
      <c r="H34" s="223"/>
      <c r="I34" s="223"/>
      <c r="K34" s="223"/>
      <c r="M34" s="223"/>
      <c r="O34" s="223"/>
      <c r="Q34" s="223"/>
      <c r="S34" s="223"/>
      <c r="U34" s="223"/>
    </row>
    <row r="35" spans="1:21" s="221" customFormat="1">
      <c r="A35" s="155"/>
      <c r="B35" s="155"/>
      <c r="C35" s="223"/>
      <c r="E35" s="223"/>
      <c r="G35" s="223"/>
      <c r="H35" s="223"/>
      <c r="I35" s="223"/>
      <c r="K35" s="223"/>
      <c r="M35" s="223"/>
      <c r="O35" s="223"/>
      <c r="Q35" s="223"/>
      <c r="S35" s="223"/>
      <c r="U35" s="223"/>
    </row>
    <row r="36" spans="1:21" s="221" customFormat="1">
      <c r="A36" s="155"/>
      <c r="B36" s="155"/>
      <c r="C36" s="223"/>
      <c r="E36" s="223"/>
      <c r="G36" s="223"/>
      <c r="H36" s="223"/>
      <c r="I36" s="223"/>
      <c r="K36" s="223"/>
      <c r="M36" s="223"/>
      <c r="O36" s="223"/>
      <c r="Q36" s="223"/>
      <c r="S36" s="223"/>
      <c r="U36" s="223"/>
    </row>
    <row r="37" spans="1:21" s="221" customFormat="1">
      <c r="A37" s="155"/>
      <c r="B37" s="155"/>
      <c r="C37" s="223"/>
      <c r="E37" s="223"/>
      <c r="G37" s="223"/>
      <c r="H37" s="223"/>
      <c r="I37" s="223"/>
      <c r="K37" s="223"/>
      <c r="M37" s="223"/>
      <c r="O37" s="223"/>
      <c r="Q37" s="223"/>
      <c r="S37" s="223"/>
      <c r="U37" s="223"/>
    </row>
    <row r="38" spans="1:21" s="221" customFormat="1">
      <c r="A38" s="155"/>
      <c r="B38" s="155"/>
      <c r="C38" s="223"/>
      <c r="E38" s="223"/>
      <c r="G38" s="223"/>
      <c r="H38" s="223"/>
      <c r="I38" s="223"/>
      <c r="K38" s="223"/>
      <c r="M38" s="223"/>
      <c r="O38" s="223"/>
      <c r="Q38" s="223"/>
      <c r="S38" s="223"/>
      <c r="U38" s="223"/>
    </row>
    <row r="39" spans="1:21" ht="19.399999999999999" customHeight="1"/>
    <row r="40" spans="1:21" ht="19.399999999999999" customHeight="1"/>
    <row r="41" spans="1:21" ht="19.399999999999999" customHeight="1"/>
    <row r="42" spans="1:21" ht="19.399999999999999" customHeight="1"/>
    <row r="43" spans="1:21" ht="19.399999999999999" customHeight="1"/>
    <row r="44" spans="1:21" ht="19.399999999999999" customHeight="1"/>
    <row r="45" spans="1:21" ht="19.399999999999999" customHeight="1"/>
    <row r="46" spans="1:21" ht="19.399999999999999" customHeight="1"/>
    <row r="47" spans="1:21" ht="19.399999999999999" customHeight="1"/>
    <row r="48" spans="1:21" ht="19.399999999999999" customHeight="1"/>
    <row r="49" spans="4:22" ht="19.399999999999999" customHeight="1"/>
    <row r="50" spans="4:22" ht="19.399999999999999" customHeight="1"/>
    <row r="51" spans="4:22" ht="19.399999999999999" customHeight="1"/>
    <row r="52" spans="4:22" ht="19.399999999999999" customHeight="1"/>
    <row r="53" spans="4:22" ht="19.399999999999999" customHeight="1"/>
    <row r="54" spans="4:22" ht="19.399999999999999" customHeight="1"/>
    <row r="55" spans="4:22" ht="19.399999999999999" customHeight="1"/>
    <row r="56" spans="4:22" ht="19.399999999999999" customHeight="1"/>
    <row r="57" spans="4:22" ht="19.399999999999999" customHeight="1"/>
    <row r="58" spans="4:22" ht="19.399999999999999" customHeight="1"/>
    <row r="59" spans="4:22" ht="19.399999999999999" customHeight="1"/>
    <row r="60" spans="4:22" s="155" customFormat="1">
      <c r="D60" s="221"/>
      <c r="F60" s="221"/>
      <c r="H60" s="222"/>
      <c r="J60" s="221"/>
      <c r="L60" s="221"/>
      <c r="N60" s="221"/>
      <c r="P60" s="221"/>
      <c r="R60" s="221"/>
      <c r="T60" s="221"/>
      <c r="V60" s="221"/>
    </row>
    <row r="61" spans="4:22" ht="19.399999999999999" customHeight="1"/>
    <row r="62" spans="4:22" s="155" customFormat="1">
      <c r="D62" s="221"/>
      <c r="F62" s="221"/>
      <c r="J62" s="221"/>
      <c r="L62" s="221"/>
      <c r="N62" s="221"/>
      <c r="P62" s="221"/>
      <c r="R62" s="221"/>
      <c r="T62" s="221"/>
      <c r="V62" s="221"/>
    </row>
    <row r="63" spans="4:22" s="155" customFormat="1">
      <c r="D63" s="221"/>
      <c r="F63" s="221"/>
      <c r="J63" s="221"/>
      <c r="L63" s="221"/>
      <c r="N63" s="221"/>
      <c r="P63" s="221"/>
      <c r="R63" s="221"/>
      <c r="T63" s="221"/>
      <c r="V63" s="221"/>
    </row>
    <row r="64" spans="4:22" s="155" customFormat="1">
      <c r="D64" s="221"/>
      <c r="F64" s="221"/>
      <c r="J64" s="221"/>
      <c r="L64" s="221"/>
      <c r="N64" s="221"/>
      <c r="P64" s="221"/>
      <c r="R64" s="221"/>
      <c r="T64" s="221"/>
      <c r="V64" s="221"/>
    </row>
    <row r="65" spans="4:22" ht="19.399999999999999" customHeight="1"/>
    <row r="66" spans="4:22" ht="19.399999999999999" customHeight="1"/>
    <row r="67" spans="4:22" ht="19.399999999999999" customHeight="1"/>
    <row r="68" spans="4:22" ht="19.399999999999999" customHeight="1"/>
    <row r="69" spans="4:22" ht="19.399999999999999" customHeight="1"/>
    <row r="70" spans="4:22" ht="19.399999999999999" customHeight="1"/>
    <row r="71" spans="4:22" ht="19.399999999999999" customHeight="1"/>
    <row r="72" spans="4:22" ht="19.399999999999999" customHeight="1"/>
    <row r="73" spans="4:22" ht="19.399999999999999" customHeight="1"/>
    <row r="74" spans="4:22" s="155" customFormat="1">
      <c r="D74" s="221"/>
      <c r="F74" s="221"/>
      <c r="J74" s="221"/>
      <c r="L74" s="221"/>
      <c r="N74" s="221"/>
      <c r="P74" s="221"/>
      <c r="R74" s="221"/>
      <c r="T74" s="221"/>
      <c r="V74" s="221"/>
    </row>
    <row r="75" spans="4:22" ht="19.399999999999999" customHeight="1"/>
    <row r="76" spans="4:22" ht="19.399999999999999" customHeight="1"/>
    <row r="77" spans="4:22" s="155" customFormat="1">
      <c r="D77" s="221"/>
      <c r="F77" s="221"/>
      <c r="J77" s="221"/>
      <c r="L77" s="221"/>
      <c r="N77" s="221"/>
      <c r="P77" s="221"/>
      <c r="R77" s="221"/>
      <c r="T77" s="221"/>
      <c r="V77" s="221"/>
    </row>
    <row r="78" spans="4:22" ht="19.399999999999999" customHeight="1"/>
    <row r="79" spans="4:22" ht="19.399999999999999" customHeight="1"/>
    <row r="80" spans="4:22" ht="19.399999999999999" customHeight="1"/>
    <row r="81" ht="19.399999999999999" customHeight="1"/>
    <row r="82" ht="19.399999999999999" customHeight="1"/>
    <row r="83" ht="19.399999999999999" customHeight="1"/>
    <row r="84" ht="19.399999999999999" customHeight="1"/>
    <row r="85" ht="19.399999999999999" customHeight="1"/>
    <row r="86" ht="19.399999999999999" customHeight="1"/>
    <row r="87" ht="19.399999999999999" customHeight="1"/>
    <row r="88" ht="19.399999999999999" customHeight="1"/>
    <row r="89" ht="19.399999999999999" customHeight="1"/>
    <row r="90" ht="19.399999999999999" customHeight="1"/>
    <row r="91" ht="19.399999999999999" customHeight="1"/>
    <row r="92" ht="19.399999999999999" customHeight="1"/>
    <row r="93" ht="19.399999999999999" customHeight="1"/>
    <row r="94" ht="19.399999999999999" customHeight="1"/>
    <row r="95" ht="19.399999999999999" customHeight="1"/>
    <row r="96" ht="19.399999999999999" customHeight="1"/>
    <row r="97" ht="19.399999999999999" customHeight="1"/>
    <row r="98" ht="19.399999999999999" customHeight="1"/>
    <row r="99" ht="19.399999999999999" customHeight="1"/>
    <row r="100" ht="19.399999999999999" customHeight="1"/>
    <row r="101" ht="19.399999999999999" customHeight="1"/>
    <row r="102" ht="19.399999999999999" customHeight="1"/>
    <row r="103" ht="19.399999999999999" customHeight="1"/>
    <row r="104" ht="19.399999999999999" customHeight="1"/>
    <row r="105" ht="19.399999999999999" customHeight="1"/>
    <row r="106" ht="19.399999999999999" customHeight="1"/>
    <row r="107" ht="19.399999999999999" customHeight="1"/>
    <row r="108" ht="19.399999999999999" customHeight="1"/>
    <row r="109" ht="19.399999999999999" customHeight="1"/>
    <row r="110" ht="19.399999999999999" customHeight="1"/>
    <row r="111" ht="19.399999999999999" customHeight="1"/>
    <row r="112" ht="19.399999999999999" customHeight="1"/>
    <row r="113" spans="4:22" ht="19.399999999999999" customHeight="1"/>
    <row r="114" spans="4:22" ht="19.399999999999999" customHeight="1"/>
    <row r="115" spans="4:22" ht="19.399999999999999" customHeight="1"/>
    <row r="116" spans="4:22" ht="19.399999999999999" customHeight="1"/>
    <row r="117" spans="4:22" s="155" customFormat="1">
      <c r="D117" s="221"/>
      <c r="F117" s="221"/>
      <c r="J117" s="221"/>
      <c r="L117" s="221"/>
      <c r="N117" s="221"/>
      <c r="P117" s="221"/>
      <c r="R117" s="221"/>
      <c r="T117" s="221"/>
      <c r="V117" s="221"/>
    </row>
    <row r="118" spans="4:22" ht="19.399999999999999" customHeight="1"/>
    <row r="119" spans="4:22" ht="19.399999999999999" customHeight="1"/>
    <row r="120" spans="4:22" ht="19.399999999999999" customHeight="1"/>
    <row r="121" spans="4:22" s="155" customFormat="1">
      <c r="D121" s="221"/>
      <c r="F121" s="221"/>
      <c r="J121" s="221"/>
      <c r="L121" s="221"/>
      <c r="N121" s="221"/>
      <c r="P121" s="221"/>
      <c r="R121" s="221"/>
      <c r="T121" s="221"/>
      <c r="V121" s="221"/>
    </row>
    <row r="122" spans="4:22" ht="19.399999999999999" customHeight="1"/>
    <row r="123" spans="4:22" ht="19.399999999999999" customHeight="1"/>
    <row r="124" spans="4:22" ht="19.399999999999999" customHeight="1"/>
    <row r="125" spans="4:22" s="155" customFormat="1">
      <c r="D125" s="221"/>
      <c r="F125" s="221"/>
      <c r="J125" s="221"/>
      <c r="L125" s="221"/>
      <c r="N125" s="221"/>
      <c r="P125" s="221"/>
      <c r="R125" s="221"/>
      <c r="T125" s="221"/>
      <c r="V125" s="221"/>
    </row>
    <row r="126" spans="4:22" ht="19.399999999999999" customHeight="1"/>
    <row r="127" spans="4:22" s="155" customFormat="1">
      <c r="D127" s="221"/>
      <c r="F127" s="221"/>
      <c r="J127" s="221"/>
      <c r="L127" s="221"/>
      <c r="N127" s="221"/>
      <c r="P127" s="221"/>
      <c r="R127" s="221"/>
      <c r="T127" s="221"/>
      <c r="V127" s="221"/>
    </row>
  </sheetData>
  <mergeCells count="6">
    <mergeCell ref="J10:L10"/>
    <mergeCell ref="D6:V6"/>
    <mergeCell ref="P7:T7"/>
    <mergeCell ref="P8:T8"/>
    <mergeCell ref="T1:V1"/>
    <mergeCell ref="T2:V2"/>
  </mergeCells>
  <pageMargins left="0.55000000000000004" right="0.5" top="0.5" bottom="0.5" header="0.5" footer="0.5"/>
  <pageSetup paperSize="9" scale="64" firstPageNumber="11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942-3BA4-464C-9D8A-5A96E974A2E3}">
  <sheetPr>
    <tabColor theme="8" tint="0.39997558519241921"/>
    <pageSetUpPr fitToPage="1"/>
  </sheetPr>
  <dimension ref="A1:J98"/>
  <sheetViews>
    <sheetView view="pageBreakPreview" topLeftCell="A86" zoomScale="56" zoomScaleNormal="70" zoomScaleSheetLayoutView="56" workbookViewId="0">
      <selection activeCell="U17" sqref="U17"/>
    </sheetView>
  </sheetViews>
  <sheetFormatPr defaultColWidth="7.90625" defaultRowHeight="19" customHeight="1"/>
  <cols>
    <col min="1" max="1" width="47" style="242" bestFit="1" customWidth="1"/>
    <col min="2" max="2" width="7.7265625" style="244" customWidth="1"/>
    <col min="3" max="3" width="0.90625" style="242" customWidth="1"/>
    <col min="4" max="4" width="13.6328125" style="243" customWidth="1"/>
    <col min="5" max="5" width="0.90625" style="242" customWidth="1"/>
    <col min="6" max="6" width="13.6328125" style="243" customWidth="1"/>
    <col min="7" max="7" width="0.90625" style="242" customWidth="1"/>
    <col min="8" max="8" width="13.6328125" style="243" customWidth="1"/>
    <col min="9" max="9" width="0.90625" style="242" customWidth="1"/>
    <col min="10" max="10" width="13.6328125" style="243" customWidth="1"/>
    <col min="11" max="16384" width="7.90625" style="242"/>
  </cols>
  <sheetData>
    <row r="1" spans="1:10" s="141" customFormat="1" ht="20.5">
      <c r="A1" s="288" t="s">
        <v>28</v>
      </c>
      <c r="B1" s="287"/>
      <c r="D1" s="305"/>
      <c r="F1" s="305"/>
      <c r="H1" s="309"/>
      <c r="I1" s="309"/>
      <c r="J1" s="309"/>
    </row>
    <row r="2" spans="1:10" s="141" customFormat="1" ht="20.5">
      <c r="A2" s="280" t="s">
        <v>250</v>
      </c>
      <c r="B2" s="287"/>
      <c r="D2" s="305"/>
      <c r="F2" s="305"/>
      <c r="H2" s="309"/>
      <c r="I2" s="309"/>
      <c r="J2" s="309"/>
    </row>
    <row r="3" spans="1:10" s="141" customFormat="1" ht="20.5">
      <c r="A3" s="286" t="s">
        <v>120</v>
      </c>
      <c r="B3" s="285"/>
      <c r="C3" s="284"/>
      <c r="D3" s="306"/>
      <c r="E3" s="284"/>
      <c r="F3" s="306"/>
      <c r="G3" s="284"/>
      <c r="H3" s="305"/>
      <c r="J3" s="305"/>
    </row>
    <row r="4" spans="1:10" s="141" customFormat="1" ht="20.5">
      <c r="A4" s="280"/>
      <c r="B4" s="275"/>
      <c r="C4" s="279"/>
      <c r="D4" s="119"/>
      <c r="E4" s="281"/>
      <c r="F4" s="119"/>
      <c r="G4" s="121"/>
      <c r="H4" s="119"/>
      <c r="I4" s="281"/>
      <c r="J4" s="119"/>
    </row>
    <row r="5" spans="1:10" s="141" customFormat="1" ht="20.5">
      <c r="A5" s="280"/>
      <c r="B5" s="275"/>
      <c r="C5" s="279"/>
      <c r="D5" s="115"/>
      <c r="E5" s="278"/>
      <c r="F5" s="115"/>
      <c r="G5" s="116"/>
      <c r="H5" s="115"/>
      <c r="I5" s="278"/>
      <c r="J5" s="113" t="s">
        <v>25</v>
      </c>
    </row>
    <row r="6" spans="1:10" s="141" customFormat="1" ht="20.5">
      <c r="A6" s="277"/>
      <c r="B6" s="276"/>
      <c r="C6" s="276"/>
      <c r="D6" s="307" t="s">
        <v>24</v>
      </c>
      <c r="E6" s="307"/>
      <c r="F6" s="307"/>
      <c r="G6" s="44"/>
      <c r="H6" s="307" t="s">
        <v>23</v>
      </c>
      <c r="I6" s="307"/>
      <c r="J6" s="307"/>
    </row>
    <row r="7" spans="1:10" s="141" customFormat="1" ht="20.5">
      <c r="B7" s="112" t="s">
        <v>19</v>
      </c>
      <c r="C7" s="275"/>
      <c r="D7" s="150" t="s">
        <v>85</v>
      </c>
      <c r="E7" s="34"/>
      <c r="F7" s="150" t="s">
        <v>84</v>
      </c>
      <c r="G7" s="34"/>
      <c r="H7" s="150" t="s">
        <v>85</v>
      </c>
      <c r="I7" s="34"/>
      <c r="J7" s="150" t="s">
        <v>84</v>
      </c>
    </row>
    <row r="8" spans="1:10" s="141" customFormat="1" ht="20.5">
      <c r="B8" s="111"/>
      <c r="C8" s="274"/>
      <c r="D8" s="126"/>
      <c r="E8" s="124"/>
      <c r="F8" s="126"/>
      <c r="G8" s="124"/>
      <c r="H8" s="126"/>
      <c r="I8" s="124"/>
      <c r="J8" s="126"/>
    </row>
    <row r="9" spans="1:10" s="141" customFormat="1" ht="20.5">
      <c r="A9" s="304" t="s">
        <v>249</v>
      </c>
      <c r="B9" s="256"/>
      <c r="D9" s="144"/>
      <c r="E9" s="262"/>
      <c r="F9" s="144"/>
      <c r="G9" s="262"/>
      <c r="H9" s="144"/>
      <c r="I9" s="262"/>
      <c r="J9" s="144"/>
    </row>
    <row r="10" spans="1:10" s="141" customFormat="1" ht="20">
      <c r="A10" s="303" t="s">
        <v>125</v>
      </c>
      <c r="B10" s="260"/>
      <c r="D10" s="247">
        <f>'TPL 8-9_6M'!D20</f>
        <v>76255</v>
      </c>
      <c r="E10" s="262"/>
      <c r="F10" s="247">
        <f>'TPL 8-9_6M'!F20</f>
        <v>151392</v>
      </c>
      <c r="G10" s="262"/>
      <c r="H10" s="247">
        <f>'TPL 8-9_6M'!H20</f>
        <v>100328</v>
      </c>
      <c r="I10" s="262"/>
      <c r="J10" s="247">
        <f>'TPL 8-9_6M'!J20</f>
        <v>132580</v>
      </c>
    </row>
    <row r="11" spans="1:10" s="141" customFormat="1" ht="20">
      <c r="A11" s="303" t="s">
        <v>248</v>
      </c>
      <c r="B11" s="260"/>
      <c r="D11" s="247"/>
      <c r="E11" s="262"/>
      <c r="F11" s="247"/>
      <c r="G11" s="262"/>
      <c r="H11" s="247"/>
      <c r="I11" s="262"/>
      <c r="J11" s="247"/>
    </row>
    <row r="12" spans="1:10" s="141" customFormat="1" ht="20">
      <c r="A12" s="83" t="s">
        <v>247</v>
      </c>
      <c r="B12" s="302"/>
      <c r="D12" s="247">
        <v>43483</v>
      </c>
      <c r="E12" s="262"/>
      <c r="F12" s="247">
        <v>42848</v>
      </c>
      <c r="G12" s="262"/>
      <c r="H12" s="247">
        <v>302</v>
      </c>
      <c r="I12" s="262"/>
      <c r="J12" s="247">
        <v>525</v>
      </c>
    </row>
    <row r="13" spans="1:10" s="141" customFormat="1" ht="20">
      <c r="A13" s="83" t="s">
        <v>246</v>
      </c>
      <c r="B13" s="302"/>
      <c r="D13" s="247">
        <v>1975</v>
      </c>
      <c r="E13" s="262"/>
      <c r="F13" s="247">
        <v>0</v>
      </c>
      <c r="G13" s="262"/>
      <c r="H13" s="247">
        <v>0</v>
      </c>
      <c r="I13" s="262"/>
      <c r="J13" s="247">
        <v>0</v>
      </c>
    </row>
    <row r="14" spans="1:10" s="141" customFormat="1" ht="20">
      <c r="A14" s="141" t="s">
        <v>245</v>
      </c>
      <c r="B14" s="302"/>
      <c r="D14" s="247">
        <v>0</v>
      </c>
      <c r="E14" s="262"/>
      <c r="F14" s="247">
        <v>-5436</v>
      </c>
      <c r="G14" s="262"/>
      <c r="H14" s="247">
        <v>0</v>
      </c>
      <c r="I14" s="262"/>
      <c r="J14" s="247">
        <v>0</v>
      </c>
    </row>
    <row r="15" spans="1:10" s="141" customFormat="1" ht="20">
      <c r="A15" s="141" t="s">
        <v>244</v>
      </c>
      <c r="B15" s="302"/>
      <c r="D15" s="247">
        <v>3904</v>
      </c>
      <c r="E15" s="262"/>
      <c r="F15" s="247">
        <v>4279</v>
      </c>
      <c r="G15" s="262"/>
      <c r="H15" s="136">
        <v>0</v>
      </c>
      <c r="I15" s="262"/>
      <c r="J15" s="247">
        <v>0</v>
      </c>
    </row>
    <row r="16" spans="1:10" s="141" customFormat="1" ht="20">
      <c r="A16" s="141" t="s">
        <v>243</v>
      </c>
      <c r="B16" s="302"/>
      <c r="D16" s="247">
        <v>-2122</v>
      </c>
      <c r="E16" s="262"/>
      <c r="F16" s="247">
        <v>-5249</v>
      </c>
      <c r="G16" s="262"/>
      <c r="H16" s="136">
        <v>0</v>
      </c>
      <c r="I16" s="262"/>
      <c r="J16" s="247">
        <v>0</v>
      </c>
    </row>
    <row r="17" spans="1:10" s="141" customFormat="1" ht="20">
      <c r="A17" s="141" t="s">
        <v>242</v>
      </c>
      <c r="B17" s="302"/>
      <c r="D17" s="247"/>
      <c r="E17" s="262"/>
      <c r="F17" s="247"/>
      <c r="G17" s="262"/>
      <c r="H17" s="136"/>
      <c r="I17" s="262"/>
      <c r="J17" s="136"/>
    </row>
    <row r="18" spans="1:10" s="141" customFormat="1" ht="20">
      <c r="A18" s="83" t="s">
        <v>241</v>
      </c>
      <c r="B18" s="302"/>
      <c r="D18" s="136">
        <v>6131</v>
      </c>
      <c r="E18" s="262"/>
      <c r="F18" s="247">
        <v>-5189</v>
      </c>
      <c r="G18" s="262"/>
      <c r="H18" s="247">
        <v>-878</v>
      </c>
      <c r="I18" s="262"/>
      <c r="J18" s="247">
        <v>-1234</v>
      </c>
    </row>
    <row r="19" spans="1:10" s="141" customFormat="1" ht="20">
      <c r="A19" s="83" t="s">
        <v>240</v>
      </c>
      <c r="B19" s="302"/>
      <c r="D19" s="247">
        <v>-311</v>
      </c>
      <c r="E19" s="262"/>
      <c r="F19" s="247">
        <v>-253</v>
      </c>
      <c r="G19" s="262"/>
      <c r="H19" s="247">
        <v>0</v>
      </c>
      <c r="I19" s="262"/>
      <c r="J19" s="247">
        <v>-253</v>
      </c>
    </row>
    <row r="20" spans="1:10" s="141" customFormat="1" ht="20" hidden="1">
      <c r="A20" s="83"/>
      <c r="B20" s="302"/>
      <c r="D20" s="247"/>
      <c r="E20" s="262"/>
      <c r="F20" s="247"/>
      <c r="G20" s="262"/>
      <c r="H20" s="247"/>
      <c r="I20" s="262"/>
      <c r="J20" s="247"/>
    </row>
    <row r="21" spans="1:10" s="141" customFormat="1" ht="20">
      <c r="A21" s="83" t="s">
        <v>126</v>
      </c>
      <c r="B21" s="302"/>
      <c r="D21" s="247">
        <v>-12621</v>
      </c>
      <c r="E21" s="262"/>
      <c r="F21" s="247">
        <v>0</v>
      </c>
      <c r="G21" s="262"/>
      <c r="H21" s="247">
        <v>-1287</v>
      </c>
      <c r="I21" s="262"/>
      <c r="J21" s="247">
        <v>0</v>
      </c>
    </row>
    <row r="22" spans="1:10" s="141" customFormat="1" ht="20">
      <c r="A22" s="83" t="s">
        <v>239</v>
      </c>
      <c r="B22" s="301"/>
      <c r="D22" s="247">
        <v>-2093</v>
      </c>
      <c r="E22" s="262"/>
      <c r="F22" s="247">
        <v>-351</v>
      </c>
      <c r="G22" s="262"/>
      <c r="H22" s="247">
        <v>-3215</v>
      </c>
      <c r="I22" s="262"/>
      <c r="J22" s="247">
        <v>-355</v>
      </c>
    </row>
    <row r="23" spans="1:10" s="141" customFormat="1" ht="20">
      <c r="A23" s="83" t="s">
        <v>238</v>
      </c>
      <c r="B23" s="302"/>
      <c r="D23" s="247">
        <v>-808</v>
      </c>
      <c r="E23" s="247"/>
      <c r="F23" s="247">
        <v>-1858</v>
      </c>
      <c r="G23" s="247"/>
      <c r="H23" s="247">
        <v>-564</v>
      </c>
      <c r="I23" s="247"/>
      <c r="J23" s="247">
        <v>-392</v>
      </c>
    </row>
    <row r="24" spans="1:10" s="141" customFormat="1" ht="20">
      <c r="A24" s="83" t="s">
        <v>237</v>
      </c>
      <c r="B24" s="263"/>
      <c r="D24" s="247">
        <v>1204</v>
      </c>
      <c r="E24" s="262"/>
      <c r="F24" s="247">
        <v>0</v>
      </c>
      <c r="G24" s="262"/>
      <c r="H24" s="247">
        <v>99</v>
      </c>
      <c r="I24" s="262"/>
      <c r="J24" s="247">
        <v>0</v>
      </c>
    </row>
    <row r="25" spans="1:10" s="141" customFormat="1" ht="20">
      <c r="A25" s="155" t="s">
        <v>236</v>
      </c>
      <c r="B25" s="301"/>
      <c r="D25" s="247">
        <v>0</v>
      </c>
      <c r="E25" s="247"/>
      <c r="F25" s="247">
        <v>0</v>
      </c>
      <c r="G25" s="247"/>
      <c r="H25" s="247">
        <v>-99779</v>
      </c>
      <c r="I25" s="247"/>
      <c r="J25" s="247">
        <v>-130835</v>
      </c>
    </row>
    <row r="26" spans="1:10" s="141" customFormat="1" ht="20">
      <c r="A26" s="155" t="s">
        <v>235</v>
      </c>
      <c r="B26" s="301"/>
      <c r="D26" s="247">
        <v>-2226</v>
      </c>
      <c r="E26" s="247"/>
      <c r="F26" s="247">
        <v>-2218</v>
      </c>
      <c r="G26" s="247"/>
      <c r="H26" s="247">
        <v>0</v>
      </c>
      <c r="I26" s="247"/>
      <c r="J26" s="247">
        <v>0</v>
      </c>
    </row>
    <row r="27" spans="1:10" s="141" customFormat="1" ht="20">
      <c r="A27" s="155" t="s">
        <v>234</v>
      </c>
      <c r="B27" s="301"/>
      <c r="D27" s="247">
        <v>-946</v>
      </c>
      <c r="E27" s="247"/>
      <c r="F27" s="247">
        <v>-1203</v>
      </c>
      <c r="G27" s="247"/>
      <c r="H27" s="247">
        <v>-843</v>
      </c>
      <c r="I27" s="247"/>
      <c r="J27" s="247">
        <v>-1103</v>
      </c>
    </row>
    <row r="28" spans="1:10" s="141" customFormat="1" ht="20">
      <c r="A28" s="83" t="s">
        <v>233</v>
      </c>
      <c r="B28" s="92" t="s">
        <v>57</v>
      </c>
      <c r="D28" s="247">
        <v>141</v>
      </c>
      <c r="E28" s="262"/>
      <c r="F28" s="247">
        <v>-1382</v>
      </c>
      <c r="G28" s="262"/>
      <c r="H28" s="136">
        <v>0</v>
      </c>
      <c r="I28" s="262"/>
      <c r="J28" s="136">
        <v>0</v>
      </c>
    </row>
    <row r="29" spans="1:10" s="141" customFormat="1" ht="20">
      <c r="A29" s="83" t="s">
        <v>106</v>
      </c>
      <c r="B29" s="92" t="s">
        <v>55</v>
      </c>
      <c r="D29" s="136">
        <v>1208</v>
      </c>
      <c r="E29" s="262"/>
      <c r="F29" s="136">
        <v>1386</v>
      </c>
      <c r="G29" s="262"/>
      <c r="H29" s="136">
        <v>1208</v>
      </c>
      <c r="I29" s="262"/>
      <c r="J29" s="136">
        <v>1386</v>
      </c>
    </row>
    <row r="30" spans="1:10" s="141" customFormat="1" ht="20">
      <c r="A30" s="83" t="s">
        <v>108</v>
      </c>
      <c r="B30" s="260"/>
      <c r="D30" s="267">
        <v>2947</v>
      </c>
      <c r="E30" s="262"/>
      <c r="F30" s="267">
        <v>8963</v>
      </c>
      <c r="G30" s="262"/>
      <c r="H30" s="267">
        <v>2481</v>
      </c>
      <c r="I30" s="262"/>
      <c r="J30" s="267">
        <v>8346</v>
      </c>
    </row>
    <row r="31" spans="1:10" s="141" customFormat="1" ht="20">
      <c r="A31" s="83" t="s">
        <v>232</v>
      </c>
      <c r="B31" s="260"/>
      <c r="D31" s="144"/>
      <c r="E31" s="262"/>
      <c r="F31" s="144"/>
      <c r="G31" s="262"/>
      <c r="H31" s="144"/>
      <c r="I31" s="262"/>
      <c r="J31" s="144"/>
    </row>
    <row r="32" spans="1:10" s="141" customFormat="1" ht="20">
      <c r="A32" s="83" t="s">
        <v>231</v>
      </c>
      <c r="B32" s="260"/>
      <c r="C32" s="300">
        <f>SUM(C10:C31)</f>
        <v>0</v>
      </c>
      <c r="D32" s="299">
        <f>SUM(D10:D31)</f>
        <v>116121</v>
      </c>
      <c r="E32" s="247">
        <v>0</v>
      </c>
      <c r="F32" s="299">
        <f>SUM(F10:F31)</f>
        <v>185729</v>
      </c>
      <c r="G32" s="247">
        <v>0</v>
      </c>
      <c r="H32" s="299">
        <f>SUM(H10:H31)</f>
        <v>-2148</v>
      </c>
      <c r="I32" s="247"/>
      <c r="J32" s="247">
        <f>SUM(J10:J31)</f>
        <v>8665</v>
      </c>
    </row>
    <row r="33" spans="1:10" s="141" customFormat="1" ht="20">
      <c r="A33" s="83" t="s">
        <v>230</v>
      </c>
      <c r="B33" s="260"/>
      <c r="D33" s="262"/>
      <c r="E33" s="247"/>
      <c r="F33" s="262"/>
      <c r="G33" s="247"/>
      <c r="H33" s="247"/>
      <c r="I33" s="247"/>
      <c r="J33" s="247"/>
    </row>
    <row r="34" spans="1:10" s="141" customFormat="1" ht="20">
      <c r="A34" s="83" t="s">
        <v>229</v>
      </c>
      <c r="B34" s="260"/>
      <c r="D34" s="247">
        <v>14593</v>
      </c>
      <c r="E34" s="247"/>
      <c r="F34" s="247">
        <v>-10485</v>
      </c>
      <c r="G34" s="247"/>
      <c r="H34" s="247">
        <v>19253</v>
      </c>
      <c r="I34" s="247"/>
      <c r="J34" s="247">
        <v>142</v>
      </c>
    </row>
    <row r="35" spans="1:10" s="141" customFormat="1" ht="20">
      <c r="A35" s="83" t="s">
        <v>228</v>
      </c>
      <c r="B35" s="260"/>
      <c r="D35" s="247">
        <v>6993</v>
      </c>
      <c r="E35" s="247"/>
      <c r="F35" s="247">
        <v>3862</v>
      </c>
      <c r="G35" s="247"/>
      <c r="H35" s="247">
        <v>0</v>
      </c>
      <c r="I35" s="262"/>
      <c r="J35" s="247">
        <v>0</v>
      </c>
    </row>
    <row r="36" spans="1:10" s="141" customFormat="1" ht="20">
      <c r="A36" s="83" t="s">
        <v>227</v>
      </c>
      <c r="B36" s="260"/>
      <c r="D36" s="247">
        <v>1117</v>
      </c>
      <c r="E36" s="247"/>
      <c r="F36" s="247">
        <v>2974</v>
      </c>
      <c r="G36" s="247"/>
      <c r="H36" s="247">
        <v>-146</v>
      </c>
      <c r="I36" s="262"/>
      <c r="J36" s="247">
        <v>-118</v>
      </c>
    </row>
    <row r="37" spans="1:10" s="141" customFormat="1" ht="20">
      <c r="A37" s="83" t="s">
        <v>226</v>
      </c>
      <c r="B37" s="260"/>
      <c r="D37" s="247">
        <v>-1463</v>
      </c>
      <c r="E37" s="247"/>
      <c r="F37" s="247">
        <v>-2231</v>
      </c>
      <c r="G37" s="247"/>
      <c r="H37" s="247">
        <v>0</v>
      </c>
      <c r="I37" s="262"/>
      <c r="J37" s="247">
        <v>0</v>
      </c>
    </row>
    <row r="38" spans="1:10" s="141" customFormat="1" ht="20">
      <c r="A38" s="83" t="s">
        <v>225</v>
      </c>
      <c r="B38" s="260"/>
      <c r="D38" s="247">
        <v>-330</v>
      </c>
      <c r="E38" s="247"/>
      <c r="F38" s="247">
        <v>-50153</v>
      </c>
      <c r="G38" s="247"/>
      <c r="H38" s="247">
        <v>-5442</v>
      </c>
      <c r="I38" s="262"/>
      <c r="J38" s="247">
        <v>-2016</v>
      </c>
    </row>
    <row r="39" spans="1:10" s="141" customFormat="1" ht="20">
      <c r="A39" s="83" t="s">
        <v>224</v>
      </c>
      <c r="B39" s="260"/>
      <c r="D39" s="247">
        <v>10491</v>
      </c>
      <c r="E39" s="247"/>
      <c r="F39" s="247">
        <v>-8512</v>
      </c>
      <c r="G39" s="247"/>
      <c r="H39" s="247">
        <v>0</v>
      </c>
      <c r="I39" s="262"/>
      <c r="J39" s="247">
        <v>0</v>
      </c>
    </row>
    <row r="40" spans="1:10" s="141" customFormat="1" ht="20">
      <c r="A40" s="83" t="s">
        <v>223</v>
      </c>
      <c r="B40" s="298"/>
      <c r="D40" s="267">
        <v>0</v>
      </c>
      <c r="E40" s="262"/>
      <c r="F40" s="282">
        <v>-684</v>
      </c>
      <c r="G40" s="262"/>
      <c r="H40" s="267">
        <v>0</v>
      </c>
      <c r="I40" s="262"/>
      <c r="J40" s="267">
        <v>357</v>
      </c>
    </row>
    <row r="41" spans="1:10" s="141" customFormat="1" ht="20">
      <c r="A41" s="83"/>
      <c r="B41" s="298"/>
      <c r="D41" s="297"/>
      <c r="E41" s="295"/>
      <c r="F41" s="297"/>
      <c r="G41" s="295"/>
      <c r="H41" s="296"/>
      <c r="I41" s="295"/>
      <c r="J41" s="294"/>
    </row>
    <row r="42" spans="1:10" s="141" customFormat="1" ht="20">
      <c r="A42" s="293" t="s">
        <v>222</v>
      </c>
      <c r="B42" s="289"/>
      <c r="D42" s="247">
        <f>SUM(D32:D40)</f>
        <v>147522</v>
      </c>
      <c r="E42" s="247">
        <v>0</v>
      </c>
      <c r="F42" s="247">
        <f>SUM(F32:F40)</f>
        <v>120500</v>
      </c>
      <c r="G42" s="247">
        <v>0</v>
      </c>
      <c r="H42" s="247">
        <f>SUM(H32:H40)</f>
        <v>11517</v>
      </c>
      <c r="I42" s="247"/>
      <c r="J42" s="247">
        <f>SUM(J32:J40)</f>
        <v>7030</v>
      </c>
    </row>
    <row r="43" spans="1:10" s="141" customFormat="1" ht="20">
      <c r="A43" s="83" t="s">
        <v>221</v>
      </c>
      <c r="B43" s="260"/>
      <c r="D43" s="247">
        <v>300</v>
      </c>
      <c r="E43" s="247"/>
      <c r="F43" s="247">
        <v>717</v>
      </c>
      <c r="G43" s="247"/>
      <c r="H43" s="247">
        <v>197</v>
      </c>
      <c r="I43" s="247"/>
      <c r="J43" s="247">
        <v>617</v>
      </c>
    </row>
    <row r="44" spans="1:10" s="141" customFormat="1" ht="20">
      <c r="A44" s="83" t="s">
        <v>220</v>
      </c>
      <c r="B44" s="260"/>
      <c r="D44" s="247">
        <v>-422</v>
      </c>
      <c r="E44" s="247"/>
      <c r="F44" s="247">
        <v>0</v>
      </c>
      <c r="G44" s="247"/>
      <c r="H44" s="247">
        <v>-29</v>
      </c>
      <c r="I44" s="247"/>
      <c r="J44" s="247">
        <v>0</v>
      </c>
    </row>
    <row r="45" spans="1:10" s="141" customFormat="1" ht="20">
      <c r="A45" s="83" t="s">
        <v>219</v>
      </c>
      <c r="B45" s="289"/>
      <c r="D45" s="267">
        <v>-24872</v>
      </c>
      <c r="E45" s="262"/>
      <c r="F45" s="282">
        <v>-29382</v>
      </c>
      <c r="G45" s="262"/>
      <c r="H45" s="292">
        <v>-278</v>
      </c>
      <c r="I45" s="262"/>
      <c r="J45" s="267">
        <v>-58</v>
      </c>
    </row>
    <row r="46" spans="1:10" s="141" customFormat="1" ht="20.5">
      <c r="A46" s="291" t="s">
        <v>218</v>
      </c>
      <c r="B46" s="289"/>
      <c r="D46" s="267">
        <f t="shared" ref="D46:J46" si="0">SUM(D42:D45)</f>
        <v>122528</v>
      </c>
      <c r="E46" s="262">
        <f t="shared" si="0"/>
        <v>0</v>
      </c>
      <c r="F46" s="267">
        <f t="shared" si="0"/>
        <v>91835</v>
      </c>
      <c r="G46" s="262">
        <f t="shared" si="0"/>
        <v>0</v>
      </c>
      <c r="H46" s="267">
        <f t="shared" si="0"/>
        <v>11407</v>
      </c>
      <c r="I46" s="262">
        <f t="shared" si="0"/>
        <v>0</v>
      </c>
      <c r="J46" s="267">
        <f t="shared" si="0"/>
        <v>7589</v>
      </c>
    </row>
    <row r="47" spans="1:10" s="141" customFormat="1" ht="20.5">
      <c r="A47" s="290"/>
      <c r="B47" s="289"/>
      <c r="D47" s="144"/>
      <c r="E47" s="262"/>
      <c r="F47" s="144"/>
      <c r="G47" s="262"/>
      <c r="H47" s="144"/>
      <c r="I47" s="262"/>
      <c r="J47" s="144"/>
    </row>
    <row r="48" spans="1:10" s="141" customFormat="1" ht="20.5">
      <c r="A48" s="290"/>
      <c r="B48" s="289"/>
      <c r="D48" s="144"/>
      <c r="E48" s="262"/>
      <c r="F48" s="144"/>
      <c r="G48" s="262"/>
      <c r="H48" s="144"/>
      <c r="I48" s="262"/>
      <c r="J48" s="144"/>
    </row>
    <row r="49" spans="1:10" s="141" customFormat="1" ht="20.5">
      <c r="A49" s="288" t="s">
        <v>28</v>
      </c>
      <c r="B49" s="287"/>
      <c r="D49" s="144"/>
      <c r="E49" s="262"/>
      <c r="F49" s="144"/>
      <c r="G49" s="262"/>
      <c r="H49" s="309"/>
      <c r="I49" s="309"/>
      <c r="J49" s="309"/>
    </row>
    <row r="50" spans="1:10" s="141" customFormat="1" ht="20.5">
      <c r="A50" s="280" t="s">
        <v>217</v>
      </c>
      <c r="B50" s="287"/>
      <c r="D50" s="144"/>
      <c r="E50" s="262"/>
      <c r="F50" s="144"/>
      <c r="G50" s="262"/>
      <c r="H50" s="309"/>
      <c r="I50" s="309"/>
      <c r="J50" s="309"/>
    </row>
    <row r="51" spans="1:10" s="141" customFormat="1" ht="20.5">
      <c r="A51" s="286" t="s">
        <v>120</v>
      </c>
      <c r="B51" s="285"/>
      <c r="C51" s="284"/>
      <c r="D51" s="283"/>
      <c r="E51" s="282"/>
      <c r="F51" s="283"/>
      <c r="G51" s="282"/>
      <c r="H51" s="144"/>
      <c r="I51" s="262"/>
      <c r="J51" s="144"/>
    </row>
    <row r="52" spans="1:10" s="141" customFormat="1" ht="20.5">
      <c r="A52" s="280"/>
      <c r="B52" s="275"/>
      <c r="C52" s="279"/>
      <c r="D52" s="119"/>
      <c r="E52" s="281"/>
      <c r="F52" s="119"/>
      <c r="G52" s="121"/>
      <c r="H52" s="119"/>
      <c r="I52" s="281"/>
      <c r="J52" s="119"/>
    </row>
    <row r="53" spans="1:10" s="141" customFormat="1" ht="20.5">
      <c r="A53" s="280"/>
      <c r="B53" s="275"/>
      <c r="C53" s="279"/>
      <c r="D53" s="115"/>
      <c r="E53" s="278"/>
      <c r="F53" s="115"/>
      <c r="G53" s="116"/>
      <c r="H53" s="115"/>
      <c r="I53" s="278"/>
      <c r="J53" s="113" t="s">
        <v>25</v>
      </c>
    </row>
    <row r="54" spans="1:10" s="141" customFormat="1" ht="20.5">
      <c r="A54" s="277"/>
      <c r="B54" s="276"/>
      <c r="C54" s="276"/>
      <c r="D54" s="307" t="s">
        <v>24</v>
      </c>
      <c r="E54" s="307"/>
      <c r="F54" s="307"/>
      <c r="G54" s="44"/>
      <c r="H54" s="307" t="s">
        <v>23</v>
      </c>
      <c r="I54" s="307"/>
      <c r="J54" s="307"/>
    </row>
    <row r="55" spans="1:10" s="141" customFormat="1" ht="20.5">
      <c r="B55" s="275"/>
      <c r="C55" s="275"/>
      <c r="D55" s="150" t="s">
        <v>85</v>
      </c>
      <c r="E55" s="34"/>
      <c r="F55" s="150" t="s">
        <v>84</v>
      </c>
      <c r="G55" s="34"/>
      <c r="H55" s="150" t="s">
        <v>85</v>
      </c>
      <c r="I55" s="34"/>
      <c r="J55" s="150" t="s">
        <v>84</v>
      </c>
    </row>
    <row r="56" spans="1:10" s="141" customFormat="1" ht="20.5">
      <c r="B56" s="111"/>
      <c r="C56" s="274"/>
      <c r="D56" s="273"/>
      <c r="E56" s="44"/>
      <c r="F56" s="273"/>
      <c r="G56" s="44"/>
      <c r="H56" s="273"/>
      <c r="I56" s="44"/>
      <c r="J56" s="273"/>
    </row>
    <row r="57" spans="1:10" s="141" customFormat="1" ht="20.5">
      <c r="A57" s="106" t="s">
        <v>216</v>
      </c>
      <c r="B57" s="256"/>
      <c r="D57" s="144"/>
      <c r="E57" s="262"/>
      <c r="F57" s="144"/>
      <c r="G57" s="262"/>
      <c r="H57" s="144"/>
      <c r="I57" s="262"/>
      <c r="J57" s="144"/>
    </row>
    <row r="58" spans="1:10" s="141" customFormat="1" ht="20">
      <c r="A58" s="83" t="s">
        <v>215</v>
      </c>
      <c r="B58" s="256"/>
      <c r="D58" s="144">
        <v>0</v>
      </c>
      <c r="E58" s="262"/>
      <c r="F58" s="144">
        <v>-73700</v>
      </c>
      <c r="G58" s="262"/>
      <c r="H58" s="144">
        <v>0</v>
      </c>
      <c r="I58" s="262"/>
      <c r="J58" s="144">
        <v>0</v>
      </c>
    </row>
    <row r="59" spans="1:10" s="141" customFormat="1" ht="20">
      <c r="A59" s="83" t="s">
        <v>214</v>
      </c>
      <c r="B59" s="244"/>
      <c r="D59" s="247">
        <v>51201</v>
      </c>
      <c r="E59" s="262"/>
      <c r="F59" s="247">
        <v>130001</v>
      </c>
      <c r="G59" s="262"/>
      <c r="H59" s="247">
        <v>0</v>
      </c>
      <c r="I59" s="262"/>
      <c r="J59" s="247">
        <v>19453</v>
      </c>
    </row>
    <row r="60" spans="1:10" s="141" customFormat="1" ht="20">
      <c r="A60" s="83" t="s">
        <v>213</v>
      </c>
      <c r="B60" s="271"/>
      <c r="D60" s="247">
        <v>-7657</v>
      </c>
      <c r="E60" s="262"/>
      <c r="F60" s="247">
        <v>-1253</v>
      </c>
      <c r="G60" s="262"/>
      <c r="H60" s="247">
        <v>-911</v>
      </c>
      <c r="I60" s="262"/>
      <c r="J60" s="247">
        <v>0</v>
      </c>
    </row>
    <row r="61" spans="1:10" s="141" customFormat="1" ht="20">
      <c r="A61" s="83" t="s">
        <v>212</v>
      </c>
      <c r="B61" s="271"/>
      <c r="D61" s="247">
        <v>-8441</v>
      </c>
      <c r="E61" s="262"/>
      <c r="F61" s="247">
        <v>-17788</v>
      </c>
      <c r="G61" s="262"/>
      <c r="H61" s="247">
        <v>0</v>
      </c>
      <c r="I61" s="262"/>
      <c r="J61" s="247">
        <v>0</v>
      </c>
    </row>
    <row r="62" spans="1:10" s="141" customFormat="1" ht="20">
      <c r="A62" s="83" t="s">
        <v>211</v>
      </c>
      <c r="B62" s="271"/>
      <c r="D62" s="136">
        <v>0</v>
      </c>
      <c r="E62" s="262"/>
      <c r="F62" s="247">
        <v>-15000</v>
      </c>
      <c r="G62" s="262"/>
      <c r="H62" s="136">
        <v>0</v>
      </c>
      <c r="I62" s="262"/>
      <c r="J62" s="247">
        <v>-15000</v>
      </c>
    </row>
    <row r="63" spans="1:10" s="141" customFormat="1" ht="20">
      <c r="A63" s="83" t="s">
        <v>210</v>
      </c>
      <c r="B63" s="271"/>
      <c r="D63" s="136"/>
      <c r="E63" s="262"/>
      <c r="F63" s="247"/>
      <c r="G63" s="262"/>
      <c r="H63" s="136"/>
      <c r="I63" s="262"/>
      <c r="J63" s="247"/>
    </row>
    <row r="64" spans="1:10" s="141" customFormat="1" ht="20">
      <c r="A64" s="83" t="s">
        <v>209</v>
      </c>
      <c r="B64" s="271"/>
      <c r="D64" s="136">
        <v>-15000</v>
      </c>
      <c r="E64" s="262"/>
      <c r="F64" s="247">
        <v>0</v>
      </c>
      <c r="G64" s="262"/>
      <c r="H64" s="136">
        <v>-15000</v>
      </c>
      <c r="I64" s="262"/>
      <c r="J64" s="247">
        <v>0</v>
      </c>
    </row>
    <row r="65" spans="1:10" s="141" customFormat="1" ht="20">
      <c r="A65" s="83" t="s">
        <v>208</v>
      </c>
      <c r="B65" s="271"/>
      <c r="D65" s="247">
        <v>38</v>
      </c>
      <c r="E65" s="262"/>
      <c r="F65" s="247">
        <v>0</v>
      </c>
      <c r="G65" s="262"/>
      <c r="H65" s="247">
        <v>3526</v>
      </c>
      <c r="I65" s="262"/>
      <c r="J65" s="247">
        <v>0</v>
      </c>
    </row>
    <row r="66" spans="1:10" s="141" customFormat="1" ht="20">
      <c r="A66" s="272" t="s">
        <v>207</v>
      </c>
      <c r="B66" s="271"/>
      <c r="D66" s="247">
        <v>2093</v>
      </c>
      <c r="E66" s="262"/>
      <c r="F66" s="247">
        <v>401</v>
      </c>
      <c r="G66" s="262"/>
      <c r="H66" s="247">
        <v>2093</v>
      </c>
      <c r="I66" s="262"/>
      <c r="J66" s="247">
        <v>355</v>
      </c>
    </row>
    <row r="67" spans="1:10" s="141" customFormat="1" ht="20">
      <c r="A67" s="83" t="s">
        <v>206</v>
      </c>
      <c r="B67" s="260"/>
      <c r="D67" s="247">
        <v>594</v>
      </c>
      <c r="E67" s="262"/>
      <c r="F67" s="247">
        <v>354</v>
      </c>
      <c r="G67" s="262"/>
      <c r="H67" s="247">
        <v>594</v>
      </c>
      <c r="I67" s="262"/>
      <c r="J67" s="247">
        <v>354</v>
      </c>
    </row>
    <row r="68" spans="1:10" s="141" customFormat="1" ht="20">
      <c r="A68" s="83" t="s">
        <v>205</v>
      </c>
      <c r="B68" s="260"/>
      <c r="D68" s="247">
        <v>1400</v>
      </c>
      <c r="E68" s="262"/>
      <c r="F68" s="247">
        <v>0</v>
      </c>
      <c r="G68" s="262"/>
      <c r="H68" s="247">
        <v>99779</v>
      </c>
      <c r="I68" s="262"/>
      <c r="J68" s="247">
        <v>130835</v>
      </c>
    </row>
    <row r="69" spans="1:10" s="141" customFormat="1" ht="20.5">
      <c r="A69" s="268" t="s">
        <v>204</v>
      </c>
      <c r="B69" s="260"/>
      <c r="D69" s="270">
        <f>SUM(D59:D68)</f>
        <v>24228</v>
      </c>
      <c r="E69" s="262"/>
      <c r="F69" s="270">
        <f>SUM(F58:F68)</f>
        <v>23015</v>
      </c>
      <c r="G69" s="262"/>
      <c r="H69" s="270">
        <f>SUM(H59:H68)</f>
        <v>90081</v>
      </c>
      <c r="I69" s="262"/>
      <c r="J69" s="270">
        <f>SUM(J58:J68)</f>
        <v>135997</v>
      </c>
    </row>
    <row r="70" spans="1:10" s="141" customFormat="1" ht="20.5">
      <c r="A70" s="268"/>
      <c r="B70" s="260"/>
      <c r="D70" s="269"/>
      <c r="E70" s="257"/>
      <c r="F70" s="269"/>
      <c r="G70" s="257"/>
      <c r="H70" s="269"/>
      <c r="I70" s="257"/>
      <c r="J70" s="257"/>
    </row>
    <row r="71" spans="1:10" s="141" customFormat="1" ht="20.5">
      <c r="A71" s="106" t="s">
        <v>203</v>
      </c>
      <c r="B71" s="260"/>
      <c r="D71" s="258"/>
      <c r="E71" s="257"/>
      <c r="F71" s="258"/>
      <c r="G71" s="257"/>
      <c r="H71" s="258"/>
      <c r="I71" s="257"/>
      <c r="J71" s="257"/>
    </row>
    <row r="72" spans="1:10" s="141" customFormat="1" ht="20">
      <c r="A72" s="155" t="s">
        <v>202</v>
      </c>
      <c r="B72" s="263"/>
      <c r="D72" s="144">
        <v>0</v>
      </c>
      <c r="E72" s="262"/>
      <c r="F72" s="144">
        <v>10616</v>
      </c>
      <c r="G72" s="262"/>
      <c r="H72" s="144">
        <v>0</v>
      </c>
      <c r="I72" s="262"/>
      <c r="J72" s="262">
        <v>10616</v>
      </c>
    </row>
    <row r="73" spans="1:10" s="141" customFormat="1" ht="20">
      <c r="A73" s="155" t="s">
        <v>201</v>
      </c>
      <c r="B73" s="263"/>
      <c r="D73" s="144">
        <v>0</v>
      </c>
      <c r="E73" s="262"/>
      <c r="F73" s="144">
        <v>0</v>
      </c>
      <c r="G73" s="262"/>
      <c r="H73" s="144">
        <v>0</v>
      </c>
      <c r="I73" s="262"/>
      <c r="J73" s="262">
        <v>10000</v>
      </c>
    </row>
    <row r="74" spans="1:10" s="141" customFormat="1" ht="20">
      <c r="A74" s="155" t="s">
        <v>200</v>
      </c>
      <c r="B74" s="263"/>
      <c r="D74" s="144">
        <v>0</v>
      </c>
      <c r="E74" s="262"/>
      <c r="F74" s="144">
        <v>-110000</v>
      </c>
      <c r="G74" s="262"/>
      <c r="H74" s="144">
        <v>0</v>
      </c>
      <c r="I74" s="262"/>
      <c r="J74" s="262">
        <v>-110000</v>
      </c>
    </row>
    <row r="75" spans="1:10" s="141" customFormat="1" ht="20">
      <c r="A75" s="155" t="s">
        <v>199</v>
      </c>
      <c r="B75" s="263"/>
      <c r="D75" s="144">
        <v>-46690</v>
      </c>
      <c r="E75" s="262"/>
      <c r="F75" s="144">
        <v>-40020</v>
      </c>
      <c r="G75" s="262"/>
      <c r="H75" s="144">
        <v>-46690</v>
      </c>
      <c r="I75" s="262"/>
      <c r="J75" s="262">
        <v>-40020</v>
      </c>
    </row>
    <row r="76" spans="1:10" s="141" customFormat="1" ht="20">
      <c r="A76" s="155" t="s">
        <v>198</v>
      </c>
      <c r="B76" s="260"/>
      <c r="D76" s="144">
        <v>0</v>
      </c>
      <c r="E76" s="262"/>
      <c r="F76" s="144">
        <v>-93625</v>
      </c>
      <c r="G76" s="262"/>
      <c r="H76" s="144">
        <v>0</v>
      </c>
      <c r="I76" s="262"/>
      <c r="J76" s="262">
        <v>-93625</v>
      </c>
    </row>
    <row r="77" spans="1:10" s="141" customFormat="1" ht="20">
      <c r="A77" s="155" t="s">
        <v>197</v>
      </c>
      <c r="B77" s="260"/>
      <c r="D77" s="144">
        <v>0</v>
      </c>
      <c r="E77" s="262"/>
      <c r="F77" s="144">
        <v>-1</v>
      </c>
      <c r="G77" s="262"/>
      <c r="H77" s="144">
        <v>0</v>
      </c>
      <c r="I77" s="262"/>
      <c r="J77" s="262">
        <v>-1</v>
      </c>
    </row>
    <row r="78" spans="1:10" s="141" customFormat="1" ht="20">
      <c r="A78" s="83" t="s">
        <v>196</v>
      </c>
      <c r="B78" s="260"/>
      <c r="D78" s="247">
        <v>-3065</v>
      </c>
      <c r="E78" s="247"/>
      <c r="F78" s="247">
        <v>-10981</v>
      </c>
      <c r="G78" s="247"/>
      <c r="H78" s="247">
        <v>-3004</v>
      </c>
      <c r="I78" s="247"/>
      <c r="J78" s="247">
        <v>-10363</v>
      </c>
    </row>
    <row r="79" spans="1:10" s="141" customFormat="1" ht="20">
      <c r="A79" s="155" t="s">
        <v>195</v>
      </c>
      <c r="B79" s="244"/>
      <c r="C79" s="242"/>
      <c r="D79" s="267">
        <v>-4237</v>
      </c>
      <c r="E79" s="228"/>
      <c r="F79" s="267">
        <v>-4783</v>
      </c>
      <c r="G79" s="228"/>
      <c r="H79" s="267">
        <v>-151</v>
      </c>
      <c r="I79" s="262"/>
      <c r="J79" s="267">
        <v>-297</v>
      </c>
    </row>
    <row r="80" spans="1:10" ht="20.5">
      <c r="A80" s="268" t="s">
        <v>194</v>
      </c>
      <c r="B80" s="260"/>
      <c r="C80" s="141"/>
      <c r="D80" s="267">
        <f>SUM(D72:D79)</f>
        <v>-53992</v>
      </c>
      <c r="E80" s="262"/>
      <c r="F80" s="267">
        <f>SUM(F72:F79)</f>
        <v>-248794</v>
      </c>
      <c r="G80" s="262"/>
      <c r="H80" s="267">
        <f>SUM(H72:H79)</f>
        <v>-49845</v>
      </c>
      <c r="I80" s="262"/>
      <c r="J80" s="267">
        <f>SUM(J72:J79)</f>
        <v>-233690</v>
      </c>
    </row>
    <row r="81" spans="1:10" s="141" customFormat="1" ht="20">
      <c r="A81" s="83"/>
      <c r="B81" s="260"/>
      <c r="D81" s="144"/>
      <c r="E81" s="262"/>
      <c r="F81" s="144"/>
      <c r="G81" s="262"/>
      <c r="H81" s="144"/>
      <c r="I81" s="262"/>
      <c r="J81" s="129"/>
    </row>
    <row r="82" spans="1:10" s="141" customFormat="1" ht="20.5">
      <c r="A82" s="266" t="s">
        <v>193</v>
      </c>
      <c r="B82" s="260"/>
      <c r="D82" s="267">
        <v>968</v>
      </c>
      <c r="E82" s="262"/>
      <c r="F82" s="267">
        <v>-1560</v>
      </c>
      <c r="G82" s="262"/>
      <c r="H82" s="267">
        <v>0</v>
      </c>
      <c r="I82" s="262"/>
      <c r="J82" s="102">
        <v>0</v>
      </c>
    </row>
    <row r="83" spans="1:10" s="141" customFormat="1" ht="20.5">
      <c r="A83" s="266"/>
      <c r="B83" s="260"/>
      <c r="D83" s="144"/>
      <c r="E83" s="262"/>
      <c r="F83" s="144"/>
      <c r="G83" s="262"/>
      <c r="H83" s="144"/>
      <c r="I83" s="262"/>
      <c r="J83" s="262"/>
    </row>
    <row r="84" spans="1:10" s="141" customFormat="1" ht="20.5">
      <c r="A84" s="106" t="s">
        <v>192</v>
      </c>
      <c r="B84" s="260"/>
      <c r="D84" s="247">
        <f>D46+D69+D80+D82</f>
        <v>93732</v>
      </c>
      <c r="E84" s="262" t="e">
        <f>SUM(#REF!,E80,E82,E46)</f>
        <v>#REF!</v>
      </c>
      <c r="F84" s="247">
        <f>F46+F69+F80+F82</f>
        <v>-135504</v>
      </c>
      <c r="G84" s="262" t="e">
        <f>SUM(#REF!,G80,G82,G46)</f>
        <v>#REF!</v>
      </c>
      <c r="H84" s="247">
        <f>H46+H69+H80+H82</f>
        <v>51643</v>
      </c>
      <c r="I84" s="262" t="e">
        <f>SUM(#REF!,I80,I82,I46)</f>
        <v>#REF!</v>
      </c>
      <c r="J84" s="247">
        <f>J46+J69+J80+J82</f>
        <v>-90104</v>
      </c>
    </row>
    <row r="85" spans="1:10" s="141" customFormat="1" ht="20">
      <c r="A85" s="83" t="s">
        <v>191</v>
      </c>
      <c r="B85" s="263"/>
      <c r="D85" s="247">
        <v>185623</v>
      </c>
      <c r="E85" s="262"/>
      <c r="F85" s="247">
        <v>344546</v>
      </c>
      <c r="G85" s="262"/>
      <c r="H85" s="247">
        <v>27247</v>
      </c>
      <c r="I85" s="262"/>
      <c r="J85" s="247">
        <v>108487</v>
      </c>
    </row>
    <row r="86" spans="1:10" s="141" customFormat="1" ht="20">
      <c r="A86" s="254" t="s">
        <v>190</v>
      </c>
      <c r="B86" s="260"/>
      <c r="D86" s="144"/>
      <c r="E86" s="262"/>
      <c r="F86" s="144"/>
      <c r="G86" s="262"/>
      <c r="H86" s="144"/>
      <c r="I86" s="262"/>
      <c r="J86" s="144"/>
    </row>
    <row r="87" spans="1:10" s="141" customFormat="1" ht="20">
      <c r="A87" s="254" t="s">
        <v>189</v>
      </c>
      <c r="B87" s="260"/>
      <c r="D87" s="264">
        <v>443</v>
      </c>
      <c r="E87" s="265"/>
      <c r="F87" s="264">
        <v>90</v>
      </c>
      <c r="G87" s="265"/>
      <c r="H87" s="264">
        <v>732</v>
      </c>
      <c r="I87" s="265"/>
      <c r="J87" s="264">
        <v>88</v>
      </c>
    </row>
    <row r="88" spans="1:10" s="141" customFormat="1" ht="21" thickBot="1">
      <c r="A88" s="106" t="s">
        <v>188</v>
      </c>
      <c r="B88" s="263"/>
      <c r="D88" s="261">
        <f>SUM(D84:D87)</f>
        <v>279798</v>
      </c>
      <c r="E88" s="262" t="e">
        <f>SUM(E84:E87)</f>
        <v>#REF!</v>
      </c>
      <c r="F88" s="261">
        <f>SUM(F84:F87)</f>
        <v>209132</v>
      </c>
      <c r="G88" s="262" t="e">
        <f>SUM(G84:G87)</f>
        <v>#REF!</v>
      </c>
      <c r="H88" s="261">
        <f>SUM(H84:H87)</f>
        <v>79622</v>
      </c>
      <c r="I88" s="262"/>
      <c r="J88" s="261">
        <f>SUM(J84:J87)</f>
        <v>18471</v>
      </c>
    </row>
    <row r="89" spans="1:10" s="141" customFormat="1" ht="20.5" thickTop="1">
      <c r="B89" s="260"/>
      <c r="D89" s="259"/>
      <c r="E89" s="257"/>
      <c r="F89" s="259"/>
      <c r="G89" s="257"/>
      <c r="H89" s="258"/>
      <c r="I89" s="257"/>
      <c r="J89" s="257"/>
    </row>
    <row r="90" spans="1:10" s="141" customFormat="1" ht="20.5">
      <c r="A90" s="106" t="s">
        <v>187</v>
      </c>
      <c r="B90" s="256"/>
      <c r="D90" s="258"/>
      <c r="E90" s="257"/>
      <c r="F90" s="258"/>
      <c r="G90" s="257"/>
      <c r="H90" s="258"/>
      <c r="I90" s="257"/>
      <c r="J90" s="257"/>
    </row>
    <row r="91" spans="1:10" s="141" customFormat="1" ht="20">
      <c r="A91" s="254" t="s">
        <v>186</v>
      </c>
      <c r="B91" s="256"/>
      <c r="D91" s="136">
        <v>1201</v>
      </c>
      <c r="E91" s="255"/>
      <c r="F91" s="247">
        <v>0</v>
      </c>
      <c r="G91" s="255"/>
      <c r="H91" s="136">
        <v>1179</v>
      </c>
      <c r="I91" s="255"/>
      <c r="J91" s="247">
        <v>0</v>
      </c>
    </row>
    <row r="92" spans="1:10" s="141" customFormat="1" ht="20" hidden="1">
      <c r="A92" s="254" t="s">
        <v>185</v>
      </c>
      <c r="B92" s="244"/>
      <c r="C92" s="242"/>
      <c r="D92" s="136">
        <v>0</v>
      </c>
      <c r="E92" s="255"/>
      <c r="F92" s="247">
        <v>0</v>
      </c>
      <c r="G92" s="255"/>
      <c r="H92" s="136">
        <v>0</v>
      </c>
      <c r="I92" s="255"/>
      <c r="J92" s="247">
        <v>0</v>
      </c>
    </row>
    <row r="93" spans="1:10" ht="20">
      <c r="A93" s="254" t="s">
        <v>184</v>
      </c>
      <c r="D93" s="136">
        <v>42167</v>
      </c>
      <c r="E93" s="255"/>
      <c r="F93" s="247">
        <v>1963</v>
      </c>
      <c r="G93" s="255"/>
      <c r="H93" s="136">
        <v>0</v>
      </c>
      <c r="I93" s="255"/>
      <c r="J93" s="247">
        <v>0</v>
      </c>
    </row>
    <row r="94" spans="1:10" ht="20">
      <c r="A94" s="254"/>
      <c r="D94" s="253"/>
      <c r="E94" s="252"/>
      <c r="F94" s="251"/>
      <c r="G94" s="252"/>
      <c r="H94" s="253"/>
      <c r="I94" s="252"/>
      <c r="J94" s="251"/>
    </row>
    <row r="95" spans="1:10" ht="20">
      <c r="D95" s="250"/>
      <c r="E95" s="249"/>
      <c r="F95" s="246"/>
      <c r="G95" s="249"/>
      <c r="H95" s="248"/>
      <c r="I95" s="247"/>
      <c r="J95" s="246"/>
    </row>
    <row r="96" spans="1:10" ht="20">
      <c r="D96" s="250"/>
      <c r="E96" s="249"/>
      <c r="F96" s="246"/>
      <c r="G96" s="249"/>
      <c r="H96" s="248"/>
      <c r="I96" s="247"/>
      <c r="J96" s="246"/>
    </row>
    <row r="97" spans="1:10" s="141" customFormat="1" ht="20">
      <c r="A97" s="242"/>
      <c r="B97" s="244"/>
      <c r="C97" s="242"/>
      <c r="D97" s="245"/>
      <c r="E97" s="242"/>
      <c r="F97" s="245"/>
      <c r="G97" s="242"/>
      <c r="H97" s="245"/>
      <c r="I97" s="242"/>
      <c r="J97" s="245"/>
    </row>
    <row r="98" spans="1:10" ht="20.149999999999999" customHeight="1"/>
  </sheetData>
  <mergeCells count="8">
    <mergeCell ref="D6:F6"/>
    <mergeCell ref="H6:J6"/>
    <mergeCell ref="D54:F54"/>
    <mergeCell ref="H54:J54"/>
    <mergeCell ref="H1:J1"/>
    <mergeCell ref="H2:J2"/>
    <mergeCell ref="H49:J49"/>
    <mergeCell ref="H50:J50"/>
  </mergeCells>
  <pageMargins left="0.75" right="0.5" top="0.5" bottom="0.25" header="0.5" footer="0.39"/>
  <pageSetup paperSize="9" scale="79" firstPageNumber="12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8" max="9" man="1"/>
  </rowBreaks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TBS 3-5</vt:lpstr>
      <vt:lpstr>TPL 6-7_3M</vt:lpstr>
      <vt:lpstr>TPL 8-9_6M</vt:lpstr>
      <vt:lpstr>TEQ 10 (Conso)</vt:lpstr>
      <vt:lpstr>TEQ 11 (Company)</vt:lpstr>
      <vt:lpstr>TCF 12-13</vt:lpstr>
      <vt:lpstr>'TBS 3-5'!Print_Area</vt:lpstr>
      <vt:lpstr>'TCF 12-13'!Print_Area</vt:lpstr>
      <vt:lpstr>'TEQ 10 (Conso)'!Print_Area</vt:lpstr>
      <vt:lpstr>'TEQ 11 (Company)'!Print_Area</vt:lpstr>
      <vt:lpstr>'TPL 8-9_6M'!Print_Area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Rasika Vangyibkang</dc:creator>
  <cp:lastModifiedBy>Rasika Vangyibkang</cp:lastModifiedBy>
  <dcterms:created xsi:type="dcterms:W3CDTF">2025-08-13T03:38:36Z</dcterms:created>
  <dcterms:modified xsi:type="dcterms:W3CDTF">2025-08-13T03:43:34Z</dcterms:modified>
</cp:coreProperties>
</file>